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ndi_l\Documents\Luciano\Progetti\Mercato Accesso Transito Terminazione\III ciclo\Raccolta dati\"/>
    </mc:Choice>
  </mc:AlternateContent>
  <bookViews>
    <workbookView xWindow="0" yWindow="0" windowWidth="28800" windowHeight="12435" tabRatio="957" activeTab="7"/>
  </bookViews>
  <sheets>
    <sheet name="Frontespizio" sheetId="1" r:id="rId1"/>
    <sheet name="Informazioni anagrafiche" sheetId="2" r:id="rId2"/>
    <sheet name="Introduzione" sheetId="3" r:id="rId3"/>
    <sheet name="1. Volumi venduti" sheetId="4" r:id="rId4"/>
    <sheet name="2. Volumi acquistati" sheetId="16" r:id="rId5"/>
    <sheet name="3. Ricavi wholesale" sheetId="5" r:id="rId6"/>
    <sheet name="4. Spesa wholesale" sheetId="12" r:id="rId7"/>
    <sheet name="5. Interconnessione diretta_naz" sheetId="7" r:id="rId8"/>
    <sheet name="6. Intx con Telecom_SGU" sheetId="8" r:id="rId9"/>
    <sheet name="7. Rete orig vs rete dest" sheetId="11" r:id="rId10"/>
    <sheet name="8. Dettaglio extra-UE" sheetId="17" r:id="rId11"/>
    <sheet name="9. Ricavi e spesa extra-UE" sheetId="18" r:id="rId12"/>
    <sheet name="10. FTR extra-UE" sheetId="19" r:id="rId13"/>
    <sheet name="Domande qualitative" sheetId="10" r:id="rId14"/>
    <sheet name="Allegato A_Impianti SGT" sheetId="13" r:id="rId15"/>
    <sheet name="Allegato B_Impianti BBN" sheetId="14" r:id="rId16"/>
    <sheet name="Allegato C_Impianti NGN" sheetId="15" r:id="rId17"/>
  </sheets>
  <definedNames>
    <definedName name="_xlnm._FilterDatabase" localSheetId="8" hidden="1">'6. Intx con Telecom_SGU'!$C$8:$J$615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8" i="16" l="1"/>
  <c r="I58" i="16"/>
  <c r="H58" i="16"/>
  <c r="G58" i="16"/>
  <c r="F58" i="16"/>
  <c r="E58" i="16"/>
  <c r="J62" i="16"/>
  <c r="I62" i="16"/>
  <c r="H62" i="16"/>
  <c r="G62" i="16"/>
  <c r="F62" i="16"/>
  <c r="E62" i="16"/>
  <c r="J59" i="16"/>
  <c r="I59" i="16"/>
  <c r="H59" i="16"/>
  <c r="G59" i="16"/>
  <c r="F59" i="16"/>
  <c r="E59" i="16"/>
  <c r="J11" i="16"/>
  <c r="I11" i="16"/>
  <c r="H11" i="16"/>
  <c r="G11" i="16"/>
  <c r="F11" i="16"/>
  <c r="E11" i="16"/>
  <c r="B3" i="15" l="1"/>
  <c r="B3" i="14"/>
  <c r="B3" i="10"/>
  <c r="B3" i="13"/>
  <c r="B4" i="19"/>
  <c r="B3" i="19"/>
  <c r="B4" i="18"/>
  <c r="B3" i="18"/>
  <c r="B4" i="17"/>
  <c r="B3" i="17"/>
  <c r="B4" i="11" l="1"/>
  <c r="B3" i="11"/>
  <c r="B4" i="8"/>
  <c r="B3" i="8"/>
  <c r="B3" i="7"/>
  <c r="B3" i="12"/>
  <c r="B3" i="5"/>
  <c r="B3" i="4"/>
  <c r="B3" i="16"/>
  <c r="B4" i="7"/>
  <c r="B4" i="12"/>
  <c r="B4" i="5"/>
  <c r="B4" i="16"/>
  <c r="B4" i="4"/>
  <c r="J54" i="16"/>
  <c r="I54" i="16"/>
  <c r="H54" i="16"/>
  <c r="G54" i="16"/>
  <c r="F54" i="16"/>
  <c r="E54" i="16"/>
  <c r="J51" i="16"/>
  <c r="I51" i="16"/>
  <c r="H51" i="16"/>
  <c r="G51" i="16"/>
  <c r="F51" i="16"/>
  <c r="E51" i="16"/>
  <c r="J46" i="16"/>
  <c r="J45" i="16" s="1"/>
  <c r="I46" i="16"/>
  <c r="I45" i="16" s="1"/>
  <c r="H46" i="16"/>
  <c r="G46" i="16"/>
  <c r="G45" i="16" s="1"/>
  <c r="F46" i="16"/>
  <c r="F45" i="16" s="1"/>
  <c r="E46" i="16"/>
  <c r="E45" i="16" s="1"/>
  <c r="H45" i="16"/>
  <c r="J31" i="16"/>
  <c r="I31" i="16"/>
  <c r="H31" i="16"/>
  <c r="G31" i="16"/>
  <c r="F31" i="16"/>
  <c r="E31" i="16"/>
  <c r="J15" i="16"/>
  <c r="I15" i="16"/>
  <c r="H15" i="16"/>
  <c r="G15" i="16"/>
  <c r="F15" i="16"/>
  <c r="E15" i="16"/>
  <c r="E50" i="16" l="1"/>
  <c r="I50" i="16"/>
  <c r="F50" i="16"/>
  <c r="J50" i="16"/>
  <c r="H50" i="16"/>
  <c r="G50" i="16"/>
  <c r="G42" i="12"/>
  <c r="F42" i="12"/>
  <c r="E42" i="12"/>
  <c r="G39" i="12"/>
  <c r="G38" i="12" s="1"/>
  <c r="F39" i="12"/>
  <c r="E39" i="12"/>
  <c r="F38" i="12"/>
  <c r="E38" i="12"/>
  <c r="G34" i="12"/>
  <c r="F34" i="12"/>
  <c r="E34" i="12"/>
  <c r="E30" i="12" s="1"/>
  <c r="G31" i="12"/>
  <c r="F31" i="12"/>
  <c r="E31" i="12"/>
  <c r="G30" i="12"/>
  <c r="F30" i="12"/>
  <c r="G25" i="12"/>
  <c r="F25" i="12"/>
  <c r="E25" i="12"/>
  <c r="G11" i="12"/>
  <c r="F11" i="12"/>
  <c r="E11" i="12"/>
  <c r="E39" i="5"/>
  <c r="G42" i="5"/>
  <c r="F42" i="5"/>
  <c r="E42" i="5"/>
  <c r="G39" i="5"/>
  <c r="F39" i="5"/>
  <c r="G11" i="5"/>
  <c r="F11" i="5"/>
  <c r="E11" i="5"/>
  <c r="G34" i="5" l="1"/>
  <c r="F34" i="5"/>
  <c r="E34" i="5"/>
  <c r="G31" i="5"/>
  <c r="F31" i="5"/>
  <c r="E31" i="5"/>
  <c r="J174" i="4"/>
  <c r="J173" i="4" s="1"/>
  <c r="I174" i="4"/>
  <c r="I173" i="4" s="1"/>
  <c r="H174" i="4"/>
  <c r="H173" i="4" s="1"/>
  <c r="G174" i="4"/>
  <c r="G173" i="4" s="1"/>
  <c r="F174" i="4"/>
  <c r="F173" i="4" s="1"/>
  <c r="E174" i="4"/>
  <c r="E173" i="4" s="1"/>
  <c r="E190" i="4"/>
  <c r="F190" i="4"/>
  <c r="G190" i="4"/>
  <c r="H190" i="4"/>
  <c r="I190" i="4"/>
  <c r="J190" i="4"/>
  <c r="J187" i="4"/>
  <c r="I187" i="4"/>
  <c r="H187" i="4"/>
  <c r="G187" i="4"/>
  <c r="F187" i="4"/>
  <c r="E187" i="4"/>
  <c r="E182" i="4"/>
  <c r="F182" i="4"/>
  <c r="G182" i="4"/>
  <c r="H182" i="4"/>
  <c r="I182" i="4"/>
  <c r="J182" i="4"/>
  <c r="J179" i="4"/>
  <c r="I179" i="4"/>
  <c r="H179" i="4"/>
  <c r="G179" i="4"/>
  <c r="F179" i="4"/>
  <c r="E179" i="4"/>
  <c r="J71" i="4"/>
  <c r="I71" i="4"/>
  <c r="H71" i="4"/>
  <c r="G71" i="4"/>
  <c r="F71" i="4"/>
  <c r="E71" i="4"/>
  <c r="J55" i="4"/>
  <c r="I55" i="4"/>
  <c r="H55" i="4"/>
  <c r="G55" i="4"/>
  <c r="F55" i="4"/>
  <c r="E55" i="4"/>
  <c r="G25" i="5"/>
  <c r="F25" i="5"/>
  <c r="E25" i="5"/>
  <c r="G38" i="5"/>
  <c r="F38" i="5"/>
  <c r="E38" i="5"/>
  <c r="J159" i="4"/>
  <c r="I159" i="4"/>
  <c r="H159" i="4"/>
  <c r="G159" i="4"/>
  <c r="F159" i="4"/>
  <c r="E159" i="4"/>
  <c r="J30" i="4"/>
  <c r="I30" i="4"/>
  <c r="H30" i="4"/>
  <c r="G30" i="4"/>
  <c r="F30" i="4"/>
  <c r="E30" i="4"/>
  <c r="J145" i="4"/>
  <c r="I145" i="4"/>
  <c r="H145" i="4"/>
  <c r="G145" i="4"/>
  <c r="F145" i="4"/>
  <c r="J151" i="4"/>
  <c r="I151" i="4"/>
  <c r="H151" i="4"/>
  <c r="G151" i="4"/>
  <c r="F151" i="4"/>
  <c r="E151" i="4"/>
  <c r="F30" i="5" l="1"/>
  <c r="G30" i="5"/>
  <c r="E30" i="5"/>
  <c r="I186" i="4"/>
  <c r="F178" i="4"/>
  <c r="J178" i="4"/>
  <c r="F186" i="4"/>
  <c r="G186" i="4"/>
  <c r="G178" i="4"/>
  <c r="E186" i="4"/>
  <c r="H186" i="4"/>
  <c r="J186" i="4"/>
  <c r="E178" i="4"/>
  <c r="H178" i="4"/>
  <c r="I178" i="4"/>
  <c r="E145" i="4"/>
  <c r="J136" i="4"/>
  <c r="I136" i="4"/>
  <c r="H136" i="4"/>
  <c r="G136" i="4"/>
  <c r="F136" i="4"/>
  <c r="E136" i="4"/>
  <c r="J128" i="4"/>
  <c r="I128" i="4"/>
  <c r="H128" i="4"/>
  <c r="G128" i="4"/>
  <c r="F128" i="4"/>
  <c r="E128" i="4"/>
  <c r="J98" i="4"/>
  <c r="I98" i="4"/>
  <c r="H98" i="4"/>
  <c r="G98" i="4"/>
  <c r="F98" i="4"/>
  <c r="E98" i="4"/>
  <c r="J88" i="4"/>
  <c r="I88" i="4"/>
  <c r="H88" i="4"/>
  <c r="G88" i="4"/>
  <c r="F88" i="4"/>
  <c r="E88" i="4"/>
  <c r="J118" i="4"/>
  <c r="I118" i="4"/>
  <c r="H118" i="4"/>
  <c r="G118" i="4"/>
  <c r="F118" i="4"/>
  <c r="E118" i="4"/>
  <c r="J110" i="4"/>
  <c r="I110" i="4"/>
  <c r="H110" i="4"/>
  <c r="G110" i="4"/>
  <c r="F110" i="4"/>
  <c r="E110" i="4"/>
  <c r="J70" i="4"/>
  <c r="I70" i="4"/>
  <c r="H70" i="4"/>
  <c r="G70" i="4"/>
  <c r="F70" i="4"/>
  <c r="E70" i="4"/>
  <c r="J54" i="4"/>
  <c r="I54" i="4"/>
  <c r="H54" i="4"/>
  <c r="G54" i="4"/>
  <c r="F54" i="4"/>
  <c r="E54" i="4"/>
  <c r="J37" i="4"/>
  <c r="I37" i="4"/>
  <c r="H37" i="4"/>
  <c r="G37" i="4"/>
  <c r="F37" i="4"/>
  <c r="E37" i="4"/>
  <c r="J33" i="4"/>
  <c r="I33" i="4"/>
  <c r="H33" i="4"/>
  <c r="G33" i="4"/>
  <c r="F33" i="4"/>
  <c r="E33" i="4"/>
  <c r="J25" i="4"/>
  <c r="I25" i="4"/>
  <c r="H25" i="4"/>
  <c r="G25" i="4"/>
  <c r="F25" i="4"/>
  <c r="E25" i="4"/>
  <c r="J22" i="4"/>
  <c r="I22" i="4"/>
  <c r="H22" i="4"/>
  <c r="G22" i="4"/>
  <c r="F22" i="4"/>
  <c r="E22" i="4"/>
  <c r="J17" i="4"/>
  <c r="I17" i="4"/>
  <c r="H17" i="4"/>
  <c r="G17" i="4"/>
  <c r="F17" i="4"/>
  <c r="E17" i="4"/>
  <c r="J14" i="4"/>
  <c r="I14" i="4"/>
  <c r="H14" i="4"/>
  <c r="G14" i="4"/>
  <c r="F14" i="4"/>
  <c r="E14" i="4"/>
  <c r="J13" i="4"/>
  <c r="I13" i="4"/>
  <c r="H13" i="4"/>
  <c r="G13" i="4"/>
  <c r="F13" i="4"/>
  <c r="E13" i="4"/>
  <c r="J12" i="4"/>
  <c r="I12" i="4"/>
  <c r="H12" i="4"/>
  <c r="G12" i="4"/>
  <c r="F12" i="4"/>
  <c r="E12" i="4"/>
  <c r="E87" i="4" l="1"/>
  <c r="I87" i="4"/>
  <c r="G127" i="4"/>
  <c r="J20" i="4"/>
  <c r="J11" i="4" s="1"/>
  <c r="F87" i="4"/>
  <c r="J87" i="4"/>
  <c r="F127" i="4"/>
  <c r="J127" i="4"/>
  <c r="H127" i="4"/>
  <c r="E127" i="4"/>
  <c r="I127" i="4"/>
  <c r="G53" i="4"/>
  <c r="H53" i="4"/>
  <c r="G87" i="4"/>
  <c r="H87" i="4"/>
  <c r="G20" i="4"/>
  <c r="G11" i="4" s="1"/>
  <c r="E53" i="4"/>
  <c r="I53" i="4"/>
  <c r="F53" i="4"/>
  <c r="J53" i="4"/>
  <c r="J109" i="4"/>
  <c r="I109" i="4"/>
  <c r="H109" i="4"/>
  <c r="G109" i="4"/>
  <c r="F109" i="4"/>
  <c r="E109" i="4"/>
  <c r="I20" i="4"/>
  <c r="H20" i="4"/>
  <c r="H11" i="4" s="1"/>
  <c r="F20" i="4"/>
  <c r="F11" i="4" s="1"/>
  <c r="E20" i="4"/>
  <c r="E11" i="4" s="1"/>
  <c r="I11" i="4"/>
</calcChain>
</file>

<file path=xl/sharedStrings.xml><?xml version="1.0" encoding="utf-8"?>
<sst xmlns="http://schemas.openxmlformats.org/spreadsheetml/2006/main" count="3977" uniqueCount="1974">
  <si>
    <r>
      <t xml:space="preserve">Delibera n. 182/15/CONS
Procedimento d'identificazione ed analisi dei mercati dei servizi d'interconnessione nella rete telefonica pubblica fissa.
</t>
    </r>
    <r>
      <rPr>
        <b/>
        <sz val="14"/>
        <color theme="1"/>
        <rFont val="Calibri"/>
        <family val="2"/>
        <scheme val="minor"/>
      </rPr>
      <t xml:space="preserve">Mercato n. 1 della raccomandazione della Commissione europea n. 2014/710/UE.
Mercato n. 2 della raccomandazione della Commissione europea n. 2007/879/CE.
Mercato n. 10 della raccomandazione della Commissione europea n. 2003/311/CE.
</t>
    </r>
    <r>
      <rPr>
        <b/>
        <sz val="22"/>
        <color theme="1"/>
        <rFont val="Calibri"/>
        <family val="2"/>
        <scheme val="minor"/>
      </rPr>
      <t xml:space="preserve">
</t>
    </r>
    <r>
      <rPr>
        <b/>
        <i/>
        <sz val="22"/>
        <color rgb="FFFF0000"/>
        <rFont val="Calibri"/>
        <family val="2"/>
        <scheme val="minor"/>
      </rPr>
      <t>Questionario rivolto agli operatori</t>
    </r>
  </si>
  <si>
    <t>Per ogni eventuale chiarimento sulla compilazione del questionario è possibile contattare:
l'ing. Luciano Landi (l.landi@agcom.it - +39 081 7507649)
la dott.ssa Sara Del Monte (s.delmonte@agcom.it - +39 081 7507612)</t>
  </si>
  <si>
    <t>Si prega di indicare, secondo lo schema riportato, i referenti presso la vostra Società cui rivolgersi per chiedere eventuali chiarimenti</t>
  </si>
  <si>
    <t>Informazioni anagrafiche</t>
  </si>
  <si>
    <t>Ragione o denominazione sociale:</t>
  </si>
  <si>
    <t>Indirizzo:</t>
  </si>
  <si>
    <t>Referente:</t>
  </si>
  <si>
    <t xml:space="preserve"> Tel:</t>
  </si>
  <si>
    <t xml:space="preserve"> e-mail:</t>
  </si>
  <si>
    <t>INTRODUZIONE</t>
  </si>
  <si>
    <r>
      <t xml:space="preserve">- </t>
    </r>
    <r>
      <rPr>
        <u/>
        <sz val="11"/>
        <color theme="1"/>
        <rFont val="Calibri"/>
        <family val="2"/>
        <scheme val="minor"/>
      </rPr>
      <t>servizio di raccolta su SS7</t>
    </r>
    <r>
      <rPr>
        <sz val="11"/>
        <color theme="1"/>
        <rFont val="Calibri"/>
        <family val="2"/>
        <scheme val="minor"/>
      </rPr>
      <t>: trasporto di una chiamata dalla linea di origine fino all'autocommutatore locale, compresa la prestazione di commutazione effettuata dall'autocommutatore localte. Quest'ultimo corrisponde al nodo SGU sulla rete di Telecom Italia ed in generale al primo autocommutatore utile ai fini dell'instradamento;</t>
    </r>
  </si>
  <si>
    <r>
      <t xml:space="preserve">- </t>
    </r>
    <r>
      <rPr>
        <u/>
        <sz val="11"/>
        <color theme="1"/>
        <rFont val="Calibri"/>
        <family val="2"/>
        <scheme val="minor"/>
      </rPr>
      <t>servizio di raccolta su IP</t>
    </r>
    <r>
      <rPr>
        <sz val="11"/>
        <color theme="1"/>
        <rFont val="Calibri"/>
        <family val="2"/>
        <scheme val="minor"/>
      </rPr>
      <t xml:space="preserve">: trasporto di una chiamata dalla linea di origine fino al primo </t>
    </r>
    <r>
      <rPr>
        <i/>
        <sz val="11"/>
        <color theme="1"/>
        <rFont val="Calibri"/>
        <family val="2"/>
        <scheme val="minor"/>
      </rPr>
      <t>core router</t>
    </r>
    <r>
      <rPr>
        <sz val="11"/>
        <color theme="1"/>
        <rFont val="Calibri"/>
        <family val="2"/>
        <scheme val="minor"/>
      </rPr>
      <t xml:space="preserve"> utile ai fini dell'instradamento, comprese le prestazioni effettuate dal SBC-I d'interconnessione;</t>
    </r>
  </si>
  <si>
    <r>
      <t xml:space="preserve">- </t>
    </r>
    <r>
      <rPr>
        <u/>
        <sz val="11"/>
        <color theme="1"/>
        <rFont val="Calibri"/>
        <family val="2"/>
        <scheme val="minor"/>
      </rPr>
      <t>servizio di terminazione su SS7</t>
    </r>
    <r>
      <rPr>
        <sz val="11"/>
        <color theme="1"/>
        <rFont val="Calibri"/>
        <family val="2"/>
        <scheme val="minor"/>
      </rPr>
      <t>: trasporto di una chiamata dall'autocommutatore locale fino alla linea di destinazione, compresa la prestazione di commutazione effettuata dall'autocommutatore locale. Quest'ultimo corrisponde al nodo SGU sulla rete di Telecom Italia ed in generale all'ultimo autocommutatore utile ai fini dell'instradamento;</t>
    </r>
  </si>
  <si>
    <r>
      <t xml:space="preserve">- </t>
    </r>
    <r>
      <rPr>
        <u/>
        <sz val="11"/>
        <color theme="1"/>
        <rFont val="Calibri"/>
        <family val="2"/>
        <scheme val="minor"/>
      </rPr>
      <t>servizio di terminazione su IP</t>
    </r>
    <r>
      <rPr>
        <sz val="11"/>
        <color theme="1"/>
        <rFont val="Calibri"/>
        <family val="2"/>
        <scheme val="minor"/>
      </rPr>
      <t xml:space="preserve">: trasporto di una chiamata dall'ultimo </t>
    </r>
    <r>
      <rPr>
        <i/>
        <sz val="11"/>
        <color theme="1"/>
        <rFont val="Calibri"/>
        <family val="2"/>
        <scheme val="minor"/>
      </rPr>
      <t>core router</t>
    </r>
    <r>
      <rPr>
        <sz val="11"/>
        <color theme="1"/>
        <rFont val="Calibri"/>
        <family val="2"/>
        <scheme val="minor"/>
      </rPr>
      <t xml:space="preserve"> utile ai fini dell'instradamento fino alla linea d'utente del chiamato, comprese le prestazioni effettuate dal SBC-I d'interconnessione;</t>
    </r>
  </si>
  <si>
    <r>
      <t xml:space="preserve">- </t>
    </r>
    <r>
      <rPr>
        <u/>
        <sz val="11"/>
        <color theme="1"/>
        <rFont val="Calibri"/>
        <family val="2"/>
        <scheme val="minor"/>
      </rPr>
      <t>servizio di transito su SS7</t>
    </r>
    <r>
      <rPr>
        <sz val="11"/>
        <color theme="1"/>
        <rFont val="Calibri"/>
        <family val="2"/>
        <scheme val="minor"/>
      </rPr>
      <t>: trasporto e/o commutazione di una chiamata attraverso uno o più autocommutatori al fine di consentire il completamento della chiamata stessa;</t>
    </r>
  </si>
  <si>
    <r>
      <t xml:space="preserve">- </t>
    </r>
    <r>
      <rPr>
        <u/>
        <sz val="11"/>
        <color theme="1"/>
        <rFont val="Calibri"/>
        <family val="2"/>
        <scheme val="minor"/>
      </rPr>
      <t>servizio di transito su IP</t>
    </r>
    <r>
      <rPr>
        <sz val="11"/>
        <color theme="1"/>
        <rFont val="Calibri"/>
        <family val="2"/>
        <scheme val="minor"/>
      </rPr>
      <t xml:space="preserve">: trasporto di una chiamata attraverso uno o più </t>
    </r>
    <r>
      <rPr>
        <i/>
        <sz val="11"/>
        <color theme="1"/>
        <rFont val="Calibri"/>
        <family val="2"/>
        <scheme val="minor"/>
      </rPr>
      <t>core router</t>
    </r>
    <r>
      <rPr>
        <sz val="11"/>
        <color theme="1"/>
        <rFont val="Calibri"/>
        <family val="2"/>
        <scheme val="minor"/>
      </rPr>
      <t xml:space="preserve"> dedicati all'interconnessione al fine di consentire il completamento della chiamata stessa;</t>
    </r>
  </si>
  <si>
    <t>1.1</t>
  </si>
  <si>
    <t>Linee di accesso</t>
  </si>
  <si>
    <t>Dati storici</t>
  </si>
  <si>
    <t>Dati previsionali</t>
  </si>
  <si>
    <t>Unità di misura</t>
  </si>
  <si>
    <t>1.1.1</t>
  </si>
  <si>
    <t>Totale residenziali</t>
  </si>
  <si>
    <t>Totale affari</t>
  </si>
  <si>
    <t>Banda stretta</t>
  </si>
  <si>
    <t>Accesso alla linea internet</t>
  </si>
  <si>
    <t>Banda larga</t>
  </si>
  <si>
    <t>Telefoni pubblici</t>
  </si>
  <si>
    <t>Linee in accesso indiretto</t>
  </si>
  <si>
    <t>1.1.2</t>
  </si>
  <si>
    <t>Linee dedicate</t>
  </si>
  <si>
    <t>Linee dedicate analogiche</t>
  </si>
  <si>
    <t>Linee dedicate digitali a bassa capacità (&lt;= 8 Mbps)</t>
  </si>
  <si>
    <t>Linee dedicate digitali ad alta capacità (&gt; 8 Mbps)</t>
  </si>
  <si>
    <t>Fibra (dark o a lunghezza d'onda)</t>
  </si>
  <si>
    <t>Velocità media delle linee dedicate</t>
  </si>
  <si>
    <t>Linee di accesso diretto alla rete fissa</t>
  </si>
  <si>
    <t>Capacità totale delle linee dedicate (escluse linee analogiche e in fibra)</t>
  </si>
  <si>
    <t>1.2</t>
  </si>
  <si>
    <t>Dati di traffico al dettaglio</t>
  </si>
  <si>
    <t>1.2.1</t>
  </si>
  <si>
    <t>1.2.2</t>
  </si>
  <si>
    <t>residenziali</t>
  </si>
  <si>
    <t>affari</t>
  </si>
  <si>
    <t>ADSL</t>
  </si>
  <si>
    <t>ADSL + IPTV</t>
  </si>
  <si>
    <t>NGAN</t>
  </si>
  <si>
    <t>% FTTH</t>
  </si>
  <si>
    <t>Carrier Selection</t>
  </si>
  <si>
    <t>Carrier Pre Selection</t>
  </si>
  <si>
    <t>Numero di chiamate PSTN in uscita totali</t>
  </si>
  <si>
    <t>On-net</t>
  </si>
  <si>
    <t>Verso reti fisse nazionali</t>
  </si>
  <si>
    <t>Verso reti mobili nazionali</t>
  </si>
  <si>
    <t>Verso reti nomadiche nazionali</t>
  </si>
  <si>
    <t>Verso altre destinazioni (numeri non geografici, altro)</t>
  </si>
  <si>
    <t>Verso reti internazionali fisse e mobili</t>
  </si>
  <si>
    <r>
      <t xml:space="preserve">In uscita </t>
    </r>
    <r>
      <rPr>
        <i/>
        <sz val="11"/>
        <color theme="1"/>
        <rFont val="Calibri"/>
        <family val="2"/>
        <scheme val="minor"/>
      </rPr>
      <t>dial up</t>
    </r>
  </si>
  <si>
    <t>% di chiamate presentate al POI all'interno della stessa AGW</t>
  </si>
  <si>
    <t>% di chiamate presentate al POI all'esterno dell'area AGW di originazione</t>
  </si>
  <si>
    <t>Numero di chiamate IP in uscita totali</t>
  </si>
  <si>
    <t>Numero di chiamate PSTN in entrata totali</t>
  </si>
  <si>
    <t>Da reti fisse nazionali</t>
  </si>
  <si>
    <t>Da reti mobili nazionali</t>
  </si>
  <si>
    <t>Da reti nomadiche nazionali</t>
  </si>
  <si>
    <t>Da altre reti (numeri non geografici, altro)</t>
  </si>
  <si>
    <t>Da reti internazionali</t>
  </si>
  <si>
    <t>% di chiamate terminate in ambito distrettuale</t>
  </si>
  <si>
    <t>% di chiamate terminate con inoltro nazionale</t>
  </si>
  <si>
    <t>Numero di chiamate IP in entrata totali</t>
  </si>
  <si>
    <t>1.2.3</t>
  </si>
  <si>
    <t>Minuti di chiamate PSTN in uscita totali</t>
  </si>
  <si>
    <t>Minuti di chiamate IP in uscita totali</t>
  </si>
  <si>
    <t>1.2.4</t>
  </si>
  <si>
    <t>Minuti di chiamate PSTN in entrata totali</t>
  </si>
  <si>
    <t>Minuti di chiamate IP in entrata totali</t>
  </si>
  <si>
    <t>Numero di chiamate in uscita totali (originato da clienti propri)</t>
  </si>
  <si>
    <t>Minuti di chiamate in uscita totali (originato da clienti propri)</t>
  </si>
  <si>
    <t>Numero di chiamate in entrata totali (terminato su propria rete)</t>
  </si>
  <si>
    <t>Minuti di chiamate in entrata totali (terminato su propria rete)</t>
  </si>
  <si>
    <r>
      <t xml:space="preserve">Traffico VoIP </t>
    </r>
    <r>
      <rPr>
        <i/>
        <sz val="11"/>
        <color theme="1"/>
        <rFont val="Calibri"/>
        <family val="2"/>
        <scheme val="minor"/>
      </rPr>
      <t>unmanaged</t>
    </r>
    <r>
      <rPr>
        <sz val="11"/>
        <color theme="1"/>
        <rFont val="Calibri"/>
        <family val="2"/>
        <scheme val="minor"/>
      </rPr>
      <t xml:space="preserve"> originato da clienti propri</t>
    </r>
  </si>
  <si>
    <t>1.2.5</t>
  </si>
  <si>
    <r>
      <t xml:space="preserve">Traffico VoIP </t>
    </r>
    <r>
      <rPr>
        <i/>
        <sz val="11"/>
        <color theme="1"/>
        <rFont val="Calibri"/>
        <family val="2"/>
        <scheme val="minor"/>
      </rPr>
      <t>unmanaged</t>
    </r>
    <r>
      <rPr>
        <sz val="11"/>
        <color theme="1"/>
        <rFont val="Calibri"/>
        <family val="2"/>
        <scheme val="minor"/>
      </rPr>
      <t xml:space="preserve"> destinato a clienti propri</t>
    </r>
  </si>
  <si>
    <t>GB</t>
  </si>
  <si>
    <t>1.3</t>
  </si>
  <si>
    <t>Servizi IP addizionali</t>
  </si>
  <si>
    <t>Totale servizi IP addizionali</t>
  </si>
  <si>
    <t>Banda larga residenziale</t>
  </si>
  <si>
    <t>Banda larga affari</t>
  </si>
  <si>
    <t>IPTV</t>
  </si>
  <si>
    <t>Altro (specificare)</t>
  </si>
  <si>
    <t>1.3.1</t>
  </si>
  <si>
    <t>1.4</t>
  </si>
  <si>
    <t>Dati di traffico all'ingrosso</t>
  </si>
  <si>
    <t>1.4.1.</t>
  </si>
  <si>
    <t>Traffico PSTN raccolto per conto terzi totale</t>
  </si>
  <si>
    <t>Traffico IP raccolto per conto terzi totale</t>
  </si>
  <si>
    <t>% di traffico raccolto in ambito distrettuale</t>
  </si>
  <si>
    <t>% di traffico raccolto comprensivo di inoltro nazionale</t>
  </si>
  <si>
    <t>1.4.2</t>
  </si>
  <si>
    <t>Traffico di transito venduto ad altri operatori totale</t>
  </si>
  <si>
    <t>Traffico PSTN di transito venduto ad altri operatori totale</t>
  </si>
  <si>
    <t>Traffico IP di transito venduto ad altri operatori totale</t>
  </si>
  <si>
    <t>1.1.3</t>
  </si>
  <si>
    <t>Numero di telefoni pubblici</t>
  </si>
  <si>
    <t>1.1.4</t>
  </si>
  <si>
    <r>
      <t xml:space="preserve">Traffico VoIP </t>
    </r>
    <r>
      <rPr>
        <b/>
        <i/>
        <sz val="11"/>
        <color theme="1"/>
        <rFont val="Calibri"/>
        <family val="2"/>
        <scheme val="minor"/>
      </rPr>
      <t>unmanaged</t>
    </r>
    <r>
      <rPr>
        <b/>
        <sz val="11"/>
        <color theme="1"/>
        <rFont val="Calibri"/>
        <family val="2"/>
        <scheme val="minor"/>
      </rPr>
      <t xml:space="preserve"> totale</t>
    </r>
  </si>
  <si>
    <t>di cui originato da telefonia pubblica</t>
  </si>
  <si>
    <t>di cui originato verso numerazioni non geografiche di altro operatore</t>
  </si>
  <si>
    <t>di cui originato da numerazioni geografiche attestate su rete mobile</t>
  </si>
  <si>
    <t>% complessiva di traffico raccolto in ambito distrettuale</t>
  </si>
  <si>
    <t>% complessiva di traffico raccolto comprensivo di inoltro nazionale</t>
  </si>
  <si>
    <t>Traffico raccolto per conto terzi totale (raccolta esterna)</t>
  </si>
  <si>
    <t>1.4.3</t>
  </si>
  <si>
    <t>Raccolta esterna FRIACO: numero di circuiti FRIACO (in 2Mb/ equivalenti) venduti ad altri operatori</t>
  </si>
  <si>
    <t>Numero di circuiti</t>
  </si>
  <si>
    <t>Numero complessivo di circuiti</t>
  </si>
  <si>
    <t>1.4.4</t>
  </si>
  <si>
    <t>Traffico di transito interno totale</t>
  </si>
  <si>
    <t>Traffico PSTN di transito interno totale</t>
  </si>
  <si>
    <t>Traffico IP di transito interno totale</t>
  </si>
  <si>
    <t>Ricavi per servizi all'ingrosso venduti ad altri operatori</t>
  </si>
  <si>
    <t>Ricavi per vendita di circuiti FRIACO ad altri operatori</t>
  </si>
  <si>
    <t>Ricavi complessivi per vendita di circuiti FRIACO</t>
  </si>
  <si>
    <t>Chiamate in-area (completate all'interno della stessa AGW)</t>
  </si>
  <si>
    <t>Chiamate out-area (completate all'esterno dell'AGW di originazione)</t>
  </si>
  <si>
    <t>%</t>
  </si>
  <si>
    <t>Traffico di transito distrettuale</t>
  </si>
  <si>
    <t>Traffico di transito nazionale</t>
  </si>
  <si>
    <t>Circuiti venduti in ambito distrettuale</t>
  </si>
  <si>
    <t>Circuiti venduti in ambito nazionale</t>
  </si>
  <si>
    <t>Ricavi per vendita di traffico terminato su propria rete</t>
  </si>
  <si>
    <t>Ricavi per traffico PSTN terminato su propria rete</t>
  </si>
  <si>
    <t>Ricavi per traffico IP terminato su propria rete</t>
  </si>
  <si>
    <t>Ricavi per traffico terminato in ambito distrettuale</t>
  </si>
  <si>
    <t>Ricavi per traffico terminato in ambito nazionale (comprensivo di inoltro nazionale offerto dall'operatore di terminazione)</t>
  </si>
  <si>
    <t>Ricavi totali per traffico di transito venduto ad altri operatori</t>
  </si>
  <si>
    <t>Ricavi totali per traffico raccolto per conto terzi (raccolta esterna)</t>
  </si>
  <si>
    <t>Ricavi totali per traffico PSTN raccolto per conto terzi</t>
  </si>
  <si>
    <t>% complessiva di ricavi per traffico raccolto in ambito distrettuale</t>
  </si>
  <si>
    <t>% complessiva di ricavi per traffico raccolto comprensivo di inoltro nazionale</t>
  </si>
  <si>
    <t>Ricavi totali per traffico IP raccolto per conto terzi</t>
  </si>
  <si>
    <t>Ricavi per vendita di circuiti in ambito distrettuale</t>
  </si>
  <si>
    <t>Ricavi per vendita di circuiti in ambito nazionale</t>
  </si>
  <si>
    <t>Ricavi per traffico PSTN di transito venduto ad altri operatori totale</t>
  </si>
  <si>
    <t>Ricavi per traffico di transito distrettuale</t>
  </si>
  <si>
    <t>Ricavi per traffico di transito nazionale</t>
  </si>
  <si>
    <t>Ricavi per traffico IP di transito venduto ad altri operatori totale</t>
  </si>
  <si>
    <t>Spesa per servizi all'ingrosso acquistati da altri operatori</t>
  </si>
  <si>
    <t>2.1.1</t>
  </si>
  <si>
    <t>3.1</t>
  </si>
  <si>
    <t>3.1.1</t>
  </si>
  <si>
    <t>Spesa totale per traffico di raccolta acquistato da operatori terzi (raccolta esterna)</t>
  </si>
  <si>
    <t>Spesa totale per traffico PSTN di raccolta acquistato da operatori terzi</t>
  </si>
  <si>
    <t>% complessiva di spesa per traffico raccolto in ambito distrettuale</t>
  </si>
  <si>
    <t>% complessiva di spesa per traffico raccolto comprensivo di inoltro nazionale</t>
  </si>
  <si>
    <t>Spesa totale per traffico IP di raccolta acquistato da operatori terzi</t>
  </si>
  <si>
    <t>3.1.2</t>
  </si>
  <si>
    <t>Spesa per acquisto di circuiti FRIACO da altri operatori</t>
  </si>
  <si>
    <t>Spesa per acquisto di circuiti in ambito distrettuale</t>
  </si>
  <si>
    <t>Spesa per acquisto di circuiti in ambito nazionale</t>
  </si>
  <si>
    <t>3.1.3</t>
  </si>
  <si>
    <t>Spesa per acquisto di traffico terminato su reti di altri operatori</t>
  </si>
  <si>
    <t>Spesa per traffico terminato in ambito distrettuale</t>
  </si>
  <si>
    <t>Spesa per traffico terminato in ambito nazionale (comprensivo di inoltro nazionale offerto dall'operatore di terminazione)</t>
  </si>
  <si>
    <t>3.1.4</t>
  </si>
  <si>
    <t>Spesa complessiva per acquisto di circuiti FRIACO</t>
  </si>
  <si>
    <t>Spesa totale per traffico di transito acquistato da altri operatori</t>
  </si>
  <si>
    <t>Spesa totale per traffico PSTN di transito acquistato da altri operatori totale</t>
  </si>
  <si>
    <t>Spesa totale per traffico PSTN terminato su reti di altri operatori</t>
  </si>
  <si>
    <t>Spesa totale per traffico IP terminato su reti di altri operatori</t>
  </si>
  <si>
    <t>Spesa per traffico di transito distrettuale</t>
  </si>
  <si>
    <t>Spesa per traffico di transito nazionale</t>
  </si>
  <si>
    <t>Spesa totale per traffico IP di transito acquistato da altri operatori totale</t>
  </si>
  <si>
    <t>4.1</t>
  </si>
  <si>
    <t>Mappa dei punti di presenza aperti all'interconnessione</t>
  </si>
  <si>
    <t>4.1.1</t>
  </si>
  <si>
    <t>POP aperti all'interconnessione (SI/NO)</t>
  </si>
  <si>
    <t>AG1</t>
  </si>
  <si>
    <t>AG2</t>
  </si>
  <si>
    <t>AG3</t>
  </si>
  <si>
    <t>AG4</t>
  </si>
  <si>
    <t>AG5</t>
  </si>
  <si>
    <t>AG6</t>
  </si>
  <si>
    <t>AG7</t>
  </si>
  <si>
    <t>AG8</t>
  </si>
  <si>
    <t>AG9</t>
  </si>
  <si>
    <t>AG10</t>
  </si>
  <si>
    <t>AG11</t>
  </si>
  <si>
    <t>AG12</t>
  </si>
  <si>
    <t>AG13</t>
  </si>
  <si>
    <t>AG14</t>
  </si>
  <si>
    <t>AG15</t>
  </si>
  <si>
    <t>AG16</t>
  </si>
  <si>
    <t>AG17</t>
  </si>
  <si>
    <t>AG18</t>
  </si>
  <si>
    <t>AG19</t>
  </si>
  <si>
    <t>AG20</t>
  </si>
  <si>
    <t>AG21</t>
  </si>
  <si>
    <t>AG22</t>
  </si>
  <si>
    <t>AG23</t>
  </si>
  <si>
    <t>AG24</t>
  </si>
  <si>
    <t>AG25</t>
  </si>
  <si>
    <t>AG26</t>
  </si>
  <si>
    <t>AG27</t>
  </si>
  <si>
    <t>AG28</t>
  </si>
  <si>
    <t>AG29</t>
  </si>
  <si>
    <t>AG30</t>
  </si>
  <si>
    <t>AG31</t>
  </si>
  <si>
    <t>AG32</t>
  </si>
  <si>
    <t>AG33</t>
  </si>
  <si>
    <t>4.1.2</t>
  </si>
  <si>
    <t>4.1.3</t>
  </si>
  <si>
    <t>Mappa dei rapporti d'interconnessione diretta in essere</t>
  </si>
  <si>
    <t>Operatore interconnesso</t>
  </si>
  <si>
    <t>Acantho S.p.A.</t>
  </si>
  <si>
    <t>Adr Tel S.p.A.</t>
  </si>
  <si>
    <t>Brennercom S.p.A.</t>
  </si>
  <si>
    <t>BT Italia S.p.A.</t>
  </si>
  <si>
    <t>Colt Telecom S.p.A.</t>
  </si>
  <si>
    <t>Csinfo S.p.A.</t>
  </si>
  <si>
    <t>Decatel S.r.l.</t>
  </si>
  <si>
    <t>Estracom S.p.A.</t>
  </si>
  <si>
    <t>CloudItalia S.p.A. (già Eutelia S.p.A.)</t>
  </si>
  <si>
    <t>Fastweb S.p.A.</t>
  </si>
  <si>
    <t>Fly Net S.p.A.</t>
  </si>
  <si>
    <t>Infracom Italia S.p.A.</t>
  </si>
  <si>
    <t>Intermatica S.p.A.</t>
  </si>
  <si>
    <t>Mc-Link S.p.A.</t>
  </si>
  <si>
    <t>Metropol Access Italia S.p.A.</t>
  </si>
  <si>
    <t>Noatel S.p.A.</t>
  </si>
  <si>
    <t>Okcom S.p.A.</t>
  </si>
  <si>
    <t>Orange Business Italy S.p.A.</t>
  </si>
  <si>
    <t>H3G S.p.A.</t>
  </si>
  <si>
    <t>People&amp;Communication S.r.l.</t>
  </si>
  <si>
    <t>Phonica S.p.A.</t>
  </si>
  <si>
    <t>Publicom S.p.A.</t>
  </si>
  <si>
    <t>Telecom Italia S.p.A. (rete fissa)</t>
  </si>
  <si>
    <t>Telecom Italia S.p.A. (rete mobile)</t>
  </si>
  <si>
    <t>TeleTu S.p.A.</t>
  </si>
  <si>
    <t>Teleunit S.p.A.</t>
  </si>
  <si>
    <t>Terrecablate Reti e Servizi S.r.l.</t>
  </si>
  <si>
    <t>Tiscali Italia S.p.A.</t>
  </si>
  <si>
    <t>Trans World Telecommuncation (TWT) S.r.l.</t>
  </si>
  <si>
    <t>Uno Communications S.p.A.</t>
  </si>
  <si>
    <t>Verizon Italia S.p.A.</t>
  </si>
  <si>
    <t>Vodafone Omnitel N.V. (rete fissa)</t>
  </si>
  <si>
    <t>Vodafone Omnitel N.V. (rete mobile)</t>
  </si>
  <si>
    <t>Wavecrest Italia S.r.l.</t>
  </si>
  <si>
    <t>Welcome Italia S.p.A.</t>
  </si>
  <si>
    <t>Wind Telecomunicazioni S.p.A. (rete fissa)</t>
  </si>
  <si>
    <t>Wind Telecomunicazioni S.p.A. (rete mobile)</t>
  </si>
  <si>
    <t>Altro operatore (compilare)</t>
  </si>
  <si>
    <t>5.1</t>
  </si>
  <si>
    <t>Regione</t>
  </si>
  <si>
    <t>Distretto</t>
  </si>
  <si>
    <t>Descrizione SGU</t>
  </si>
  <si>
    <t>Indirizzo</t>
  </si>
  <si>
    <t>SPC</t>
  </si>
  <si>
    <t>CAP</t>
  </si>
  <si>
    <t>INTERCONNESSIONE
(S/N)</t>
  </si>
  <si>
    <t>ABRUZZO</t>
  </si>
  <si>
    <t>AVEZZANO</t>
  </si>
  <si>
    <t>NAZARIO SAURO 71</t>
  </si>
  <si>
    <t>CHIETI</t>
  </si>
  <si>
    <t>CH PORTA PESC.</t>
  </si>
  <si>
    <t>S.S.PICENO APRUTINA</t>
  </si>
  <si>
    <t>AQ CENTRO</t>
  </si>
  <si>
    <t>DEL CARDINALE 2</t>
  </si>
  <si>
    <t>LANCIANO</t>
  </si>
  <si>
    <t>LANCIANO SUD</t>
  </si>
  <si>
    <t>DEL VERDE 72</t>
  </si>
  <si>
    <t>PESCARA</t>
  </si>
  <si>
    <t>PE CENTRO</t>
  </si>
  <si>
    <t>TRIESTE 18</t>
  </si>
  <si>
    <t>PE COLLI</t>
  </si>
  <si>
    <t>MONTE VIGLIO 79</t>
  </si>
  <si>
    <t>PE STADIO</t>
  </si>
  <si>
    <t>DELLA PINETA 9</t>
  </si>
  <si>
    <t>PE TIBURTINA</t>
  </si>
  <si>
    <t>TAVO</t>
  </si>
  <si>
    <t>SULMONA</t>
  </si>
  <si>
    <t>CIRCONVALLAZ.ORIENTALE 58</t>
  </si>
  <si>
    <t>TERAMO</t>
  </si>
  <si>
    <t>ALBA ADRIATICA</t>
  </si>
  <si>
    <t>CESARE BATTISTI</t>
  </si>
  <si>
    <t>TE FERROVIA</t>
  </si>
  <si>
    <t>GAMMARANA 29</t>
  </si>
  <si>
    <t>VASTO</t>
  </si>
  <si>
    <t>BASILICATA</t>
  </si>
  <si>
    <t>LAGONEGRO</t>
  </si>
  <si>
    <t>CONTRADA CAPPELLA</t>
  </si>
  <si>
    <t>MATERA</t>
  </si>
  <si>
    <t>MATERA PINI</t>
  </si>
  <si>
    <t>VIA D. LORENZO MILANI 5</t>
  </si>
  <si>
    <t>SCANZANO JONICO</t>
  </si>
  <si>
    <t>PER MONTALBANO KM 0,5</t>
  </si>
  <si>
    <t>MELFI</t>
  </si>
  <si>
    <t>MELFI + MURO L.</t>
  </si>
  <si>
    <t>GALILEI</t>
  </si>
  <si>
    <t>POTENZA</t>
  </si>
  <si>
    <t>POTENZA FERROVIA</t>
  </si>
  <si>
    <t>NAZARIO SAURO</t>
  </si>
  <si>
    <t>CALABRIA</t>
  </si>
  <si>
    <t>CASTROVILLARI</t>
  </si>
  <si>
    <t>VIA DELLE PALME</t>
  </si>
  <si>
    <t>CATANZARO</t>
  </si>
  <si>
    <t>CATANZARO GAGLIANO</t>
  </si>
  <si>
    <t>STRADA COM.PARADISO,4</t>
  </si>
  <si>
    <t>CATANZARO M.D.C.</t>
  </si>
  <si>
    <t>V. MONSIGNOR FIORENTINI,5</t>
  </si>
  <si>
    <t>COSENZA</t>
  </si>
  <si>
    <t>COSENZA CENTRO</t>
  </si>
  <si>
    <t>PIAZZA CRISPI</t>
  </si>
  <si>
    <t>COSENZA FERROVIA</t>
  </si>
  <si>
    <t>POPILIA</t>
  </si>
  <si>
    <t>COSENZA PANEBIANCO</t>
  </si>
  <si>
    <t>PANEBIANCO</t>
  </si>
  <si>
    <t>CROTONE</t>
  </si>
  <si>
    <t>V. S.CROCE,1</t>
  </si>
  <si>
    <t>LAMEZIA TERME</t>
  </si>
  <si>
    <t>LAMETIA TERME</t>
  </si>
  <si>
    <t>VIALE MICHELANGELO</t>
  </si>
  <si>
    <t>LOCRI</t>
  </si>
  <si>
    <t>CONTRADA RIPOSO</t>
  </si>
  <si>
    <t>PALMI</t>
  </si>
  <si>
    <t>PALMI 1</t>
  </si>
  <si>
    <t>MEUCCI</t>
  </si>
  <si>
    <t>PAOLA</t>
  </si>
  <si>
    <t>S.AGATA</t>
  </si>
  <si>
    <t>REGGIO DI CALABRIA</t>
  </si>
  <si>
    <t>REGGIO CALABRIA CAMPI</t>
  </si>
  <si>
    <t>REGGIO CAMPI, 93</t>
  </si>
  <si>
    <t>REGGIO CALABRIA SBARRE</t>
  </si>
  <si>
    <t>VIALE CALABRIA</t>
  </si>
  <si>
    <t>ROSSANO</t>
  </si>
  <si>
    <t>IPPOCRATE,4</t>
  </si>
  <si>
    <t>SCALEA</t>
  </si>
  <si>
    <t>FIUME LAO</t>
  </si>
  <si>
    <t>SOVERATO</t>
  </si>
  <si>
    <t>A.CALABER, 7</t>
  </si>
  <si>
    <t>VIBO VALENTIA</t>
  </si>
  <si>
    <t>VIBO V.</t>
  </si>
  <si>
    <t>LACQUARI</t>
  </si>
  <si>
    <t>CAMPANIA</t>
  </si>
  <si>
    <t>AVELLINO</t>
  </si>
  <si>
    <t>AVELLINO CENTRO</t>
  </si>
  <si>
    <t>DEGLI IMBIMBO</t>
  </si>
  <si>
    <t>AVELLINO MAZZINI</t>
  </si>
  <si>
    <t>RIONE S. TOMMASO</t>
  </si>
  <si>
    <t>GROTTAMINARDA</t>
  </si>
  <si>
    <t>VALLE</t>
  </si>
  <si>
    <t>BATTIPAGLIA</t>
  </si>
  <si>
    <t>BATTIPAGLIA BELVEDERE</t>
  </si>
  <si>
    <t>DEL FOSSO PIOPPO</t>
  </si>
  <si>
    <t>BATTIPAGLIA CENTRO</t>
  </si>
  <si>
    <t>NAPOLI 20A</t>
  </si>
  <si>
    <t>BENEVENTO</t>
  </si>
  <si>
    <t>MARIA PACIFICO</t>
  </si>
  <si>
    <t>BENEVENTO MELLUSI</t>
  </si>
  <si>
    <t>FRANCESCO FLORA 74</t>
  </si>
  <si>
    <t>CASERTA</t>
  </si>
  <si>
    <t>CAPUA</t>
  </si>
  <si>
    <t>DELLA CORTE BAGLIVA</t>
  </si>
  <si>
    <t>CASERTA CENTRO</t>
  </si>
  <si>
    <t>PIAZZA MATTEOTTI</t>
  </si>
  <si>
    <t>CASERTA MADDALONI</t>
  </si>
  <si>
    <t>V.CAUDINA 287 TRAV.PRETUR</t>
  </si>
  <si>
    <t>CASERTA S. CLEMENTE</t>
  </si>
  <si>
    <t>APPIA,S.CLEMENTE-CENTURAN</t>
  </si>
  <si>
    <t>S. MARIA CAPUA VETERE</t>
  </si>
  <si>
    <t>CASERTA EX POLVERIERA V.</t>
  </si>
  <si>
    <t>SESSA AURUNCA</t>
  </si>
  <si>
    <t>PIAZZA S.DOMENICO</t>
  </si>
  <si>
    <t>NAPOLI</t>
  </si>
  <si>
    <t>AVERSA 1</t>
  </si>
  <si>
    <t>G.VERGA</t>
  </si>
  <si>
    <t>AVERSA 2</t>
  </si>
  <si>
    <t>CASTELLAMMARE 1</t>
  </si>
  <si>
    <t>VIRGILIO 42</t>
  </si>
  <si>
    <t>CRISPANO 1</t>
  </si>
  <si>
    <t>ALDO MORO</t>
  </si>
  <si>
    <t>CRISPANO 2</t>
  </si>
  <si>
    <t>GIUGLIANO</t>
  </si>
  <si>
    <t>BENEDETTO CROCE,17</t>
  </si>
  <si>
    <t>ISCHIA</t>
  </si>
  <si>
    <t>TRAV.DELUCA VIA FOSCHINI</t>
  </si>
  <si>
    <t>NA ARENELLA</t>
  </si>
  <si>
    <t>G. TROPEANO,7</t>
  </si>
  <si>
    <t>NA ARGINE</t>
  </si>
  <si>
    <t>ARGINE</t>
  </si>
  <si>
    <t>NA BAGNOLI</t>
  </si>
  <si>
    <t>D. CARAFA</t>
  </si>
  <si>
    <t>NA BARRA</t>
  </si>
  <si>
    <t>MERCALLI</t>
  </si>
  <si>
    <t>NA CAPODICHINO</t>
  </si>
  <si>
    <t>CALATA CAPODICHINO</t>
  </si>
  <si>
    <t>NA CASAVATORE</t>
  </si>
  <si>
    <t>VIALE DELLA MECCANICA</t>
  </si>
  <si>
    <t>NA CENTRO</t>
  </si>
  <si>
    <t>DE PRETIS 69</t>
  </si>
  <si>
    <t>NA CENTRO DIREZIONALE</t>
  </si>
  <si>
    <t>CENTRO DIREZIONALE NAPOLI</t>
  </si>
  <si>
    <t>NA MARIANELLA</t>
  </si>
  <si>
    <t>RAMAGLIA</t>
  </si>
  <si>
    <t>NA MUGNANO</t>
  </si>
  <si>
    <t>VIA ALDO MORO</t>
  </si>
  <si>
    <t>NA NOLANA</t>
  </si>
  <si>
    <t>PIAZZA NOLANA 9</t>
  </si>
  <si>
    <t>NA PETRONE</t>
  </si>
  <si>
    <t>LARGO GASPARE COLOSIMO</t>
  </si>
  <si>
    <t>NA PIANURA</t>
  </si>
  <si>
    <t>TRAV.VIA TRENCIA</t>
  </si>
  <si>
    <t>NA PORTICI</t>
  </si>
  <si>
    <t>PAGLIANO 9A</t>
  </si>
  <si>
    <t>NA TUPPUTI</t>
  </si>
  <si>
    <t>MONTE DI DIO 38</t>
  </si>
  <si>
    <t>NOCERA</t>
  </si>
  <si>
    <t>ARTURO PETROSINO 20</t>
  </si>
  <si>
    <t>NOLA</t>
  </si>
  <si>
    <t>AVORNIO</t>
  </si>
  <si>
    <t>PAGANI</t>
  </si>
  <si>
    <t>AMMATURO,9</t>
  </si>
  <si>
    <t>POMIGLIANO</t>
  </si>
  <si>
    <t>PASSARIELLO</t>
  </si>
  <si>
    <t>POZZUOLI MONTERUSCELLO</t>
  </si>
  <si>
    <t>CUPA DEI TREDICI</t>
  </si>
  <si>
    <t>RIONE TRIESTE</t>
  </si>
  <si>
    <t>SCORRIMENTO SOMMA V.</t>
  </si>
  <si>
    <t>SORRENTO</t>
  </si>
  <si>
    <t>FUORI DELLE MURA 39</t>
  </si>
  <si>
    <t>TORRE ANNUNZIATA</t>
  </si>
  <si>
    <t>VIA VAGNOLA 57</t>
  </si>
  <si>
    <t>TORRE DEL GRECO</t>
  </si>
  <si>
    <t>CIRCONVALLAZIONE 188</t>
  </si>
  <si>
    <t>S. ANGELO DEI LOMBARDI</t>
  </si>
  <si>
    <t>GIOSTRA</t>
  </si>
  <si>
    <t>SALA CONSILINA</t>
  </si>
  <si>
    <t>SAN ROCCO</t>
  </si>
  <si>
    <t>SALERNO</t>
  </si>
  <si>
    <t>CAVA DEI TIRRENI</t>
  </si>
  <si>
    <t>GAUDIO MAIORI</t>
  </si>
  <si>
    <t>SALERNO CENTRO</t>
  </si>
  <si>
    <t>LANZALONE</t>
  </si>
  <si>
    <t>SALERNO MERCATELLO</t>
  </si>
  <si>
    <t>RAFFAELE MAURI (RIONE MA)</t>
  </si>
  <si>
    <t>SALERNO PASTENA</t>
  </si>
  <si>
    <t>G.DEL MERCATO</t>
  </si>
  <si>
    <t>VALLO DELLA LUCANIA</t>
  </si>
  <si>
    <t>VARDUCI</t>
  </si>
  <si>
    <t>EMILIA ROMAGNA</t>
  </si>
  <si>
    <t>BOLOGNA</t>
  </si>
  <si>
    <t>BO-BARCA</t>
  </si>
  <si>
    <t>GIOTTO 22</t>
  </si>
  <si>
    <t>BO-CASALECCHIO</t>
  </si>
  <si>
    <t>TOTI 6</t>
  </si>
  <si>
    <t>BO-CORTICELLA</t>
  </si>
  <si>
    <t>STENDHAL 31</t>
  </si>
  <si>
    <t>BO-GALVANI</t>
  </si>
  <si>
    <t>ALBARI 9</t>
  </si>
  <si>
    <t>BO-LORENZINI</t>
  </si>
  <si>
    <t>EMILIA PONENTE 133</t>
  </si>
  <si>
    <t>BO-PALLONE</t>
  </si>
  <si>
    <t>PALLONE 3</t>
  </si>
  <si>
    <t>BO-PONTEVECCHIO 1</t>
  </si>
  <si>
    <t>EMILIA LEVANTE 79</t>
  </si>
  <si>
    <t>BO-S.VITALE</t>
  </si>
  <si>
    <t>MATTEI 4</t>
  </si>
  <si>
    <t>CESENA</t>
  </si>
  <si>
    <t>CESENA STADIO SGU</t>
  </si>
  <si>
    <t>VIA MARZOLINO 1</t>
  </si>
  <si>
    <t>COMACCHIO</t>
  </si>
  <si>
    <t>PORTO GARIBALDI SGU</t>
  </si>
  <si>
    <t>DIGIONE 7</t>
  </si>
  <si>
    <t>FAENZA</t>
  </si>
  <si>
    <t>FAENZA CENTRO SGU</t>
  </si>
  <si>
    <t>BACCARINI 13</t>
  </si>
  <si>
    <t>FERRARA</t>
  </si>
  <si>
    <t>FE MULINETTO</t>
  </si>
  <si>
    <t>MULINETTO 9</t>
  </si>
  <si>
    <t>FE S.GIORGIO SGU</t>
  </si>
  <si>
    <t>COMACCHIO 133</t>
  </si>
  <si>
    <t>FIDENZA</t>
  </si>
  <si>
    <t>FIDENZA SGU</t>
  </si>
  <si>
    <t>ANDREA COSTA 5/B</t>
  </si>
  <si>
    <t>FORLI'</t>
  </si>
  <si>
    <t>FORLI OSPEDALETTO SGU</t>
  </si>
  <si>
    <t>ERITREA 7</t>
  </si>
  <si>
    <t>FORLI STADIO SGU</t>
  </si>
  <si>
    <t>IMOLA</t>
  </si>
  <si>
    <t>IMOLA CAPUCCINI SGU</t>
  </si>
  <si>
    <t>BELVEDERE 2</t>
  </si>
  <si>
    <t>LUGO</t>
  </si>
  <si>
    <t>LUGO SGU</t>
  </si>
  <si>
    <t>EMALDI 21</t>
  </si>
  <si>
    <t>MIRANDOLA</t>
  </si>
  <si>
    <t>MIRANDOLA SGU</t>
  </si>
  <si>
    <t>PICASSO 8</t>
  </si>
  <si>
    <t>MODENA</t>
  </si>
  <si>
    <t>MO CENTRO SGU</t>
  </si>
  <si>
    <t>CAMPANELLA 27</t>
  </si>
  <si>
    <t>CABASSI 2</t>
  </si>
  <si>
    <t>MO OVEST 2 SGU</t>
  </si>
  <si>
    <t>MO SUD SGU</t>
  </si>
  <si>
    <t>BOLZANO 51</t>
  </si>
  <si>
    <t>PARMA</t>
  </si>
  <si>
    <t>PARMA PO 1</t>
  </si>
  <si>
    <t>PO 5</t>
  </si>
  <si>
    <t>PR OVEST SGU</t>
  </si>
  <si>
    <t>AVOGADRO 4</t>
  </si>
  <si>
    <t>PR PO2 SGU</t>
  </si>
  <si>
    <t>PIACENZA</t>
  </si>
  <si>
    <t>PC CENTRO SGU</t>
  </si>
  <si>
    <t>CORSO V.EMANUELE 118</t>
  </si>
  <si>
    <t>PC FARNESIANA SGU</t>
  </si>
  <si>
    <t>CADUTI SUL LAVORO 45</t>
  </si>
  <si>
    <t>PC MONTECUCCO SGU</t>
  </si>
  <si>
    <t>BRAMIERI 14</t>
  </si>
  <si>
    <t>RAVENNA</t>
  </si>
  <si>
    <t>RA CENTRO SGU</t>
  </si>
  <si>
    <t>FANTUZZI 5</t>
  </si>
  <si>
    <t>RA STADIO SGU</t>
  </si>
  <si>
    <t>MEUCCI 15</t>
  </si>
  <si>
    <t>RE CENTRO SGU</t>
  </si>
  <si>
    <t>TOSCHI 27</t>
  </si>
  <si>
    <t>RE MANCASALE SGU</t>
  </si>
  <si>
    <t>VIA CISALPINA</t>
  </si>
  <si>
    <t>RE S.STEFANO SGU</t>
  </si>
  <si>
    <t>MASCAGNI 46</t>
  </si>
  <si>
    <t>RE STADIO SGU</t>
  </si>
  <si>
    <t>CARAVAGGIO 9</t>
  </si>
  <si>
    <t>RIMINI</t>
  </si>
  <si>
    <t>RICCIONE ALBA SGU</t>
  </si>
  <si>
    <t>CASELLA</t>
  </si>
  <si>
    <t>RIMINI CENTRO SGU</t>
  </si>
  <si>
    <t>PIAZZALE C. BATTISTI 20</t>
  </si>
  <si>
    <t>RIMINI FIERA SGU</t>
  </si>
  <si>
    <t>BRAMANTE 2</t>
  </si>
  <si>
    <t>SASSUOLO</t>
  </si>
  <si>
    <t>SASSUOLO QUATTROPONTI SGU</t>
  </si>
  <si>
    <t>RADICI IN PIANO 118</t>
  </si>
  <si>
    <t>FRIULI VENEZIA GIULIA</t>
  </si>
  <si>
    <t>CERVIGNANO DEL FRIULI</t>
  </si>
  <si>
    <t>CERVIGNANO</t>
  </si>
  <si>
    <t>DEL ZOTTO 35</t>
  </si>
  <si>
    <t>GORIZIA</t>
  </si>
  <si>
    <t>CRISPI 7</t>
  </si>
  <si>
    <t>MONFALCONE</t>
  </si>
  <si>
    <t>CIMA</t>
  </si>
  <si>
    <t>PORDENONE</t>
  </si>
  <si>
    <t>PORDENONE COMINA</t>
  </si>
  <si>
    <t>DEL CARABINIERE 15</t>
  </si>
  <si>
    <t>PORDENONE TORRE</t>
  </si>
  <si>
    <t>PIETRO SARTOR 22</t>
  </si>
  <si>
    <t>SPILIMBERGO</t>
  </si>
  <si>
    <t>MARCONI 9</t>
  </si>
  <si>
    <t>TOLMEZZO</t>
  </si>
  <si>
    <t>TOLMEZZO + TARVISIO</t>
  </si>
  <si>
    <t>TRIESTE</t>
  </si>
  <si>
    <t>TRIESTE GRETTA</t>
  </si>
  <si>
    <t>SALITA DI GRETTA 36/1</t>
  </si>
  <si>
    <t>TRIESTE REVOLTELLA</t>
  </si>
  <si>
    <t>PICCARDI 66</t>
  </si>
  <si>
    <t>TRIESTE S. MAURIZIO</t>
  </si>
  <si>
    <t>MAIOLICA 5</t>
  </si>
  <si>
    <t>UDINE</t>
  </si>
  <si>
    <t>UDINE BALDASSERIA</t>
  </si>
  <si>
    <t>BALDASSERIA BASSA 46</t>
  </si>
  <si>
    <t>UDINE CENTRO</t>
  </si>
  <si>
    <t>PIAZZA VENERIO 1</t>
  </si>
  <si>
    <t>UDINE S. DOMENICO</t>
  </si>
  <si>
    <t>VIA MISANI 8</t>
  </si>
  <si>
    <t>UDINE V.LE VENEZIA</t>
  </si>
  <si>
    <t>DELLA VALLE 26</t>
  </si>
  <si>
    <t>LAZIO</t>
  </si>
  <si>
    <t>CASSINO</t>
  </si>
  <si>
    <t>CASSINO SUD</t>
  </si>
  <si>
    <t>FOLCARA</t>
  </si>
  <si>
    <t>SORA S.DOMENICO</t>
  </si>
  <si>
    <t>BARCA S.DOMENICO</t>
  </si>
  <si>
    <t>CIVITAVECCHIA</t>
  </si>
  <si>
    <t>RICCARDO FABBRI 1</t>
  </si>
  <si>
    <t>FORMIA</t>
  </si>
  <si>
    <t>FMIA ASCATIELLO</t>
  </si>
  <si>
    <t>ASCATIELLO 1</t>
  </si>
  <si>
    <t>FROSINONE</t>
  </si>
  <si>
    <t>FR SCALO 1</t>
  </si>
  <si>
    <t>VALLE FIORETTA 205</t>
  </si>
  <si>
    <t>FR SCALO 2</t>
  </si>
  <si>
    <t>LATINA</t>
  </si>
  <si>
    <t>LT CENTRO</t>
  </si>
  <si>
    <t>VIA DUCA DEL MARE 35</t>
  </si>
  <si>
    <t>LT EST 1</t>
  </si>
  <si>
    <t>MONTI LEPINI 29</t>
  </si>
  <si>
    <t>LT EST 2</t>
  </si>
  <si>
    <t>ORVIETO</t>
  </si>
  <si>
    <t>ORVIETO SCALO</t>
  </si>
  <si>
    <t>MONTE BIANCO 28</t>
  </si>
  <si>
    <t>POGGIO MIRTETO</t>
  </si>
  <si>
    <t>GIACOMO MATTEOTTI 47</t>
  </si>
  <si>
    <t>RIETI</t>
  </si>
  <si>
    <t>RI CENTRO</t>
  </si>
  <si>
    <t>LUDOVICO CANALI 10</t>
  </si>
  <si>
    <t>ROMA</t>
  </si>
  <si>
    <t>ALESSANDRINA</t>
  </si>
  <si>
    <t>ANGELO EMO</t>
  </si>
  <si>
    <t>ANGELO EMO 13/A</t>
  </si>
  <si>
    <t>APPIA</t>
  </si>
  <si>
    <t>SANNIO 19</t>
  </si>
  <si>
    <t>AURELIA</t>
  </si>
  <si>
    <t>GIUSEPPE PALOMBINI 54</t>
  </si>
  <si>
    <t>AVENTINO</t>
  </si>
  <si>
    <t>DELLE CONCE SNC</t>
  </si>
  <si>
    <t>BELLE ARTI 1</t>
  </si>
  <si>
    <t>V. G. V. GRAVINA</t>
  </si>
  <si>
    <t>BELLE ARTI 2</t>
  </si>
  <si>
    <t>BRACCIANO SUD</t>
  </si>
  <si>
    <t>BRACCIANESE CLAUDIA</t>
  </si>
  <si>
    <t>C. V. E. 1</t>
  </si>
  <si>
    <t>DEL PELLEGRINO 159</t>
  </si>
  <si>
    <t>C. V. E. 2</t>
  </si>
  <si>
    <t>CARROCETO</t>
  </si>
  <si>
    <t>MASCAGNI 1</t>
  </si>
  <si>
    <t>CASALBOCCONE</t>
  </si>
  <si>
    <t>DELLA BUFALOTTA SNC(ENEL)</t>
  </si>
  <si>
    <t>WALTER PROCACCINI SNC</t>
  </si>
  <si>
    <t>COLLEFERRO</t>
  </si>
  <si>
    <t>CONSOLARE LATINA 54</t>
  </si>
  <si>
    <t>COLOMBO 1</t>
  </si>
  <si>
    <t>FONTEBUONO 80</t>
  </si>
  <si>
    <t>COLOMBO 2</t>
  </si>
  <si>
    <t>COLONNA 1</t>
  </si>
  <si>
    <t>S. MARIA IN VIA 9</t>
  </si>
  <si>
    <t>CORDARO</t>
  </si>
  <si>
    <t>VICOLO S.ANTONIO</t>
  </si>
  <si>
    <t>CORVIALE</t>
  </si>
  <si>
    <t>DELLA CASETTA MATTEI 53</t>
  </si>
  <si>
    <t>FRASCATI</t>
  </si>
  <si>
    <t>PRINCIPE AMEDEO 6</t>
  </si>
  <si>
    <t>GEMELLI UT</t>
  </si>
  <si>
    <t>PINETA SACCHETTI 229</t>
  </si>
  <si>
    <t>GIUSTINIANA</t>
  </si>
  <si>
    <t>CASSIA 1288</t>
  </si>
  <si>
    <t>GORDIANI</t>
  </si>
  <si>
    <t>VINCENZO CESATI 28</t>
  </si>
  <si>
    <t>INVIOLATELLA</t>
  </si>
  <si>
    <t>ORIOLO ROMANO 240</t>
  </si>
  <si>
    <t>LADISPOLI</t>
  </si>
  <si>
    <t>LANCIANI</t>
  </si>
  <si>
    <t>B. MARLIANO 27</t>
  </si>
  <si>
    <t>LAURENTINA</t>
  </si>
  <si>
    <t>LAURENTINA 799</t>
  </si>
  <si>
    <t>MONTEROTONDO</t>
  </si>
  <si>
    <t>OLIMPIA 17</t>
  </si>
  <si>
    <t>MONTESACRO</t>
  </si>
  <si>
    <t>VAL DI LANZO 139</t>
  </si>
  <si>
    <t>MONTEVERDE</t>
  </si>
  <si>
    <t>CANOBI 11</t>
  </si>
  <si>
    <t>MORENA</t>
  </si>
  <si>
    <t>TENUTA DI CASALOTTO</t>
  </si>
  <si>
    <t>MORLUPO SCALO</t>
  </si>
  <si>
    <t>DEI VILLINI</t>
  </si>
  <si>
    <t>NOMENTANA 1</t>
  </si>
  <si>
    <t>PIAZZA TRENTO 10</t>
  </si>
  <si>
    <t>OSTIA NORD</t>
  </si>
  <si>
    <t>TAGASTE 53</t>
  </si>
  <si>
    <t>OSTIENSE</t>
  </si>
  <si>
    <t>A.MACINGHI STROZZI 36</t>
  </si>
  <si>
    <t>PALESTRINA</t>
  </si>
  <si>
    <t>DELLA BASILICA ROMANA 1</t>
  </si>
  <si>
    <t>PARIOLI</t>
  </si>
  <si>
    <t>RUGGERO FAURO</t>
  </si>
  <si>
    <t>PIETRALATA</t>
  </si>
  <si>
    <t>FERONIA 104</t>
  </si>
  <si>
    <t>POMEZIA CENTRO</t>
  </si>
  <si>
    <t>CASTELLI ROMANI 9</t>
  </si>
  <si>
    <t>PONTELUNGO</t>
  </si>
  <si>
    <t>EURIALO 6</t>
  </si>
  <si>
    <t>PORTUENSE</t>
  </si>
  <si>
    <t>NATHAN 112</t>
  </si>
  <si>
    <t>PRATI 1</t>
  </si>
  <si>
    <t>VIA PIETRO BORSIERI 1</t>
  </si>
  <si>
    <t>PRIMAVALLE</t>
  </si>
  <si>
    <t>DEI MONTI PRIMAVALLE 30</t>
  </si>
  <si>
    <t>QUADRARO</t>
  </si>
  <si>
    <t>DEI LEVI 10</t>
  </si>
  <si>
    <t>ROMA ACQUAFREDDA SGU</t>
  </si>
  <si>
    <t>DI VILLA TROILI</t>
  </si>
  <si>
    <t>ROMA LAURENTINA 2 SGU</t>
  </si>
  <si>
    <t>S. LORENZO</t>
  </si>
  <si>
    <t>DEI LIBURNI 6</t>
  </si>
  <si>
    <t>T. ANGELA</t>
  </si>
  <si>
    <t>AMICO ASPERTINI 352</t>
  </si>
  <si>
    <t>T.SAPIENZA</t>
  </si>
  <si>
    <t>FELICE DE ANDREIS 14</t>
  </si>
  <si>
    <t>TALENTI</t>
  </si>
  <si>
    <t>JACOPONE DA TODI 15</t>
  </si>
  <si>
    <t>TIBURTINA</t>
  </si>
  <si>
    <t>CASALBRUCIATO 16</t>
  </si>
  <si>
    <t>TOR DI VALLE</t>
  </si>
  <si>
    <t>FIUME BIANCO 40</t>
  </si>
  <si>
    <t>TORPIGN.</t>
  </si>
  <si>
    <t>CHECCO DURANTE</t>
  </si>
  <si>
    <t>TRASTEVERE</t>
  </si>
  <si>
    <t>SALICETI 2</t>
  </si>
  <si>
    <t>TUSCOLANA</t>
  </si>
  <si>
    <t>SESTIO CALVINO 79</t>
  </si>
  <si>
    <t>V.FIORELLI</t>
  </si>
  <si>
    <t>STAZIONE TUSCOLANA 104</t>
  </si>
  <si>
    <t>VALLE SCHIOIA</t>
  </si>
  <si>
    <t>CINEMA SNC</t>
  </si>
  <si>
    <t>VELLETRI SUD</t>
  </si>
  <si>
    <t>DEI CINQUE ARCHI</t>
  </si>
  <si>
    <t>VILLA BORGHESE</t>
  </si>
  <si>
    <t>V. DEL GALOPPATTOIO SNC</t>
  </si>
  <si>
    <t>VILLA TORLONIA</t>
  </si>
  <si>
    <t>V.LE DI VILLA MASSIMO SNC</t>
  </si>
  <si>
    <t>VIMINALE 1</t>
  </si>
  <si>
    <t>GENOVA 31</t>
  </si>
  <si>
    <t>VIMINALE 2</t>
  </si>
  <si>
    <t>TIVOLI</t>
  </si>
  <si>
    <t>TIVOLI V. A. 1</t>
  </si>
  <si>
    <t>ROSOLINA 76/A</t>
  </si>
  <si>
    <t>TIVOLI V. A. 2</t>
  </si>
  <si>
    <t>VITERBO</t>
  </si>
  <si>
    <t>VT CENTRO</t>
  </si>
  <si>
    <t>CALABRESI 17</t>
  </si>
  <si>
    <t>VT VILLANOVA 1</t>
  </si>
  <si>
    <t>GARBINI 1</t>
  </si>
  <si>
    <t>VT VILLANOVA 2</t>
  </si>
  <si>
    <t>LIGURIA</t>
  </si>
  <si>
    <t>ALBENGA</t>
  </si>
  <si>
    <t>VIA V.VENETO 34</t>
  </si>
  <si>
    <t>GENOVA</t>
  </si>
  <si>
    <t>CALCINARA</t>
  </si>
  <si>
    <t>VIA SIFFREDI 77</t>
  </si>
  <si>
    <t>LAGACCIO PORTO</t>
  </si>
  <si>
    <t>VIA B.BIANCO 1</t>
  </si>
  <si>
    <t>LAGACCIO SGU</t>
  </si>
  <si>
    <t>MANIN</t>
  </si>
  <si>
    <t>PASSO DELLO ZERBINO 2</t>
  </si>
  <si>
    <t>VIA MACAGGI 12</t>
  </si>
  <si>
    <t>MARAGLIANO 2</t>
  </si>
  <si>
    <t>PALMARO</t>
  </si>
  <si>
    <t>VIA PIERO CALAMANDREI</t>
  </si>
  <si>
    <t>PEDEMONTANA</t>
  </si>
  <si>
    <t>CORSO EUROPA 700 A</t>
  </si>
  <si>
    <t>S.QUIRICO</t>
  </si>
  <si>
    <t>VIA ROLIH 2 A</t>
  </si>
  <si>
    <t>IMPERIA</t>
  </si>
  <si>
    <t>VIA S.AGATA 2</t>
  </si>
  <si>
    <t>LA SPEZIA</t>
  </si>
  <si>
    <t>DA PASSANO</t>
  </si>
  <si>
    <t>DA PASSANO 2</t>
  </si>
  <si>
    <t>MIGLIARINA</t>
  </si>
  <si>
    <t>VIA DEL POPOLO 71</t>
  </si>
  <si>
    <t>NAZIONALE</t>
  </si>
  <si>
    <t>CORSO NAZIONALE 584</t>
  </si>
  <si>
    <t>RAPALLO</t>
  </si>
  <si>
    <t>CHIAVARI</t>
  </si>
  <si>
    <t>VIA NINO BIXIO 30</t>
  </si>
  <si>
    <t>RAPALLO S.MARIA</t>
  </si>
  <si>
    <t>VIA SANTA MARIA 40</t>
  </si>
  <si>
    <t>SAN REMO</t>
  </si>
  <si>
    <t>BOREA</t>
  </si>
  <si>
    <t>VIA BOREA</t>
  </si>
  <si>
    <t>SEMERIA</t>
  </si>
  <si>
    <t>VIA PADRE SEMERIA 220</t>
  </si>
  <si>
    <t>SAVONA</t>
  </si>
  <si>
    <t>LETIMBRO</t>
  </si>
  <si>
    <t>CORSO TARDY E BENECH 140R</t>
  </si>
  <si>
    <t>ZINOLA</t>
  </si>
  <si>
    <t>VIA FRATELLI REY</t>
  </si>
  <si>
    <t>LOMBARDIA</t>
  </si>
  <si>
    <t>BERGAMO</t>
  </si>
  <si>
    <t>BERGAMO CAMPAGNOLA</t>
  </si>
  <si>
    <t>O. BENEDETTO DE SAUSSURE</t>
  </si>
  <si>
    <t>BERGAMO CENTRO</t>
  </si>
  <si>
    <t>TORQUATO TASSO 125</t>
  </si>
  <si>
    <t>BERGAMO LORETO</t>
  </si>
  <si>
    <t>BERGAMO TRESCORE</t>
  </si>
  <si>
    <t>MAZZINI</t>
  </si>
  <si>
    <t>BRENO</t>
  </si>
  <si>
    <t>VIA ALDO MORO 14</t>
  </si>
  <si>
    <t>BRESCIA</t>
  </si>
  <si>
    <t>BRESCIA CENTRO</t>
  </si>
  <si>
    <t>MORETTO 46</t>
  </si>
  <si>
    <t>BRESCIA CHIARI</t>
  </si>
  <si>
    <t>MELLINI 1</t>
  </si>
  <si>
    <t>BRESCIA DESENZANO</t>
  </si>
  <si>
    <t>ANDREIS</t>
  </si>
  <si>
    <t>BRESCIA KENNEDY</t>
  </si>
  <si>
    <t>CEFALONIA 41</t>
  </si>
  <si>
    <t>BRESCIA PORTA CREMONA</t>
  </si>
  <si>
    <t>CODIGNOLE 31</t>
  </si>
  <si>
    <t>BRESCIA SAREZZO</t>
  </si>
  <si>
    <t>BUSTO ARSIZIO</t>
  </si>
  <si>
    <t>BUSTO A. CENTRO</t>
  </si>
  <si>
    <t>CONCORDIA 6</t>
  </si>
  <si>
    <t>BUSTO A. SAVONA</t>
  </si>
  <si>
    <t>SAVONA ANG. VIA VIPITENO</t>
  </si>
  <si>
    <t>GALLARATE 1</t>
  </si>
  <si>
    <t>CAVALLOTTI 2</t>
  </si>
  <si>
    <t>GALLARATE 2</t>
  </si>
  <si>
    <t>LEGNANO 1</t>
  </si>
  <si>
    <t>GARIBALDI</t>
  </si>
  <si>
    <t>LEGNANO 2</t>
  </si>
  <si>
    <t>CASALMAGGIORE</t>
  </si>
  <si>
    <t>GUGLIELMO MARCONI</t>
  </si>
  <si>
    <t>CLUSONE</t>
  </si>
  <si>
    <t>CARDINALE GUSMINI</t>
  </si>
  <si>
    <t>CODOGNO</t>
  </si>
  <si>
    <t>BIGNAMI 12</t>
  </si>
  <si>
    <t>COMO</t>
  </si>
  <si>
    <t>COMO CAMERLATA</t>
  </si>
  <si>
    <t>SCALABRINI 22</t>
  </si>
  <si>
    <t>A. MANZONI 6</t>
  </si>
  <si>
    <t>COMO DANTE</t>
  </si>
  <si>
    <t>LINATI 1</t>
  </si>
  <si>
    <t>COMO ERBA</t>
  </si>
  <si>
    <t>P.ZZA RUFO 5/6</t>
  </si>
  <si>
    <t>CREMA</t>
  </si>
  <si>
    <t>BARELLI</t>
  </si>
  <si>
    <t>CREMONA</t>
  </si>
  <si>
    <t>CADOLINI 5</t>
  </si>
  <si>
    <t>LECCO</t>
  </si>
  <si>
    <t>LECCO 1</t>
  </si>
  <si>
    <t>F.LLI CAIROLI 62</t>
  </si>
  <si>
    <t>LECCO 2</t>
  </si>
  <si>
    <t>LODI</t>
  </si>
  <si>
    <t>LODI CENTRO</t>
  </si>
  <si>
    <t>GIUSEPPE GARIBALDI 33</t>
  </si>
  <si>
    <t>MANTOVA</t>
  </si>
  <si>
    <t>MANTOVA 1</t>
  </si>
  <si>
    <t>CORRIDONI 13</t>
  </si>
  <si>
    <t>MANTOVA 2</t>
  </si>
  <si>
    <t>MANTOVA 3</t>
  </si>
  <si>
    <t>MADONNINA</t>
  </si>
  <si>
    <t>MILANO</t>
  </si>
  <si>
    <t>ABBIATEGRASSO</t>
  </si>
  <si>
    <t>ANNONI 2</t>
  </si>
  <si>
    <t>CESANO BOSCONE</t>
  </si>
  <si>
    <t>AMERIGO VESPUCCI</t>
  </si>
  <si>
    <t>CINISELLO BALS.</t>
  </si>
  <si>
    <t>V.LE RINASCITA 74</t>
  </si>
  <si>
    <t>COLOGNO MONZESE</t>
  </si>
  <si>
    <t>V.LE MARCHE 35/37</t>
  </si>
  <si>
    <t>GORGONZOLA</t>
  </si>
  <si>
    <t>V.LE PIAVE 6/A</t>
  </si>
  <si>
    <t>MAGENTA</t>
  </si>
  <si>
    <t>S. MARTINO 6</t>
  </si>
  <si>
    <t>MELEGNANO</t>
  </si>
  <si>
    <t>GIOVANNI XXIII 8</t>
  </si>
  <si>
    <t>MI AFFORI</t>
  </si>
  <si>
    <t>G. SAND 28</t>
  </si>
  <si>
    <t>MI ARGONNE</t>
  </si>
  <si>
    <t>COMPAGNONI 64</t>
  </si>
  <si>
    <t>MI BERSAGLIO</t>
  </si>
  <si>
    <t>PLANA 38</t>
  </si>
  <si>
    <t>MI BICOCCA</t>
  </si>
  <si>
    <t>V.LE SUZZANI 119</t>
  </si>
  <si>
    <t>MI BONOMELLI</t>
  </si>
  <si>
    <t>V.LE BRENTA 10</t>
  </si>
  <si>
    <t>MI CAVOUR</t>
  </si>
  <si>
    <t>PARINI 6</t>
  </si>
  <si>
    <t>MI CENTRO 1</t>
  </si>
  <si>
    <t>S. MARIA SEGRETA 3</t>
  </si>
  <si>
    <t>MI CENTRO 2</t>
  </si>
  <si>
    <t>MI CERMENATE</t>
  </si>
  <si>
    <t>GIOVANNI DA CERMENATE 6</t>
  </si>
  <si>
    <t>MI CERTOSA</t>
  </si>
  <si>
    <t>CAPODISTRIA 6</t>
  </si>
  <si>
    <t>VILLANI 1</t>
  </si>
  <si>
    <t>MI LAMBRATE</t>
  </si>
  <si>
    <t>FOLLI 17</t>
  </si>
  <si>
    <t>MI LODOVICA</t>
  </si>
  <si>
    <t>BALBO 8</t>
  </si>
  <si>
    <t>MI LORENTEGGIO</t>
  </si>
  <si>
    <t>DEI CICLAMINI 38</t>
  </si>
  <si>
    <t>MI NAPOLI</t>
  </si>
  <si>
    <t>P.ZA NAPOLI 30/4</t>
  </si>
  <si>
    <t>MI PRECOTTO</t>
  </si>
  <si>
    <t>DON GUANELLA 9</t>
  </si>
  <si>
    <t>MI QUARTO OGG.</t>
  </si>
  <si>
    <t>ALOINI 7</t>
  </si>
  <si>
    <t>MI ROMANA</t>
  </si>
  <si>
    <t>VASARI 19</t>
  </si>
  <si>
    <t>MI S.BABILA</t>
  </si>
  <si>
    <t>C.SO MONFORTE 17</t>
  </si>
  <si>
    <t>MI S.SIRO</t>
  </si>
  <si>
    <t>CIVITALI 5</t>
  </si>
  <si>
    <t>MI SEMPIONE</t>
  </si>
  <si>
    <t>MANTEGNA 11</t>
  </si>
  <si>
    <t>MI TICINESE</t>
  </si>
  <si>
    <t>MAGOLFA 8</t>
  </si>
  <si>
    <t>MI TONALE</t>
  </si>
  <si>
    <t>TONALE 11</t>
  </si>
  <si>
    <t>MI TURRO</t>
  </si>
  <si>
    <t>GIACOSA 19</t>
  </si>
  <si>
    <t>MI VENEZIA</t>
  </si>
  <si>
    <t>REDI 17</t>
  </si>
  <si>
    <t>BELFIORE 13</t>
  </si>
  <si>
    <t>MI VERCELLI 2</t>
  </si>
  <si>
    <t>MI VOLTA</t>
  </si>
  <si>
    <t>STELVIO 15</t>
  </si>
  <si>
    <t>PINZANO-LIMB.</t>
  </si>
  <si>
    <t>XXV APRILE 55</t>
  </si>
  <si>
    <t>PIOLTELLO</t>
  </si>
  <si>
    <t>ERODOTO</t>
  </si>
  <si>
    <t>RHO</t>
  </si>
  <si>
    <t>DEI MARTIRI 5</t>
  </si>
  <si>
    <t>ROZZANO</t>
  </si>
  <si>
    <t>MONTE AMIATA 8</t>
  </si>
  <si>
    <t>S.DONATO MILAN.</t>
  </si>
  <si>
    <t>SANGUINETTI</t>
  </si>
  <si>
    <t>TORINO 5</t>
  </si>
  <si>
    <t>SARONNO 2</t>
  </si>
  <si>
    <t>SESTO S.GIOV.</t>
  </si>
  <si>
    <t>P.ZZA REPUBBLICA 9</t>
  </si>
  <si>
    <t>MONZA</t>
  </si>
  <si>
    <t>MERATE</t>
  </si>
  <si>
    <t>LOMBARDIA 11/4</t>
  </si>
  <si>
    <t>MONZA CENTRO</t>
  </si>
  <si>
    <t>MISSORI 5</t>
  </si>
  <si>
    <t>MONZA MOLISE</t>
  </si>
  <si>
    <t>VIA MOLISE 17</t>
  </si>
  <si>
    <t>VIMERCATE</t>
  </si>
  <si>
    <t>PELLIZZARI 30</t>
  </si>
  <si>
    <t>PAVIA</t>
  </si>
  <si>
    <t>PAVIA 1</t>
  </si>
  <si>
    <t>GRASSI 13</t>
  </si>
  <si>
    <t>PAVIA 2</t>
  </si>
  <si>
    <t>S. PELLEGRINO TERME</t>
  </si>
  <si>
    <t>S.PELLEGRINO</t>
  </si>
  <si>
    <t>S. ANTONIO</t>
  </si>
  <si>
    <t>FOSSATI 2</t>
  </si>
  <si>
    <t>SEREGNO</t>
  </si>
  <si>
    <t>CARATE BRIANZA</t>
  </si>
  <si>
    <t>VIA MARONCELLI 6</t>
  </si>
  <si>
    <t>CESANO MADERNO</t>
  </si>
  <si>
    <t>NOVARA 41</t>
  </si>
  <si>
    <t>STEFANO DA SEREGNO 39</t>
  </si>
  <si>
    <t>SONDRIO</t>
  </si>
  <si>
    <t>TONALE 1</t>
  </si>
  <si>
    <t>TREVIGLIO</t>
  </si>
  <si>
    <t>MAZZINI 5</t>
  </si>
  <si>
    <t>VARESE</t>
  </si>
  <si>
    <t>BESOZZO SGU 2</t>
  </si>
  <si>
    <t>VARESE BESOZZO</t>
  </si>
  <si>
    <t>VARESE BIZZOZERO</t>
  </si>
  <si>
    <t>BORRI 150</t>
  </si>
  <si>
    <t>VARESE CENTRO</t>
  </si>
  <si>
    <t>CIMAROSA 8</t>
  </si>
  <si>
    <t>VIGEVANO</t>
  </si>
  <si>
    <t>AGUZZAFAME</t>
  </si>
  <si>
    <t>VOGHERA</t>
  </si>
  <si>
    <t>GALLINI 30</t>
  </si>
  <si>
    <t>MARCHE</t>
  </si>
  <si>
    <t>ANCONA</t>
  </si>
  <si>
    <t>MONTAGNOLA SGU</t>
  </si>
  <si>
    <t>MONTAGNOLA 29</t>
  </si>
  <si>
    <t>OSIMO SGU</t>
  </si>
  <si>
    <t>S.LORENZO, 8</t>
  </si>
  <si>
    <t>SENIGALLIA SGU</t>
  </si>
  <si>
    <t>G.BRUNO</t>
  </si>
  <si>
    <t>TAVERNELLE SGU</t>
  </si>
  <si>
    <t>V.MIGLIOLI (A MT.DA UFF.)</t>
  </si>
  <si>
    <t>ASCOLI PICENO</t>
  </si>
  <si>
    <t>ASCOLI-PENNILE</t>
  </si>
  <si>
    <t>SARDEGNA</t>
  </si>
  <si>
    <t>FERMO</t>
  </si>
  <si>
    <t>FERMO CENTRO</t>
  </si>
  <si>
    <t>RECANATI 25</t>
  </si>
  <si>
    <t>FERMO S.LUCIA</t>
  </si>
  <si>
    <t>JESI</t>
  </si>
  <si>
    <t>JESI SGU</t>
  </si>
  <si>
    <t>GIANI</t>
  </si>
  <si>
    <t>MACERATA</t>
  </si>
  <si>
    <t>CIVITANOVA MARCHE</t>
  </si>
  <si>
    <t>SFORZA 14</t>
  </si>
  <si>
    <t>GIULIOZZI 34</t>
  </si>
  <si>
    <t>TOLENTINO</t>
  </si>
  <si>
    <t>STICCHI</t>
  </si>
  <si>
    <t>PESARO</t>
  </si>
  <si>
    <t>PS SORIA SGU</t>
  </si>
  <si>
    <t>REDIPUGLIA</t>
  </si>
  <si>
    <t>ROSCIANO SGU</t>
  </si>
  <si>
    <t>VIA ROMA (ROSCIANO NUOVA)</t>
  </si>
  <si>
    <t>S. BENEDETTO DEL TRONTO</t>
  </si>
  <si>
    <t>S.BENEDETTO-PRATI</t>
  </si>
  <si>
    <t>LUCIANI 29</t>
  </si>
  <si>
    <t>URBINO</t>
  </si>
  <si>
    <t>URBINO SGU</t>
  </si>
  <si>
    <t>CALAMANDREI</t>
  </si>
  <si>
    <t>MOLISE</t>
  </si>
  <si>
    <t>CAMPOBASSO</t>
  </si>
  <si>
    <t>CB NORD</t>
  </si>
  <si>
    <t>CB SUD</t>
  </si>
  <si>
    <t>CONTE ROSSO</t>
  </si>
  <si>
    <t>ISERNIA</t>
  </si>
  <si>
    <t>MATTEOTTI 10</t>
  </si>
  <si>
    <t>TERMOLI</t>
  </si>
  <si>
    <t>CONTRADA AIRINO</t>
  </si>
  <si>
    <t>PIEMONTE</t>
  </si>
  <si>
    <t>ACQUI TERME</t>
  </si>
  <si>
    <t>PIAZZA MATTEOTTI 31</t>
  </si>
  <si>
    <t>ALBA</t>
  </si>
  <si>
    <t>XX SETTEMBRE 2</t>
  </si>
  <si>
    <t>ALESSANDRIA</t>
  </si>
  <si>
    <t>ALESSANDRIA CENTRO</t>
  </si>
  <si>
    <t>TRIPOLI 18</t>
  </si>
  <si>
    <t>TORTONA</t>
  </si>
  <si>
    <t>CORSO LEONIERO 62 BIS</t>
  </si>
  <si>
    <t>ARONA</t>
  </si>
  <si>
    <t>ARCIPRETE LITTA 8</t>
  </si>
  <si>
    <t>ASTI</t>
  </si>
  <si>
    <t>ASTI CENTRO</t>
  </si>
  <si>
    <t>OSPEDALE 2</t>
  </si>
  <si>
    <t>ASTI S.LAZZARO</t>
  </si>
  <si>
    <t>CORSO CASALE 223</t>
  </si>
  <si>
    <t>BAVENO</t>
  </si>
  <si>
    <t>VIA PRIVATA ALLE VILLE 5</t>
  </si>
  <si>
    <t>BIELLA</t>
  </si>
  <si>
    <t>BIELLA CENTRO</t>
  </si>
  <si>
    <t>COSTANTINO CROSA 14</t>
  </si>
  <si>
    <t>BIELLA LAMARMORA</t>
  </si>
  <si>
    <t>FRATELLI ROSSELLI 74 BIS</t>
  </si>
  <si>
    <t>BORGOSESIA</t>
  </si>
  <si>
    <t>PRIVATA STAZIONE 5</t>
  </si>
  <si>
    <t>CASALE MONFERRATO</t>
  </si>
  <si>
    <t>PIAZZA CESARE BATTISTI 38</t>
  </si>
  <si>
    <t>CUNEO</t>
  </si>
  <si>
    <t>CUNEO BONGIOANNI</t>
  </si>
  <si>
    <t>BONGIOANNI 17 BIS</t>
  </si>
  <si>
    <t>CUNEO CENTRO</t>
  </si>
  <si>
    <t>LUIGI GALLO 18/A</t>
  </si>
  <si>
    <t>DOMODOSSOLA</t>
  </si>
  <si>
    <t>AMENDOLA 2</t>
  </si>
  <si>
    <t>IVREA</t>
  </si>
  <si>
    <t>PIAZZA SAN FRANCESCO 6</t>
  </si>
  <si>
    <t>VERDI 4</t>
  </si>
  <si>
    <t>NOVARA</t>
  </si>
  <si>
    <t>NOVARA RISORGIMENTO</t>
  </si>
  <si>
    <t>VIA ROSETTE 41</t>
  </si>
  <si>
    <t>NOVARA S.PAOLO</t>
  </si>
  <si>
    <t>VIALE GIULIO CESARE 345</t>
  </si>
  <si>
    <t>NOVI LIGURE</t>
  </si>
  <si>
    <t>MAZZINI 111</t>
  </si>
  <si>
    <t>PINEROLO</t>
  </si>
  <si>
    <t>CANAVESIO 4 ANG.V.VIGONE</t>
  </si>
  <si>
    <t>RIVAROLO CANAVESE</t>
  </si>
  <si>
    <t>RIVAROLO</t>
  </si>
  <si>
    <t>GIACOSA 6</t>
  </si>
  <si>
    <t>SALUZZO</t>
  </si>
  <si>
    <t>LUIGI SCALA 1</t>
  </si>
  <si>
    <t>SAVIGLIANO</t>
  </si>
  <si>
    <t>DANNA 4</t>
  </si>
  <si>
    <t>TORINO</t>
  </si>
  <si>
    <t>ALPIGNANO</t>
  </si>
  <si>
    <t>STR.ANTICA DI PIANEZZA 59</t>
  </si>
  <si>
    <t>AVIGLIANA</t>
  </si>
  <si>
    <t>DEI TESTA</t>
  </si>
  <si>
    <t>CARMAGNOLA</t>
  </si>
  <si>
    <t>VIALE LEON B.ALBERTI 29</t>
  </si>
  <si>
    <t>CHIERI</t>
  </si>
  <si>
    <t>PIAZZA DANTE 10 BIS</t>
  </si>
  <si>
    <t>CHIVASSO</t>
  </si>
  <si>
    <t>DEMETRIO COSOLA 12</t>
  </si>
  <si>
    <t>ROMA 25</t>
  </si>
  <si>
    <t>ORBASSANO</t>
  </si>
  <si>
    <t>TRIESTE 6</t>
  </si>
  <si>
    <t>TORINO BORGO PO</t>
  </si>
  <si>
    <t>MATTEO PESCATORE 3A</t>
  </si>
  <si>
    <t>TORINO CENTRO 1</t>
  </si>
  <si>
    <t>MERCANTINI 9</t>
  </si>
  <si>
    <t>TORINO CENTRO 2</t>
  </si>
  <si>
    <t>TORINO FRANCIA</t>
  </si>
  <si>
    <t>CORSO SVIZZERA 37</t>
  </si>
  <si>
    <t>TORINO LEUMANN</t>
  </si>
  <si>
    <t>FERRUCCI1ANG.V.DONIZZETTI</t>
  </si>
  <si>
    <t>TORINO LINGOTTO 1</t>
  </si>
  <si>
    <t>ELLERO 15</t>
  </si>
  <si>
    <t>TORINO LUCENTO</t>
  </si>
  <si>
    <t>COGNETTI DE MARTIIS 51</t>
  </si>
  <si>
    <t>TORINO NICHELINO</t>
  </si>
  <si>
    <t>TORINO 210/6</t>
  </si>
  <si>
    <t>TORINO PALAZZO</t>
  </si>
  <si>
    <t>COTTOLENGO 23</t>
  </si>
  <si>
    <t>TORINO S.PAOLO</t>
  </si>
  <si>
    <t>LANCIA 5</t>
  </si>
  <si>
    <t>TORINO S.RITA</t>
  </si>
  <si>
    <t>TRIPOLI 96</t>
  </si>
  <si>
    <t>TORINO SETTIMO SUD</t>
  </si>
  <si>
    <t>SAN BERNARDINO</t>
  </si>
  <si>
    <t>TORINO STADIO</t>
  </si>
  <si>
    <t>TORINO STAMPALIA</t>
  </si>
  <si>
    <t>ORBETELLO 30/32</t>
  </si>
  <si>
    <t>TORINO VANCHIGLIA</t>
  </si>
  <si>
    <t>NOVI 6</t>
  </si>
  <si>
    <t>VERCELLI</t>
  </si>
  <si>
    <t>BAZZI 9</t>
  </si>
  <si>
    <t>PUGLIA</t>
  </si>
  <si>
    <t>ANDRIA</t>
  </si>
  <si>
    <t>ANDRIA MURGE</t>
  </si>
  <si>
    <t>MURGE</t>
  </si>
  <si>
    <t>BARLETTA BONELLI</t>
  </si>
  <si>
    <t>PAPA GIOVANNI XXIII</t>
  </si>
  <si>
    <t>CANOSA</t>
  </si>
  <si>
    <t>F. ROSSI 36</t>
  </si>
  <si>
    <t>TRANI-TISCI</t>
  </si>
  <si>
    <t>IMBRIANI</t>
  </si>
  <si>
    <t>BARI</t>
  </si>
  <si>
    <t>ALTAMURA</t>
  </si>
  <si>
    <t>VIA MASCAGNI 9</t>
  </si>
  <si>
    <t>BARI CENTRO</t>
  </si>
  <si>
    <t>MARCHESE DI MONTRONE 125</t>
  </si>
  <si>
    <t>BARI CEP</t>
  </si>
  <si>
    <t>BARI JAPIGIA</t>
  </si>
  <si>
    <t>CALDAROLA 18</t>
  </si>
  <si>
    <t>BARI SUD</t>
  </si>
  <si>
    <t>ALCIDE DE GASPERI 421</t>
  </si>
  <si>
    <t>BITETTO</t>
  </si>
  <si>
    <t>CARLO GOLDONI 13</t>
  </si>
  <si>
    <t>FASANO</t>
  </si>
  <si>
    <t>LA MALFA</t>
  </si>
  <si>
    <t>GIOIA S.ROSA</t>
  </si>
  <si>
    <t>DELLA PACE</t>
  </si>
  <si>
    <t>MOLA FERROVIA</t>
  </si>
  <si>
    <t>BRUNO CALVANI</t>
  </si>
  <si>
    <t>MOLFETTA SUD</t>
  </si>
  <si>
    <t>VIALE GRAMSCI 16</t>
  </si>
  <si>
    <t>MONOPOLI NORD</t>
  </si>
  <si>
    <t>CANONICA DEL DRAGO 89</t>
  </si>
  <si>
    <t>PUTIGNANO</t>
  </si>
  <si>
    <t>TRIGGIANO</t>
  </si>
  <si>
    <t>DANTE, 214</t>
  </si>
  <si>
    <t>BRINDISI</t>
  </si>
  <si>
    <t>BRINDISI S.ANGELO</t>
  </si>
  <si>
    <t>S.GIOVANNI BOSCO</t>
  </si>
  <si>
    <t>MESAGNE</t>
  </si>
  <si>
    <t>DEGLI IONIMA 1</t>
  </si>
  <si>
    <t>OSTUNI</t>
  </si>
  <si>
    <t>TEN.MELPIGNANI</t>
  </si>
  <si>
    <t>CERIGNOLA</t>
  </si>
  <si>
    <t>PIAZZA G.MARCONI 3</t>
  </si>
  <si>
    <t>FOGGIA</t>
  </si>
  <si>
    <t>FG-CENTRO</t>
  </si>
  <si>
    <t>CONTE APPIANO 14</t>
  </si>
  <si>
    <t>FG-S.PIO X</t>
  </si>
  <si>
    <t>G.BIAGI 8</t>
  </si>
  <si>
    <t>GALLIPOLI</t>
  </si>
  <si>
    <t>ALESSANO</t>
  </si>
  <si>
    <t>CAGLIARI 1</t>
  </si>
  <si>
    <t>GALLIPOLI S.LAZZARO</t>
  </si>
  <si>
    <t>S FRANCESCO</t>
  </si>
  <si>
    <t>RACALE</t>
  </si>
  <si>
    <t>MORUSE</t>
  </si>
  <si>
    <t>LECCE</t>
  </si>
  <si>
    <t>CAMPI SALENTINA</t>
  </si>
  <si>
    <t>UGO FOSCOLO</t>
  </si>
  <si>
    <t>LE-CENTRO</t>
  </si>
  <si>
    <t>MALENNIO 29</t>
  </si>
  <si>
    <t>LE-LUPIAE</t>
  </si>
  <si>
    <t>LUPIAE</t>
  </si>
  <si>
    <t>VERNOLE</t>
  </si>
  <si>
    <t>DE CARLO 96</t>
  </si>
  <si>
    <t>MAGLIE</t>
  </si>
  <si>
    <t>GALATINA</t>
  </si>
  <si>
    <t>G GIUSTI 37</t>
  </si>
  <si>
    <t>BRENTA 12</t>
  </si>
  <si>
    <t>MANFREDONIA</t>
  </si>
  <si>
    <t>HERMADA</t>
  </si>
  <si>
    <t>VICO DEL GARGANO</t>
  </si>
  <si>
    <t>GIOCO DELLE PALLE</t>
  </si>
  <si>
    <t>S. SEVERO</t>
  </si>
  <si>
    <t>S.SEVERO CENTRO</t>
  </si>
  <si>
    <t>TIBERIO SOLIS 61</t>
  </si>
  <si>
    <t>S.SEVERO VARANO</t>
  </si>
  <si>
    <t>TARANTO</t>
  </si>
  <si>
    <t>MANDURIA BIZZARRI</t>
  </si>
  <si>
    <t>BIZZARRI</t>
  </si>
  <si>
    <t>MASSAFRA</t>
  </si>
  <si>
    <t>MARCONI</t>
  </si>
  <si>
    <t>S.GIORGIO JONICO</t>
  </si>
  <si>
    <t>E MATTEI 21</t>
  </si>
  <si>
    <t>TA-ITALIA</t>
  </si>
  <si>
    <t>CAMPANIA 11</t>
  </si>
  <si>
    <t>TA-TAMBURI</t>
  </si>
  <si>
    <t>MASACCIO 26</t>
  </si>
  <si>
    <t>CAGLIARI</t>
  </si>
  <si>
    <t>CEP 1</t>
  </si>
  <si>
    <t>CALAMATTIA 19</t>
  </si>
  <si>
    <t>MAZZINI 40</t>
  </si>
  <si>
    <t>MONSERRATO</t>
  </si>
  <si>
    <t>CARBONARA</t>
  </si>
  <si>
    <t>QUARTU</t>
  </si>
  <si>
    <t>G.B.VICO 36</t>
  </si>
  <si>
    <t>S.AVENDRACE</t>
  </si>
  <si>
    <t>TRINCEA DEI RAZZI</t>
  </si>
  <si>
    <t>S.BENEDETTO</t>
  </si>
  <si>
    <t>MATTEO MARIA BOIARDO</t>
  </si>
  <si>
    <t>SANLURI</t>
  </si>
  <si>
    <t>GRAZIA DELEDDA 13</t>
  </si>
  <si>
    <t>IGLESIAS</t>
  </si>
  <si>
    <t>CROCEFISSO</t>
  </si>
  <si>
    <t>LANUSEI</t>
  </si>
  <si>
    <t>MARCONI 68</t>
  </si>
  <si>
    <t>MACOMER</t>
  </si>
  <si>
    <t>MACOMER B.</t>
  </si>
  <si>
    <t>NUORO</t>
  </si>
  <si>
    <t>NUORO BISCOLAI</t>
  </si>
  <si>
    <t>OLBIA</t>
  </si>
  <si>
    <t>OLBIA TERRAN.</t>
  </si>
  <si>
    <t>PALLADIO 1</t>
  </si>
  <si>
    <t>ORISTANO</t>
  </si>
  <si>
    <t>ORISTANO TIRSO</t>
  </si>
  <si>
    <t>TAZZOLI 21</t>
  </si>
  <si>
    <t>SASSARI</t>
  </si>
  <si>
    <t>SS SERRASECCA</t>
  </si>
  <si>
    <t>FERMI 54</t>
  </si>
  <si>
    <t>SS TRENTO</t>
  </si>
  <si>
    <t>S. DAU 2</t>
  </si>
  <si>
    <t>TEMPIO PAUSANIA</t>
  </si>
  <si>
    <t>LOMBARDIA 7</t>
  </si>
  <si>
    <t>SICILIA</t>
  </si>
  <si>
    <t>AGRIGENTO</t>
  </si>
  <si>
    <t>AG-S.GIUSEPPUZZO 1</t>
  </si>
  <si>
    <t>CONTRADA SAN GIUSIPPUZZO</t>
  </si>
  <si>
    <t>AG-S.GIUSEPPUZZO 2</t>
  </si>
  <si>
    <t>MENFI</t>
  </si>
  <si>
    <t>ALCAMO</t>
  </si>
  <si>
    <t>PIETRO LOMBARDO 43</t>
  </si>
  <si>
    <t>CALTAGIRONE</t>
  </si>
  <si>
    <t>FRA CHERUBINO,6</t>
  </si>
  <si>
    <t>GELA</t>
  </si>
  <si>
    <t>DEGLI APPENNINI 7</t>
  </si>
  <si>
    <t>CALTANISSETTA</t>
  </si>
  <si>
    <t>CL1 MARCONI</t>
  </si>
  <si>
    <t>PIAZZA MARCONI</t>
  </si>
  <si>
    <t>CL2 LEONE</t>
  </si>
  <si>
    <t>PAPA LEONE XIII</t>
  </si>
  <si>
    <t>CATANIA</t>
  </si>
  <si>
    <t>ACICATENA</t>
  </si>
  <si>
    <t>CT-BORGO</t>
  </si>
  <si>
    <t>NOVARA 61</t>
  </si>
  <si>
    <t>CT-LIBRINO</t>
  </si>
  <si>
    <t>CONTRADA LIBRINO</t>
  </si>
  <si>
    <t>CT-NESIMA</t>
  </si>
  <si>
    <t>VIALE MARIO RAPISARDI,276</t>
  </si>
  <si>
    <t>CT-NORD</t>
  </si>
  <si>
    <t>MONS.DOMENICO ORLANDO 10</t>
  </si>
  <si>
    <t>CT-PALESTRO</t>
  </si>
  <si>
    <t>MISSORI 89</t>
  </si>
  <si>
    <t>CT-S.AGATA</t>
  </si>
  <si>
    <t>DUE OBELISCHI</t>
  </si>
  <si>
    <t>GIARRE</t>
  </si>
  <si>
    <t>CTR S BARBARA</t>
  </si>
  <si>
    <t>ENNA</t>
  </si>
  <si>
    <t>ENNA MONTESALVO I</t>
  </si>
  <si>
    <t>PIAVE 50</t>
  </si>
  <si>
    <t>ENNA MONTESALVO II</t>
  </si>
  <si>
    <t>MESSINA</t>
  </si>
  <si>
    <t>MESSINA CENTRO</t>
  </si>
  <si>
    <t>DUCEZIO</t>
  </si>
  <si>
    <t>MESSINA NORD</t>
  </si>
  <si>
    <t>LUIGI MICALI</t>
  </si>
  <si>
    <t>MESSINA SUD</t>
  </si>
  <si>
    <t>CROCE ROSSA</t>
  </si>
  <si>
    <t>MILAZZO</t>
  </si>
  <si>
    <t>TRE MONTI 29</t>
  </si>
  <si>
    <t>PALERMO</t>
  </si>
  <si>
    <t>BAGHERIA-VILLAROSA</t>
  </si>
  <si>
    <t>A. DIAZ</t>
  </si>
  <si>
    <t>PA-CALATAFIMI 1</t>
  </si>
  <si>
    <t>MAGGIORE AMARI 4</t>
  </si>
  <si>
    <t>PA-CALATAFIMI 2</t>
  </si>
  <si>
    <t>PA-GUADAGNA</t>
  </si>
  <si>
    <t>VILLAGRAZIA 65</t>
  </si>
  <si>
    <t>GIOACCHINO DI MARZO 14</t>
  </si>
  <si>
    <t>BUZZANCA</t>
  </si>
  <si>
    <t>PA-POLACCHI</t>
  </si>
  <si>
    <t>F GUARDIONE 111</t>
  </si>
  <si>
    <t>PARTINICO</t>
  </si>
  <si>
    <t>VECCHIA BORGETTO</t>
  </si>
  <si>
    <t>PA-S.LORENZO</t>
  </si>
  <si>
    <t>VIALE FRANCIA</t>
  </si>
  <si>
    <t>PA-VILLABATE</t>
  </si>
  <si>
    <t>VIALE EUROPA</t>
  </si>
  <si>
    <t>PATTI</t>
  </si>
  <si>
    <t>PATTI MARINA</t>
  </si>
  <si>
    <t>CONTRADA MUSTAZZO</t>
  </si>
  <si>
    <t>RAGUSA</t>
  </si>
  <si>
    <t>MODICA SACRO CUORE</t>
  </si>
  <si>
    <t>RESISTENZA PARTIGIANA</t>
  </si>
  <si>
    <t>RAGUSA BEDDIO</t>
  </si>
  <si>
    <t>VITTORIA</t>
  </si>
  <si>
    <t>LA MARMORA 205</t>
  </si>
  <si>
    <t>SCIACCA</t>
  </si>
  <si>
    <t>MAZZINI 74</t>
  </si>
  <si>
    <t>SIRACUSA</t>
  </si>
  <si>
    <t>AVOLA</t>
  </si>
  <si>
    <t>A. CAIA</t>
  </si>
  <si>
    <t>SR-SCALA GRECA</t>
  </si>
  <si>
    <t>MASCALUCIA</t>
  </si>
  <si>
    <t>SR-ZECCHINO</t>
  </si>
  <si>
    <t>MARABITTI</t>
  </si>
  <si>
    <t>TAORMINA</t>
  </si>
  <si>
    <t>GIARDINI</t>
  </si>
  <si>
    <t>ERICE TORRE S. GIOVANNI</t>
  </si>
  <si>
    <t>TRAPANI</t>
  </si>
  <si>
    <t>MARSALA CIANCIO</t>
  </si>
  <si>
    <t>TUNISI N 852 A</t>
  </si>
  <si>
    <t>TP-FONTANELLE</t>
  </si>
  <si>
    <t>TENENTE ALBERTI 64</t>
  </si>
  <si>
    <t>TP-NORD</t>
  </si>
  <si>
    <t>VITTORIA 7</t>
  </si>
  <si>
    <t>TOSCANA</t>
  </si>
  <si>
    <t>AREZZO</t>
  </si>
  <si>
    <t>AR-CENTRO</t>
  </si>
  <si>
    <t>F.PETRARCA 32</t>
  </si>
  <si>
    <t>AR-VITTORIO VENETO</t>
  </si>
  <si>
    <t>G.ARIMONDI</t>
  </si>
  <si>
    <t>CHIANCIANO TERME</t>
  </si>
  <si>
    <t>CHIANCIANO EMILIA</t>
  </si>
  <si>
    <t>TRAVERSA VIA DEI MONTI</t>
  </si>
  <si>
    <t>EMPOLI</t>
  </si>
  <si>
    <t>EMPOLI CENTRO</t>
  </si>
  <si>
    <t>CURTATONE E MONTANARA 10</t>
  </si>
  <si>
    <t>EMPOLI SUD</t>
  </si>
  <si>
    <t>ETTORE MAJORANA</t>
  </si>
  <si>
    <t>FIRENZE</t>
  </si>
  <si>
    <t>FI-AFFRICO</t>
  </si>
  <si>
    <t>SCIPIONE AMMIRATO 33</t>
  </si>
  <si>
    <t>FI-CAMPO MARTE</t>
  </si>
  <si>
    <t>DEL PRATELLINO 56</t>
  </si>
  <si>
    <t>FI-CASCINE</t>
  </si>
  <si>
    <t>C.MONTEVERDI 12/14</t>
  </si>
  <si>
    <t>FI-CENTRO</t>
  </si>
  <si>
    <t>DEGLI ANSELMI 3</t>
  </si>
  <si>
    <t>FI-GIOVINE ITALIA</t>
  </si>
  <si>
    <t>GIOVINE ITALIA 9R</t>
  </si>
  <si>
    <t>FI-RIFREDI</t>
  </si>
  <si>
    <t>CARLO DEL PRETE 141</t>
  </si>
  <si>
    <t>FI-S.GIOVANNI V.NO</t>
  </si>
  <si>
    <t>FI-SANSOVINO</t>
  </si>
  <si>
    <t>PIOMBINO</t>
  </si>
  <si>
    <t>LASTRA A SIGNA</t>
  </si>
  <si>
    <t>SANESI</t>
  </si>
  <si>
    <t>PONTASSIEVE</t>
  </si>
  <si>
    <t>GUIDO RENI 6</t>
  </si>
  <si>
    <t>PONTASSIEVE 2</t>
  </si>
  <si>
    <t>FOLLONICA</t>
  </si>
  <si>
    <t>FOLLONICA STADIO</t>
  </si>
  <si>
    <t>LEOPARDI 2</t>
  </si>
  <si>
    <t>GROSSETO</t>
  </si>
  <si>
    <t>GROSSETO STADIO</t>
  </si>
  <si>
    <t>ORCAGNA 39</t>
  </si>
  <si>
    <t>ORBETELLO SCALO</t>
  </si>
  <si>
    <t>AURELIA ANTICA</t>
  </si>
  <si>
    <t>LIVORNO</t>
  </si>
  <si>
    <t>LIVORNO CENTRO</t>
  </si>
  <si>
    <t>DI FRANCO 24</t>
  </si>
  <si>
    <t>LIVORNO COTETO</t>
  </si>
  <si>
    <t>ANTONIO MEUCCI 4</t>
  </si>
  <si>
    <t>LIVORNO COTETO 2</t>
  </si>
  <si>
    <t>LUCCA</t>
  </si>
  <si>
    <t>LU-PORTA ELISA</t>
  </si>
  <si>
    <t>ORZALI</t>
  </si>
  <si>
    <t>LU-S.ANGELO</t>
  </si>
  <si>
    <t>LA VIACCIA S.ANGELO</t>
  </si>
  <si>
    <t>MASSA</t>
  </si>
  <si>
    <t>MARINA DI CARRARA</t>
  </si>
  <si>
    <t>INGOLSTADT 6</t>
  </si>
  <si>
    <t>MASSA CENTRO</t>
  </si>
  <si>
    <t>DEL PATRIOTA 18</t>
  </si>
  <si>
    <t>MONTECATINI TERME</t>
  </si>
  <si>
    <t>MONTECATINI</t>
  </si>
  <si>
    <t>DANIELE MANIN 21</t>
  </si>
  <si>
    <t>PIOMBINO DON MINZONI</t>
  </si>
  <si>
    <t>CURIEL 4</t>
  </si>
  <si>
    <t>PORTOFERRAIO</t>
  </si>
  <si>
    <t>GENERALE LEONCINI</t>
  </si>
  <si>
    <t>PISA</t>
  </si>
  <si>
    <t>PISA FIGURETTA</t>
  </si>
  <si>
    <t>DEL BRENNERO KM 4</t>
  </si>
  <si>
    <t>PISA S.CATALDO</t>
  </si>
  <si>
    <t>S.CATALDO 1</t>
  </si>
  <si>
    <t>PISTOIA</t>
  </si>
  <si>
    <t>PT-CENTRO</t>
  </si>
  <si>
    <t>DEL MOLINUZZO 5</t>
  </si>
  <si>
    <t>PT-S.AGOSTINO</t>
  </si>
  <si>
    <t>TOMASI DI LAMPEDUSA</t>
  </si>
  <si>
    <t>PONTEDERA</t>
  </si>
  <si>
    <t>PONTEDERA SUD</t>
  </si>
  <si>
    <t>NICCOLAIONI 5</t>
  </si>
  <si>
    <t>PRATO</t>
  </si>
  <si>
    <t>PRATO CENTRO</t>
  </si>
  <si>
    <t>CONVENEVOLE 34</t>
  </si>
  <si>
    <t>PRATO MONTEGRAPPA</t>
  </si>
  <si>
    <t>DELLE FONTI 179/A</t>
  </si>
  <si>
    <t>SIENA</t>
  </si>
  <si>
    <t>SIENA FONTEBECCI</t>
  </si>
  <si>
    <t>S.S.22 CHIANTIGIANA</t>
  </si>
  <si>
    <t>SIENA RICASOLI</t>
  </si>
  <si>
    <t>RICASOLI 93</t>
  </si>
  <si>
    <t>SIENA RICASOLI 2</t>
  </si>
  <si>
    <t>VIAREGGIO</t>
  </si>
  <si>
    <t>PIETRASANTA CENTRO</t>
  </si>
  <si>
    <t>OPIFICI</t>
  </si>
  <si>
    <t>VIAREGGIO MIGLIARINA</t>
  </si>
  <si>
    <t>DEI PLATANI 23</t>
  </si>
  <si>
    <t>TRENTINO ALTO ADIGE</t>
  </si>
  <si>
    <t>BOLZANO</t>
  </si>
  <si>
    <t>BOLZANO BERGAMO</t>
  </si>
  <si>
    <t>BERGAMO 17</t>
  </si>
  <si>
    <t>BOLZANO CENTRO</t>
  </si>
  <si>
    <t>AMBA ALAGI 34</t>
  </si>
  <si>
    <t>BRESSANONE</t>
  </si>
  <si>
    <t>DANTE</t>
  </si>
  <si>
    <t>BRUNICO</t>
  </si>
  <si>
    <t>FABBRICHE 8</t>
  </si>
  <si>
    <t>CAVALESE</t>
  </si>
  <si>
    <t>MARMOLAIA 20</t>
  </si>
  <si>
    <t>CLES</t>
  </si>
  <si>
    <t>CLES N1</t>
  </si>
  <si>
    <t>DE GASPERI 70</t>
  </si>
  <si>
    <t>MERANO</t>
  </si>
  <si>
    <t>MERANO BERSAGLIO</t>
  </si>
  <si>
    <t>BERSAGLIO</t>
  </si>
  <si>
    <t>ROVERETO</t>
  </si>
  <si>
    <t>ROVERETO NORD N1 SGU</t>
  </si>
  <si>
    <t>PUCCINI</t>
  </si>
  <si>
    <t>TIONE DI TRENTO</t>
  </si>
  <si>
    <t>TIONE 2 SGU</t>
  </si>
  <si>
    <t>STENICO 5</t>
  </si>
  <si>
    <t>TRENTO</t>
  </si>
  <si>
    <t>TRENTO NORD</t>
  </si>
  <si>
    <t>MACCANI,86</t>
  </si>
  <si>
    <t>TRENTO SUD</t>
  </si>
  <si>
    <t>GRAMSCI,7</t>
  </si>
  <si>
    <t>UMBRIA</t>
  </si>
  <si>
    <t>FOLIGNO</t>
  </si>
  <si>
    <t>FOLIGNO SGU</t>
  </si>
  <si>
    <t>ARIOSTO 31</t>
  </si>
  <si>
    <t>PERUGIA</t>
  </si>
  <si>
    <t>BASTIA SGU</t>
  </si>
  <si>
    <t>DELLA REPUBBLICA</t>
  </si>
  <si>
    <t>CASTELLO SGU</t>
  </si>
  <si>
    <t>D.ALIGHIERI</t>
  </si>
  <si>
    <t>PG TS SGU</t>
  </si>
  <si>
    <t>DEL COPPETTA</t>
  </si>
  <si>
    <t>S.SISTO SGU</t>
  </si>
  <si>
    <t>STATALE PIEVAIOLA</t>
  </si>
  <si>
    <t>SPOLETO</t>
  </si>
  <si>
    <t>CESARE MICHELI</t>
  </si>
  <si>
    <t>TERNI</t>
  </si>
  <si>
    <t>TR-RIVO</t>
  </si>
  <si>
    <t>RIVO</t>
  </si>
  <si>
    <t>TR-S.VALENTINO</t>
  </si>
  <si>
    <t>MENTANA 41</t>
  </si>
  <si>
    <t>VALLE D’AOSTA</t>
  </si>
  <si>
    <t>AOSTA</t>
  </si>
  <si>
    <t>AVENUE DE LA PAIX 9</t>
  </si>
  <si>
    <t>ST. VINCENT</t>
  </si>
  <si>
    <t>S.VINCENT</t>
  </si>
  <si>
    <t>VIALE CIRCONVALLAZIONE 19</t>
  </si>
  <si>
    <t>VENETO</t>
  </si>
  <si>
    <t>ADRIA</t>
  </si>
  <si>
    <t>VIA GIOVANNI XXIII, 5</t>
  </si>
  <si>
    <t>BASSANO DEL GRAPPA</t>
  </si>
  <si>
    <t>BASSANO CENTRO</t>
  </si>
  <si>
    <t>VIA MUSEO, 5</t>
  </si>
  <si>
    <t>BASSANO V.LE VENEZIA</t>
  </si>
  <si>
    <t>V. PIAVE 30 (VL. VENEZIA)</t>
  </si>
  <si>
    <t>BELLUNO</t>
  </si>
  <si>
    <t>VIA MATTEOTTI, 36</t>
  </si>
  <si>
    <t>CONEGLIANO</t>
  </si>
  <si>
    <t>CONEGLIANO CENTRO</t>
  </si>
  <si>
    <t>P.ZZA S.MARTINO</t>
  </si>
  <si>
    <t>CONEGLIANO SUD</t>
  </si>
  <si>
    <t>VIA EINAUDI</t>
  </si>
  <si>
    <t>ESTE</t>
  </si>
  <si>
    <t>VIA VALLESINA, 3A</t>
  </si>
  <si>
    <t>FELTRE</t>
  </si>
  <si>
    <t>FELTRE NORD</t>
  </si>
  <si>
    <t>VIA RIO - FARRA</t>
  </si>
  <si>
    <t>LEGNAGO</t>
  </si>
  <si>
    <t>VIA DE MASSARI, 12</t>
  </si>
  <si>
    <t>MONTEBELLUNA</t>
  </si>
  <si>
    <t>CASTELFRANCO</t>
  </si>
  <si>
    <t>VIA ABRUZZO, 10</t>
  </si>
  <si>
    <t>VIA MANIN, 7</t>
  </si>
  <si>
    <t>PADOVA</t>
  </si>
  <si>
    <t>CITTADELLA</t>
  </si>
  <si>
    <t>VIA ZANELLA</t>
  </si>
  <si>
    <t>PADOVA ARCELLA</t>
  </si>
  <si>
    <t>VIA CHIARADIA, 4</t>
  </si>
  <si>
    <t>PADOVA CENTRO</t>
  </si>
  <si>
    <t>VIA ZABARELLA, 69</t>
  </si>
  <si>
    <t>PADOVA MEIANIGA</t>
  </si>
  <si>
    <t>VIA ASIAGO</t>
  </si>
  <si>
    <t>PADOVA S.OSVALDO</t>
  </si>
  <si>
    <t>VIA BONAFEDE, 7/11</t>
  </si>
  <si>
    <t>PADOVA STANGA</t>
  </si>
  <si>
    <t>VIA P. DONAÂ´ 4</t>
  </si>
  <si>
    <t>PIEVE DI CADORE</t>
  </si>
  <si>
    <t>PIEVE DI CADORE - CORTINA</t>
  </si>
  <si>
    <t>VIA DEL CRISTO, 9</t>
  </si>
  <si>
    <t>ROVIGO</t>
  </si>
  <si>
    <t>BADIA POLESINE</t>
  </si>
  <si>
    <t>ROVIGO NORD</t>
  </si>
  <si>
    <t>VIA GOLDONI</t>
  </si>
  <si>
    <t>SAN DONA´ CENTRO</t>
  </si>
  <si>
    <t>SAN DONA´ EST</t>
  </si>
  <si>
    <t>VIA DELEDDA, 1</t>
  </si>
  <si>
    <t>SCHIO</t>
  </si>
  <si>
    <t>SCHIO SUD</t>
  </si>
  <si>
    <t>VIA BELFIORE</t>
  </si>
  <si>
    <t>THIENE</t>
  </si>
  <si>
    <t>VIALE BASSANI, 10</t>
  </si>
  <si>
    <t>VALDAGNO NORD</t>
  </si>
  <si>
    <t>VIA DEI LANIFICI</t>
  </si>
  <si>
    <t>TREVISO</t>
  </si>
  <si>
    <t>ODERZO EST</t>
  </si>
  <si>
    <t>VIA PARISE</t>
  </si>
  <si>
    <t>TREVISO NORD OVEST</t>
  </si>
  <si>
    <t>VIA ZANON, 8</t>
  </si>
  <si>
    <t>TREVISO SUD-1</t>
  </si>
  <si>
    <t>VIA DANDOLO, 12/A</t>
  </si>
  <si>
    <t>VENEZIA (MESTRE)</t>
  </si>
  <si>
    <t>CARPENEDO</t>
  </si>
  <si>
    <t>VIA TEVERE, 34</t>
  </si>
  <si>
    <t>DOLO</t>
  </si>
  <si>
    <t>P.ZZA MERCATO</t>
  </si>
  <si>
    <t>MESTRE CENTRO</t>
  </si>
  <si>
    <t>P.LE DONATORI DI SANGUE 6</t>
  </si>
  <si>
    <t>MESTRE VIA TORINO</t>
  </si>
  <si>
    <t>VIA TORINO 84</t>
  </si>
  <si>
    <t>MIRANO</t>
  </si>
  <si>
    <t>VIA GRAMSCI</t>
  </si>
  <si>
    <t>SOTTOMARINA</t>
  </si>
  <si>
    <t>VIALE MEDITERRANEO</t>
  </si>
  <si>
    <t>VE MESTRE2 SGU</t>
  </si>
  <si>
    <t>VENEZIA RIVA DI BIASIO</t>
  </si>
  <si>
    <t>RIVA DI BIASIO, 1303/B</t>
  </si>
  <si>
    <t>VENEZIA S. SALVADOR 1</t>
  </si>
  <si>
    <t>CALLE DE LE BALOTE 4870/A</t>
  </si>
  <si>
    <t>VERONA</t>
  </si>
  <si>
    <t>BUSSOLENGO</t>
  </si>
  <si>
    <t>VIA MONTEMEZZI, 18</t>
  </si>
  <si>
    <t>S. BONIFACIO</t>
  </si>
  <si>
    <t>VIA STADIO 14</t>
  </si>
  <si>
    <t>VILLAFRANCA</t>
  </si>
  <si>
    <t>VIA MESSEDAGLIA, 42</t>
  </si>
  <si>
    <t>VR BORGO MILANO</t>
  </si>
  <si>
    <t>VIA MESSINA, 2</t>
  </si>
  <si>
    <t>VR BORGO VENEZIA</t>
  </si>
  <si>
    <t>VIA GUARINO DA VERONA, 6</t>
  </si>
  <si>
    <t>VR S. MICHELE</t>
  </si>
  <si>
    <t>VIA BELLUZZO 12</t>
  </si>
  <si>
    <t>VICENZA</t>
  </si>
  <si>
    <t>MONTECCHIO MAG.</t>
  </si>
  <si>
    <t>VIA MADONETTA</t>
  </si>
  <si>
    <t>VI SAN BORTOLO</t>
  </si>
  <si>
    <t>VIA MEDICI</t>
  </si>
  <si>
    <t>VICENZA BORGO PADOVA</t>
  </si>
  <si>
    <t>VIA QUADRI, 121</t>
  </si>
  <si>
    <t>VICENZA CENTRO</t>
  </si>
  <si>
    <t>P.ZZA CASTELLO, 19</t>
  </si>
  <si>
    <t>VICENZA CENTRO 2</t>
  </si>
  <si>
    <t>Area
Gateway</t>
  </si>
  <si>
    <t>Descrizione impianto</t>
  </si>
  <si>
    <t>Comune</t>
  </si>
  <si>
    <t>NOVARA SGT</t>
  </si>
  <si>
    <t>GIULIO CESARE 345</t>
  </si>
  <si>
    <t>ALESSANDRIA SGT</t>
  </si>
  <si>
    <t>TO LEUMANN SGT</t>
  </si>
  <si>
    <t>CSO FERRUCCI 1</t>
  </si>
  <si>
    <t>TO LANCIA SGT</t>
  </si>
  <si>
    <t>LANCIA 55</t>
  </si>
  <si>
    <t>TO VANCHIGLIA SGT</t>
  </si>
  <si>
    <t>TO ISONZO SGT</t>
  </si>
  <si>
    <t>ISONZO 112</t>
  </si>
  <si>
    <t>MI MALPAGA 1 SGT</t>
  </si>
  <si>
    <t>ANTICA STRADA CASSANESE</t>
  </si>
  <si>
    <t>MI BERSAGLIO 2 SGT</t>
  </si>
  <si>
    <t>MI MALPAGA 2 SGT</t>
  </si>
  <si>
    <t>MI LODOVICA SGT</t>
  </si>
  <si>
    <t>VIA BALBO 8</t>
  </si>
  <si>
    <t>MONZA SGT</t>
  </si>
  <si>
    <t>MOLISE 17</t>
  </si>
  <si>
    <t>MI BERSAGLIO 1 SGT</t>
  </si>
  <si>
    <t>BRESCIA SGT</t>
  </si>
  <si>
    <t>BERGAMO 1 SGT</t>
  </si>
  <si>
    <t>BENEDETTO DE SAUSSURE</t>
  </si>
  <si>
    <t>COMO SGT</t>
  </si>
  <si>
    <t>BERGAMO 2 SGT</t>
  </si>
  <si>
    <t>PAVIA SGT</t>
  </si>
  <si>
    <t>LEGNANO SGT</t>
  </si>
  <si>
    <t>TRENTO SGT</t>
  </si>
  <si>
    <t>GRAMSCI 7</t>
  </si>
  <si>
    <t>BOLZANO SGT</t>
  </si>
  <si>
    <t>BERGAMO, 17</t>
  </si>
  <si>
    <t>TRIESTE SGT</t>
  </si>
  <si>
    <t>UDINE SGT</t>
  </si>
  <si>
    <t>BALDASSERIA BASSA, 46</t>
  </si>
  <si>
    <t>VENEZIA 1 ANG</t>
  </si>
  <si>
    <t>TORINO, 84</t>
  </si>
  <si>
    <t>PADOVA 1 SGT</t>
  </si>
  <si>
    <t>P. DONA’ 4</t>
  </si>
  <si>
    <t>TREVISO SGT</t>
  </si>
  <si>
    <t>DANDOLO 12/A</t>
  </si>
  <si>
    <t>VENEZIA 2 SGT</t>
  </si>
  <si>
    <t>PLE DONATORI DI SANGUE 6</t>
  </si>
  <si>
    <t>VERONA SGT</t>
  </si>
  <si>
    <t>LEONCINO, 43</t>
  </si>
  <si>
    <t>PADOVA 2 SGT</t>
  </si>
  <si>
    <t>BOLOGNA 3 SGT</t>
  </si>
  <si>
    <t>BOLOGNA 2 SGT</t>
  </si>
  <si>
    <t>MODENA SGT</t>
  </si>
  <si>
    <t>PARMA SGT</t>
  </si>
  <si>
    <t>RIMINI SGT</t>
  </si>
  <si>
    <t>BOLOGNA 1 SGT</t>
  </si>
  <si>
    <t>ANCONA SGT</t>
  </si>
  <si>
    <t>PERUGIA SGT</t>
  </si>
  <si>
    <t>SAVONA SGT</t>
  </si>
  <si>
    <t>CSO TARDY E BENECH 140R</t>
  </si>
  <si>
    <t>GENOVA SGT</t>
  </si>
  <si>
    <t>B.BIANCO 1</t>
  </si>
  <si>
    <t>FI BRUNI ANG</t>
  </si>
  <si>
    <t>DEI BRUNI 6</t>
  </si>
  <si>
    <t>FI RIFREDI SGT</t>
  </si>
  <si>
    <t>VIAREGGIO SGT</t>
  </si>
  <si>
    <t>PISA SGT</t>
  </si>
  <si>
    <t>RM CENTRO 2 SGT</t>
  </si>
  <si>
    <t>RM INVIOLATELLA 1 ANG</t>
  </si>
  <si>
    <t>RM INVIOLATELLA 2 SGT</t>
  </si>
  <si>
    <t>RM CTRL 2 SGT</t>
  </si>
  <si>
    <t>TOR PAGNOTTA 68</t>
  </si>
  <si>
    <t>RM CENTRO 1 SGT</t>
  </si>
  <si>
    <t>RM CTRL 1 SGT</t>
  </si>
  <si>
    <t>PESCARA STADIO SGT</t>
  </si>
  <si>
    <t>PESCARA CENTRO SGT</t>
  </si>
  <si>
    <t>TRIESTE 18 / V. MILANO</t>
  </si>
  <si>
    <t>CAGLIARI SGT</t>
  </si>
  <si>
    <t>SASSARI SGT</t>
  </si>
  <si>
    <t>FOGGIA SGT</t>
  </si>
  <si>
    <t>BARI 1 SGT</t>
  </si>
  <si>
    <t>NAPOLI 331</t>
  </si>
  <si>
    <t>BARI 2 SGT</t>
  </si>
  <si>
    <t>BRINDISI SGT</t>
  </si>
  <si>
    <t>NOLA SGT</t>
  </si>
  <si>
    <t>POLVERIERA</t>
  </si>
  <si>
    <t>NAPOLI SGT</t>
  </si>
  <si>
    <t>SALERNO SGT</t>
  </si>
  <si>
    <t>CASERTA SGT</t>
  </si>
  <si>
    <t>COSENZA SGT</t>
  </si>
  <si>
    <t>CATANZARO SGT</t>
  </si>
  <si>
    <t>MONSIGNOR FIORENTINI 5</t>
  </si>
  <si>
    <t>MESSINA SGT</t>
  </si>
  <si>
    <t>CATANIA ANG</t>
  </si>
  <si>
    <t>CESARE BECCARIA</t>
  </si>
  <si>
    <t>PALERMO 2 SGT (Reg.)</t>
  </si>
  <si>
    <t>UGO LA MALFA</t>
  </si>
  <si>
    <t>PALERMO 1 SGT (Pol.)</t>
  </si>
  <si>
    <t>GASPARE MIGNOSI 14</t>
  </si>
  <si>
    <t>COLLEGNO</t>
  </si>
  <si>
    <t>CASSINA DE’ PECCHI</t>
  </si>
  <si>
    <t>LEGNANO</t>
  </si>
  <si>
    <t>VENEZIA</t>
  </si>
  <si>
    <t>PIEMONTE, LIGURIA, VAL D'AOSTA</t>
  </si>
  <si>
    <t>VENETO, FRIULI VENEZIA GIULIA, TRENTINO ALTO ADIGE</t>
  </si>
  <si>
    <t>MARCHE -UMBRIA</t>
  </si>
  <si>
    <t>LAZIO, ABRUZZO, MOLISE</t>
  </si>
  <si>
    <t>CAMPANIA- CALABRIA</t>
  </si>
  <si>
    <t xml:space="preserve">ALESSANDRIA </t>
  </si>
  <si>
    <t>MI MALPAGA</t>
  </si>
  <si>
    <t xml:space="preserve">MI BERSAGLIO </t>
  </si>
  <si>
    <t xml:space="preserve">BERGAMO </t>
  </si>
  <si>
    <t xml:space="preserve">BOLOGNA </t>
  </si>
  <si>
    <t xml:space="preserve">ANCONA </t>
  </si>
  <si>
    <t>RM INVIOLATELLA</t>
  </si>
  <si>
    <t>RM SUD</t>
  </si>
  <si>
    <t>CAGLIARI 2</t>
  </si>
  <si>
    <t xml:space="preserve">NOLA </t>
  </si>
  <si>
    <t xml:space="preserve">NAPOLI </t>
  </si>
  <si>
    <t xml:space="preserve">CATANIA </t>
  </si>
  <si>
    <t>Mappa dei punti di presenza aperti all'interconnessione in tecnologia VoIP/IP su rete NGN</t>
  </si>
  <si>
    <t>Mappa dei punti di presenza aperti all'interconnessione ISUP/TDM a livello SGT (Stadio di Gruppo di Transito)</t>
  </si>
  <si>
    <r>
      <t>Mappa dei punti di presenza aperti all'interconnessione ISUP/TDM a livello BBN (</t>
    </r>
    <r>
      <rPr>
        <b/>
        <i/>
        <sz val="11"/>
        <color theme="1"/>
        <rFont val="Calibri"/>
        <family val="2"/>
        <scheme val="minor"/>
      </rPr>
      <t>BackBone</t>
    </r>
    <r>
      <rPr>
        <b/>
        <sz val="11"/>
        <color theme="1"/>
        <rFont val="Calibri"/>
        <family val="2"/>
        <scheme val="minor"/>
      </rPr>
      <t xml:space="preserve"> Nazionale multiservizio)</t>
    </r>
  </si>
  <si>
    <t>Mappa dei punti d'interconnessione ISUP/TDM con Telecom Italia a livello SGU (Stadio di Gruppo Urbano)</t>
  </si>
  <si>
    <t>Mappa dei rapporti d'interconnessione ISUP/TDM diretta a livello SGT - Si chiede di indicare il numero di circuiti equivalenti a 2Mbit/s</t>
  </si>
  <si>
    <t>Mappa dei rapporti d'interconnessione ISUP/TDM diretta a livello BBN - Si chiede di indicare il numero di circuiti equivalenti a 2 Mbit/s</t>
  </si>
  <si>
    <r>
      <t xml:space="preserve">Mappa dei rapporti d'interconnessione VoIP/IP diretta su rete NGN - Si chiede di indicare il numero di </t>
    </r>
    <r>
      <rPr>
        <b/>
        <i/>
        <sz val="11"/>
        <color theme="1"/>
        <rFont val="Calibri"/>
        <family val="2"/>
        <scheme val="minor"/>
      </rPr>
      <t>link</t>
    </r>
    <r>
      <rPr>
        <b/>
        <sz val="11"/>
        <color theme="1"/>
        <rFont val="Calibri"/>
        <family val="2"/>
        <scheme val="minor"/>
      </rPr>
      <t xml:space="preserve"> fisici d'interconnessione indipendentemente dalla tecnologia (fibra ottica, </t>
    </r>
    <r>
      <rPr>
        <b/>
        <i/>
        <sz val="11"/>
        <color theme="1"/>
        <rFont val="Calibri"/>
        <family val="2"/>
        <scheme val="minor"/>
      </rPr>
      <t>Ethernet</t>
    </r>
    <r>
      <rPr>
        <b/>
        <sz val="11"/>
        <color theme="1"/>
        <rFont val="Calibri"/>
        <family val="2"/>
        <scheme val="minor"/>
      </rPr>
      <t xml:space="preserve"> su trasporto SDH, altro).</t>
    </r>
  </si>
  <si>
    <t>Numero di linee</t>
  </si>
  <si>
    <t>Numero di chiamate</t>
  </si>
  <si>
    <t>Minuti</t>
  </si>
  <si>
    <t>€</t>
  </si>
  <si>
    <t>6.1</t>
  </si>
  <si>
    <t>INFORMAZIONI ADDIZIONALI, ALTRI DATI, COMMENTI</t>
  </si>
  <si>
    <t>Il questionario si compone dei seguenti fogli:</t>
  </si>
  <si>
    <t>Introduzione</t>
  </si>
  <si>
    <t>Si richiedono le informazioni relative alla spesa per l'acquisto si servizi all'ingrosso da operatori terzi.</t>
  </si>
  <si>
    <t>Si richiedono le informazioni relative ai ricavi per la vendita di servizi all'ingrosso venduti a operatori terzi.</t>
  </si>
  <si>
    <t>Volumi venduti</t>
  </si>
  <si>
    <t>Volumi acquistati</t>
  </si>
  <si>
    <t>2.2</t>
  </si>
  <si>
    <t>2.2.1</t>
  </si>
  <si>
    <t>Traffico totale di raccolta acquistato da operatori terzi (raccolta esterna)</t>
  </si>
  <si>
    <t>Traffico PSTN raccolto totale acquistato</t>
  </si>
  <si>
    <t>% complessiva di traffico raccolto comprensivo di inoltro nazionale acquistato</t>
  </si>
  <si>
    <t>% complessiva di traffico raccolto in ambito distrettuale acquistato</t>
  </si>
  <si>
    <t>Traffico IP raccolto totale acquistato</t>
  </si>
  <si>
    <t>% di traffico raccolto in ambito distrettuale acquistato</t>
  </si>
  <si>
    <t>% di traffico raccolto comprensivo di inoltro nazionale acquistato</t>
  </si>
  <si>
    <t>Raccolta esterna FRIACO: numero di circuiti FRIACO (in 2Mb/ equivalenti) acquistati da altri operatori</t>
  </si>
  <si>
    <t>Circuiti acquistati in ambito distrettuale</t>
  </si>
  <si>
    <t>Circuiti acquistati in ambito nazionale</t>
  </si>
  <si>
    <t>2.2.2</t>
  </si>
  <si>
    <t>2.2.3</t>
  </si>
  <si>
    <t>Traffico di transito acquistato da altri operatori totale</t>
  </si>
  <si>
    <t>Traffico PSTN di transito acquistato da altri operatori totale</t>
  </si>
  <si>
    <t>Traffico IP di transito acquistato ad altri operatori totale</t>
  </si>
  <si>
    <t>4.1.4</t>
  </si>
  <si>
    <t>5.1.1</t>
  </si>
  <si>
    <t>5.1.2</t>
  </si>
  <si>
    <t>5.1.3</t>
  </si>
  <si>
    <t>5.2</t>
  </si>
  <si>
    <t>5.2.1</t>
  </si>
  <si>
    <t>5.2.2</t>
  </si>
  <si>
    <t>5.2.3</t>
  </si>
  <si>
    <t>8.1</t>
  </si>
  <si>
    <t>8.1.2</t>
  </si>
  <si>
    <t>8.1.1</t>
  </si>
  <si>
    <t>8.2</t>
  </si>
  <si>
    <t>8.2.1</t>
  </si>
  <si>
    <t>Interconnessione diretta a livello nazionale</t>
  </si>
  <si>
    <r>
      <t xml:space="preserve">Si richiede di indicare il grado di interconnessione raggiunto con gli altri operatori a livello nazionale. Nel foglio vengono indicate tre tipologie d'interconnessione (ISUP/TDM su impianti SGT, ISUP/TDM su impianti BBN, VoIP/IP su rete NGN). Nel caso di interconnessione diretta con Telecom Italia, la richiesta consente di individuare l'architettura di rete utilizzata, mentre nel caso d'interconnessione con altri operatori la richieste consente di individuare sia la tecnologia impiegata per l'interconnessione che l'architettura di riferimento in termini di numerosità e ampiezza delle </t>
    </r>
    <r>
      <rPr>
        <i/>
        <sz val="11"/>
        <color theme="1"/>
        <rFont val="Calibri"/>
        <family val="2"/>
        <scheme val="minor"/>
      </rPr>
      <t>Aree Gateway</t>
    </r>
    <r>
      <rPr>
        <sz val="11"/>
        <color theme="1"/>
        <rFont val="Calibri"/>
        <family val="2"/>
        <scheme val="minor"/>
      </rPr>
      <t>.</t>
    </r>
  </si>
  <si>
    <t>Interconnessione con Telecom Italia a livello SGU</t>
  </si>
  <si>
    <t>Rete di origine vs rete di destinazione</t>
  </si>
  <si>
    <t>Si chiede di indicare i volumi di transito venduto per tipologia di rete di origine e di rete di destinazione.</t>
  </si>
  <si>
    <t>Fissa</t>
  </si>
  <si>
    <t>Mobile</t>
  </si>
  <si>
    <t>NNG</t>
  </si>
  <si>
    <t>7.1</t>
  </si>
  <si>
    <t>RETE DI DESTINAZIONE</t>
  </si>
  <si>
    <t>Rete di origine</t>
  </si>
  <si>
    <r>
      <t xml:space="preserve">Estero </t>
    </r>
    <r>
      <rPr>
        <b/>
        <i/>
        <sz val="11"/>
        <color theme="1"/>
        <rFont val="Calibri"/>
        <family val="2"/>
        <scheme val="minor"/>
      </rPr>
      <t>intra</t>
    </r>
    <r>
      <rPr>
        <b/>
        <sz val="11"/>
        <color theme="1"/>
        <rFont val="Calibri"/>
        <family val="2"/>
        <scheme val="minor"/>
      </rPr>
      <t>-UE</t>
    </r>
  </si>
  <si>
    <r>
      <t xml:space="preserve">Estero </t>
    </r>
    <r>
      <rPr>
        <b/>
        <i/>
        <sz val="11"/>
        <color theme="1"/>
        <rFont val="Calibri"/>
        <family val="2"/>
        <scheme val="minor"/>
      </rPr>
      <t>extra</t>
    </r>
    <r>
      <rPr>
        <b/>
        <sz val="11"/>
        <color theme="1"/>
        <rFont val="Calibri"/>
        <family val="2"/>
        <scheme val="minor"/>
      </rPr>
      <t>-UE</t>
    </r>
  </si>
  <si>
    <t>7.1.1</t>
  </si>
  <si>
    <t>Dettaglio del transito distrettuale venduto per tipologia di rete di origine e di destinazione</t>
  </si>
  <si>
    <t>Anno 2012</t>
  </si>
  <si>
    <t>MINUTI</t>
  </si>
  <si>
    <t>Anno 2013</t>
  </si>
  <si>
    <t>Anno 2014</t>
  </si>
  <si>
    <t>7.1.3</t>
  </si>
  <si>
    <t>7.1.2</t>
  </si>
  <si>
    <t>7.2</t>
  </si>
  <si>
    <t>Dettaglio del transito nazionale venduto per tipologia di rete di origine e di destinazione</t>
  </si>
  <si>
    <t>7.2.1</t>
  </si>
  <si>
    <t>7.2.2</t>
  </si>
  <si>
    <t>7.2.3</t>
  </si>
  <si>
    <t>9.1</t>
  </si>
  <si>
    <t>9.1.1</t>
  </si>
  <si>
    <t>9.1.2</t>
  </si>
  <si>
    <t>Dettaglio traffico extra-UE</t>
  </si>
  <si>
    <t>Si richiedono il numero di clienti finali e i volumi di traffico al dettaglio e all'ingrosso venduti per tipologia di servizio. Si chiede di riportare i dati secondo le unità di misura richieste (numero di clienti e minuti di traffico).</t>
  </si>
  <si>
    <t>Si richiedono i volumi di traffico all'ingrosso acquistati da operatori terzi per tipologia di servizio. Si chiede di riportare i dati secondo le unità di misura richieste (minuti di traffico).</t>
  </si>
  <si>
    <r>
      <t xml:space="preserve">Le parti di </t>
    </r>
    <r>
      <rPr>
        <b/>
        <i/>
        <sz val="11"/>
        <rFont val="Calibri"/>
        <family val="2"/>
        <scheme val="minor"/>
      </rPr>
      <t>input</t>
    </r>
    <r>
      <rPr>
        <b/>
        <sz val="11"/>
        <rFont val="Calibri"/>
        <family val="2"/>
        <scheme val="minor"/>
      </rPr>
      <t xml:space="preserve"> a cura degli operatori sono evidenziate in arancione. Nelle restanti celle sono presenti formule che aggregano i dati di dettaglio.
Si richiede di compilare il questionario secondo il livello di dettaglio richiesto, ove possibile, indicando, nelle note a margine, eventuali informazioni aggiuntive, altri dati (ove necessario) ed eventuali commenti.
Si richiede, inoltre, di compilare il questionario rispettando le unità di misura riportate a sinistra.</t>
    </r>
  </si>
  <si>
    <t>Paese di destinazione (compilare)</t>
  </si>
  <si>
    <t>di cui</t>
  </si>
  <si>
    <t>Numero complessivo di operatori</t>
  </si>
  <si>
    <t>Paese (compilare)</t>
  </si>
  <si>
    <r>
      <t xml:space="preserve">Volumi di traffico scambiati con operatori </t>
    </r>
    <r>
      <rPr>
        <b/>
        <i/>
        <sz val="11"/>
        <color theme="8" tint="0.79998168889431442"/>
        <rFont val="Calibri"/>
        <family val="2"/>
        <scheme val="minor"/>
      </rPr>
      <t>extra</t>
    </r>
    <r>
      <rPr>
        <b/>
        <sz val="11"/>
        <color theme="8" tint="0.79998168889431442"/>
        <rFont val="Calibri"/>
        <family val="2"/>
        <scheme val="minor"/>
      </rPr>
      <t>-UE</t>
    </r>
  </si>
  <si>
    <r>
      <t xml:space="preserve">Traffico complessivo dalla propria rete verso reti di operatori </t>
    </r>
    <r>
      <rPr>
        <b/>
        <i/>
        <sz val="11"/>
        <color theme="1"/>
        <rFont val="Calibri"/>
        <family val="2"/>
        <scheme val="minor"/>
      </rPr>
      <t>extra</t>
    </r>
    <r>
      <rPr>
        <b/>
        <sz val="11"/>
        <color theme="1"/>
        <rFont val="Calibri"/>
        <family val="2"/>
        <scheme val="minor"/>
      </rPr>
      <t>-UE (uscente)</t>
    </r>
  </si>
  <si>
    <t>Numero</t>
  </si>
  <si>
    <t>Dettaglio ricavi e spesa per traffico extra-UE</t>
  </si>
  <si>
    <r>
      <t xml:space="preserve">Si chiede di indicare il dettaglio del traffico scambiato con operatori </t>
    </r>
    <r>
      <rPr>
        <i/>
        <sz val="11"/>
        <color theme="1"/>
        <rFont val="Calibri"/>
        <family val="2"/>
        <scheme val="minor"/>
      </rPr>
      <t>extra</t>
    </r>
    <r>
      <rPr>
        <sz val="11"/>
        <color theme="1"/>
        <rFont val="Calibri"/>
        <family val="2"/>
        <scheme val="minor"/>
      </rPr>
      <t xml:space="preserve">-UE. In particolare, si chiede di indicare i volumi complessivi sia originati da clienti propri e diretti verso clienti di operatori </t>
    </r>
    <r>
      <rPr>
        <i/>
        <sz val="11"/>
        <color theme="1"/>
        <rFont val="Calibri"/>
        <family val="2"/>
        <scheme val="minor"/>
      </rPr>
      <t>extra</t>
    </r>
    <r>
      <rPr>
        <sz val="11"/>
        <color theme="1"/>
        <rFont val="Calibri"/>
        <family val="2"/>
        <scheme val="minor"/>
      </rPr>
      <t xml:space="preserve">-UE di rete fissa (traffico uscente) sia originati da clienti di operatori </t>
    </r>
    <r>
      <rPr>
        <i/>
        <sz val="11"/>
        <color theme="1"/>
        <rFont val="Calibri"/>
        <family val="2"/>
        <scheme val="minor"/>
      </rPr>
      <t>extra</t>
    </r>
    <r>
      <rPr>
        <sz val="11"/>
        <color theme="1"/>
        <rFont val="Calibri"/>
        <family val="2"/>
        <scheme val="minor"/>
      </rPr>
      <t>-UE di rete fissa e diretti verso i propri clienti (traffico entrante). Si chiede, inoltre, per entrambe le direttrici di traffico di indicare anche i volumi di traffico scambiati con i primi 15 Paesi in termini di volumi. Si chiede, infine, di indicare, per gli stessi Paesi di cui sopra, il numero di operatori con cui si è direttamente interconnessi. Nel caso in cui i primi 15 Paesi in termini di traffico uscente siano diversi dai primi 15 Paesi in termini di traffico entrante, si chiede di fornire l'indicazione relativa al numero di operatori direttamente interconnessi con riferimento ai primi 15 Paesi in termini di traffico entrante.</t>
    </r>
  </si>
  <si>
    <r>
      <t xml:space="preserve">Spesa e ricavi per traffico scambiato con operatori </t>
    </r>
    <r>
      <rPr>
        <b/>
        <i/>
        <sz val="11"/>
        <color theme="4" tint="0.79998168889431442"/>
        <rFont val="Calibri"/>
        <family val="2"/>
        <scheme val="minor"/>
      </rPr>
      <t>extra</t>
    </r>
    <r>
      <rPr>
        <b/>
        <sz val="11"/>
        <color theme="4" tint="0.79998168889431442"/>
        <rFont val="Calibri"/>
        <family val="2"/>
        <scheme val="minor"/>
      </rPr>
      <t>-UE di rete fissa</t>
    </r>
  </si>
  <si>
    <r>
      <t xml:space="preserve">Spesa per traffico diretto dalla propria rete verso reti fisse </t>
    </r>
    <r>
      <rPr>
        <i/>
        <sz val="11"/>
        <color theme="1"/>
        <rFont val="Calibri"/>
        <family val="2"/>
        <scheme val="minor"/>
      </rPr>
      <t>extra</t>
    </r>
    <r>
      <rPr>
        <sz val="11"/>
        <color theme="1"/>
        <rFont val="Calibri"/>
        <family val="2"/>
        <scheme val="minor"/>
      </rPr>
      <t>-UE (uscente)</t>
    </r>
  </si>
  <si>
    <r>
      <t xml:space="preserve">Ricavi per traffico proveniente da reti fisse </t>
    </r>
    <r>
      <rPr>
        <b/>
        <i/>
        <sz val="11"/>
        <color theme="1"/>
        <rFont val="Calibri"/>
        <family val="2"/>
        <scheme val="minor"/>
      </rPr>
      <t>extra</t>
    </r>
    <r>
      <rPr>
        <b/>
        <sz val="11"/>
        <color theme="1"/>
        <rFont val="Calibri"/>
        <family val="2"/>
        <scheme val="minor"/>
      </rPr>
      <t>-UE verso la propria rete (entrante)</t>
    </r>
  </si>
  <si>
    <r>
      <t xml:space="preserve">Si chiede di indicare, complessivamente, la spesa per il traffico originato da clienti propri e destinato a clienti di operatori </t>
    </r>
    <r>
      <rPr>
        <i/>
        <sz val="11"/>
        <color theme="1"/>
        <rFont val="Calibri"/>
        <family val="2"/>
        <scheme val="minor"/>
      </rPr>
      <t>extra</t>
    </r>
    <r>
      <rPr>
        <sz val="11"/>
        <color theme="1"/>
        <rFont val="Calibri"/>
        <family val="2"/>
        <scheme val="minor"/>
      </rPr>
      <t xml:space="preserve">-UE di rete fissa (traffico uscente) e i ricavi per il traffico originato da clienti di Paesi </t>
    </r>
    <r>
      <rPr>
        <i/>
        <sz val="11"/>
        <color theme="1"/>
        <rFont val="Calibri"/>
        <family val="2"/>
        <scheme val="minor"/>
      </rPr>
      <t>extra</t>
    </r>
    <r>
      <rPr>
        <sz val="11"/>
        <color theme="1"/>
        <rFont val="Calibri"/>
        <family val="2"/>
        <scheme val="minor"/>
      </rPr>
      <t>-UE di rete fissa e destinato a clienti propri (traffico entrante). Con riferimento ai dati di dettaglio, si richiede di indicare i dati relativi ai Paesi della tabella 8.</t>
    </r>
  </si>
  <si>
    <r>
      <t xml:space="preserve">Si chiede di indicare, per ciascuno dei Paesi </t>
    </r>
    <r>
      <rPr>
        <i/>
        <sz val="11"/>
        <color theme="1"/>
        <rFont val="Calibri"/>
        <family val="2"/>
        <scheme val="minor"/>
      </rPr>
      <t>extra</t>
    </r>
    <r>
      <rPr>
        <sz val="11"/>
        <color theme="1"/>
        <rFont val="Calibri"/>
        <family val="2"/>
        <scheme val="minor"/>
      </rPr>
      <t>-UE della tabella 8, le tariffe di terminazione applicate, al 1 gennaio 2015, dai primi 3 operatori in termini di volumi di traffico originato dai propri clienti e diretti a clienti di questi operatori.</t>
    </r>
  </si>
  <si>
    <t>10.1</t>
  </si>
  <si>
    <t>Operatore 1</t>
  </si>
  <si>
    <t>Operatore 2</t>
  </si>
  <si>
    <t>Operatore 3</t>
  </si>
  <si>
    <r>
      <t xml:space="preserve">Dettaglio tariffe di terminazione degli operatori di rete fissa </t>
    </r>
    <r>
      <rPr>
        <b/>
        <i/>
        <sz val="11"/>
        <color theme="4" tint="0.79998168889431442"/>
        <rFont val="Calibri"/>
        <family val="2"/>
        <scheme val="minor"/>
      </rPr>
      <t>extra</t>
    </r>
    <r>
      <rPr>
        <b/>
        <sz val="11"/>
        <color theme="4" tint="0.79998168889431442"/>
        <rFont val="Calibri"/>
        <family val="2"/>
        <scheme val="minor"/>
      </rPr>
      <t>-UE</t>
    </r>
  </si>
  <si>
    <t>Tariffe di terminazione extra-UE</t>
  </si>
  <si>
    <t>Costi di rete e non di rete</t>
  </si>
  <si>
    <t>Domande qualitative</t>
  </si>
  <si>
    <t>Allegato A: elenco impanti SGT</t>
  </si>
  <si>
    <t>Allegato C: elenco impianti NGN</t>
  </si>
  <si>
    <t>SI chiede di rispondere alle domande elencate.</t>
  </si>
  <si>
    <t>Si fornisce l'elenco dettagliato degli impianti Stadio di Gruppo di Transito (SGT) utili ai fini dell'interconnessione ISUP/TDM a livello SGT.</t>
  </si>
  <si>
    <t>Si chiede di fornire informazioni in merito ai costi di rete e non di rete.</t>
  </si>
  <si>
    <r>
      <t>Si fornisce l'elenco dettagliato degli impianti BBN (</t>
    </r>
    <r>
      <rPr>
        <i/>
        <sz val="11"/>
        <color theme="1"/>
        <rFont val="Calibri"/>
        <family val="2"/>
        <scheme val="minor"/>
      </rPr>
      <t>BackBone Nazionale multiservizio</t>
    </r>
    <r>
      <rPr>
        <sz val="11"/>
        <color theme="1"/>
        <rFont val="Calibri"/>
        <family val="2"/>
        <scheme val="minor"/>
      </rPr>
      <t>) utili ai fini dell'interconnessione ISUP/TDM a livello BBN.</t>
    </r>
  </si>
  <si>
    <t>Si fornisce l'elenco dettagliato degli impianti utili per l'interconnessione VoIP/IP.</t>
  </si>
  <si>
    <t>Allegato B: elenco impianti BBN</t>
  </si>
  <si>
    <t>Domanda 1</t>
  </si>
  <si>
    <t xml:space="preserve">Descrivere eventuali criticità o barriere che possono impedire ad un operatore che abbia a disposizione infrastrutture trasmissive (ad es. per uso proprio) l'ingresso nel mercato del transito a livello distrettuale. </t>
  </si>
  <si>
    <t>Domanda 2</t>
  </si>
  <si>
    <t>Domanda 3</t>
  </si>
  <si>
    <t>Domanda 4</t>
  </si>
  <si>
    <t>Domanda 5</t>
  </si>
  <si>
    <t>Domanda 6</t>
  </si>
  <si>
    <t>Domanda 7</t>
  </si>
  <si>
    <t>Domanda 8</t>
  </si>
  <si>
    <t xml:space="preserve">Descrivere eventuali criticità nella negoziazione dei rapporti di interconnessione inversa, in particolare relative a:
    -  numero di nodi aperti all'interconnessione inversa da parte delle reti che offrono servizi di terminazione in ambito nazionale;
    -  condizioni tecnico-economiche relative alla fornitura delle porte d'interconnessione inversa.
</t>
  </si>
  <si>
    <t>Domanda 9</t>
  </si>
  <si>
    <t>Fornire informazioni di carattere qualitativo o quantitativo in merito ai casi rilevati di traffico per il quale non è possibile individuare il chiamante (CLI nascosto).</t>
  </si>
  <si>
    <t>Fornire ogni eventuale informazione di carattere quantitativo o qualitativo, consuntivo o prospettico, che si ritiene utile ai fini del presente procedimento di analisi dei mercati dei servizi d'interconnessione.</t>
  </si>
  <si>
    <t>Domanda 10</t>
  </si>
  <si>
    <t>Domanda 11</t>
  </si>
  <si>
    <t>Domanda 12</t>
  </si>
  <si>
    <t>Domanda 13</t>
  </si>
  <si>
    <r>
      <t xml:space="preserve">Fornire informazioni in merito ad eventuali problemi sorti nel caso in cui si ricorra al servizio di transito fornito da operatori terzi (siano essi </t>
    </r>
    <r>
      <rPr>
        <b/>
        <i/>
        <sz val="11"/>
        <color theme="1"/>
        <rFont val="Calibri"/>
        <family val="2"/>
        <scheme val="minor"/>
      </rPr>
      <t>intra</t>
    </r>
    <r>
      <rPr>
        <b/>
        <sz val="11"/>
        <color theme="1"/>
        <rFont val="Calibri"/>
        <family val="2"/>
        <scheme val="minor"/>
      </rPr>
      <t xml:space="preserve">-UE o </t>
    </r>
    <r>
      <rPr>
        <b/>
        <i/>
        <sz val="11"/>
        <color theme="1"/>
        <rFont val="Calibri"/>
        <family val="2"/>
        <scheme val="minor"/>
      </rPr>
      <t>extra</t>
    </r>
    <r>
      <rPr>
        <b/>
        <sz val="11"/>
        <color theme="1"/>
        <rFont val="Calibri"/>
        <family val="2"/>
        <scheme val="minor"/>
      </rPr>
      <t xml:space="preserve">-UE) per lo scambio di traffico con operatori </t>
    </r>
    <r>
      <rPr>
        <b/>
        <i/>
        <sz val="11"/>
        <color theme="1"/>
        <rFont val="Calibri"/>
        <family val="2"/>
        <scheme val="minor"/>
      </rPr>
      <t>extra</t>
    </r>
    <r>
      <rPr>
        <b/>
        <sz val="11"/>
        <color theme="1"/>
        <rFont val="Calibri"/>
        <family val="2"/>
        <scheme val="minor"/>
      </rPr>
      <t>-UE.</t>
    </r>
  </si>
  <si>
    <r>
      <t xml:space="preserve">Fornire ogni eventuale ulteriore informazione di carattere quantitativo o qualitativo, consuntivo o prospettico, che si ritiene utile per la valutazione del contesto competitivo riferito alle chiamate originate/terminate da/su clienti di Paesi </t>
    </r>
    <r>
      <rPr>
        <b/>
        <i/>
        <sz val="11"/>
        <color theme="1"/>
        <rFont val="Calibri"/>
        <family val="2"/>
        <scheme val="minor"/>
      </rPr>
      <t>extra</t>
    </r>
    <r>
      <rPr>
        <b/>
        <sz val="11"/>
        <color theme="1"/>
        <rFont val="Calibri"/>
        <family val="2"/>
        <scheme val="minor"/>
      </rPr>
      <t>-UE.</t>
    </r>
  </si>
  <si>
    <r>
      <t xml:space="preserve">Fornire informazioni in merito ad eventuali problematiche sorte nel caso in cui si fornisca il servizio di transito verso/da operatori di Paesi </t>
    </r>
    <r>
      <rPr>
        <b/>
        <i/>
        <sz val="11"/>
        <color theme="1"/>
        <rFont val="Calibri"/>
        <family val="2"/>
        <scheme val="minor"/>
      </rPr>
      <t>extra</t>
    </r>
    <r>
      <rPr>
        <b/>
        <sz val="11"/>
        <color theme="1"/>
        <rFont val="Calibri"/>
        <family val="2"/>
        <scheme val="minor"/>
      </rPr>
      <t>-UE.</t>
    </r>
  </si>
  <si>
    <t>Domanda 14</t>
  </si>
  <si>
    <r>
      <t xml:space="preserve">Fornire informazioni in merito alla sostituibilità tra servizi voce tradizionali e servizi voce VoIP </t>
    </r>
    <r>
      <rPr>
        <b/>
        <i/>
        <sz val="11"/>
        <color theme="1"/>
        <rFont val="Calibri"/>
        <family val="2"/>
        <scheme val="minor"/>
      </rPr>
      <t>unmanaged</t>
    </r>
    <r>
      <rPr>
        <b/>
        <sz val="11"/>
        <color theme="1"/>
        <rFont val="Calibri"/>
        <family val="2"/>
        <scheme val="minor"/>
      </rPr>
      <t xml:space="preserve"> (OTT).</t>
    </r>
  </si>
  <si>
    <t>Domanda 15</t>
  </si>
  <si>
    <t>Fornire informazioni, qualitative e quantitative, in merito alla sostituibilità tra servizi voce su rete fissa e servizi voce su rete mobile.</t>
  </si>
  <si>
    <t>MADONNA DELL'ASILO</t>
  </si>
  <si>
    <t>L'AQUILA</t>
  </si>
  <si>
    <t>BENEVENTO LIBERTAÃ‚Â´</t>
  </si>
  <si>
    <t>MEDAGLIE DÃ‚Â´ORO 76.</t>
  </si>
  <si>
    <t>REGGIO NELL'EMILIA</t>
  </si>
  <si>
    <t>VAL CHIARSOÃ‚Â´</t>
  </si>
  <si>
    <t>VIA DELLÃ‚Â´UVA 81</t>
  </si>
  <si>
    <t>CINECITTA'</t>
  </si>
  <si>
    <t>MI CITTAÃ‚Â´ STUDI</t>
  </si>
  <si>
    <t>SALO'</t>
  </si>
  <si>
    <t>SALVO DÃ‚Â´ ACQUISTO 13</t>
  </si>
  <si>
    <t>MARTIRI DELLA LIBERTA'</t>
  </si>
  <si>
    <t>COMO CANTUÃ‚Â´</t>
  </si>
  <si>
    <t>S.D´ACQUISTO</t>
  </si>
  <si>
    <t xml:space="preserve"> 4 NOVEMBRE</t>
  </si>
  <si>
    <t>ARDIGOÃ‚Â´ 13</t>
  </si>
  <si>
    <t>MONDOVI'</t>
  </si>
  <si>
    <t>MONDOVI</t>
  </si>
  <si>
    <t>CIRIE'</t>
  </si>
  <si>
    <t>NARDOÃ‚Â´</t>
  </si>
  <si>
    <t>POÃ‚Â´11</t>
  </si>
  <si>
    <t>LOCALITAÃ‚Â´ BONUTRAU</t>
  </si>
  <si>
    <t>LOCALITAÃ‚Â´ BISCOLLAI</t>
  </si>
  <si>
    <t>CEFALU'</t>
  </si>
  <si>
    <t>CT-PATERNOÃ‚Â´ LIBERTAÃ‚Â´</t>
  </si>
  <si>
    <t>VIA LIBERTAÃ‚Â´</t>
  </si>
  <si>
    <t>CANICATTI Ã‚Â´</t>
  </si>
  <si>
    <t>LIBERTAÃ‚Â´ 54</t>
  </si>
  <si>
    <t>PA-PATERNOÃ‚Â´</t>
  </si>
  <si>
    <t>PA-LIBERTA’</t>
  </si>
  <si>
    <t>VIA MONTE PIETAÃ‚Â´</t>
  </si>
  <si>
    <t>S. DONA'  DI PIAVE</t>
  </si>
  <si>
    <t>VIA LIBERTA'</t>
  </si>
  <si>
    <r>
      <t xml:space="preserve">Si chiede di indicare il grado d'interconnessione con Telecom Italia a livello SGU dell'anno 2014. Nell'elenco non sono riportati solo gli SGU che risultano chiusi al 24/12/2013, come da elenco disponibile sul sito </t>
    </r>
    <r>
      <rPr>
        <i/>
        <sz val="11"/>
        <color theme="1"/>
        <rFont val="Calibri"/>
        <family val="2"/>
        <scheme val="minor"/>
      </rPr>
      <t>wholesale</t>
    </r>
    <r>
      <rPr>
        <sz val="11"/>
        <color theme="1"/>
        <rFont val="Calibri"/>
        <family val="2"/>
        <scheme val="minor"/>
      </rPr>
      <t xml:space="preserve"> di Telecom Italia. Si chiede di segnalare eventuali aggiornamenti.</t>
    </r>
  </si>
  <si>
    <t>Indirizzo (via)</t>
  </si>
  <si>
    <t xml:space="preserve"> Dettaglio delle 33 Aree Gateway (AGW) basate sull'interconnessione ISUP/TDM su impianti SGT</t>
  </si>
  <si>
    <t>Area
Gateway
BBN</t>
  </si>
  <si>
    <t>MILANO BERSAGLIO</t>
  </si>
  <si>
    <t>MI BERSAGLIO 2 ANG</t>
  </si>
  <si>
    <t>MI MALPAGA 1 ANG</t>
  </si>
  <si>
    <t>MI LODOVICA ANG</t>
  </si>
  <si>
    <t>MILANO MALPAGA</t>
  </si>
  <si>
    <t>BOLOGNA 2 SGT NG</t>
  </si>
  <si>
    <t>BOLOGNA 3 ANG</t>
  </si>
  <si>
    <t>PESCARA 2 SGT</t>
  </si>
  <si>
    <t>PESCARA 1SGT</t>
  </si>
  <si>
    <t>BARI 1 ANG</t>
  </si>
  <si>
    <t>NAPOLI ANG</t>
  </si>
  <si>
    <t>NOLA ANG</t>
  </si>
  <si>
    <t>SALERNO ANG</t>
  </si>
  <si>
    <t>Regioni</t>
  </si>
  <si>
    <t>Area
Gateway
SGT</t>
  </si>
  <si>
    <t>SGT
(descrizione impianto)</t>
  </si>
  <si>
    <t>VIA PLANA 38</t>
  </si>
  <si>
    <t>VIA LANCIA 55</t>
  </si>
  <si>
    <t>VIA TRIPOLI 18</t>
  </si>
  <si>
    <t xml:space="preserve"> Dettaglio delle 12 Aree Gateway (AGW) basate sull'interconnessione ISUP/TDM su impianti BBN con evidenziate le corrispondenze con l'architettura SGT.</t>
  </si>
  <si>
    <t>VIA CEFALONIA 41</t>
  </si>
  <si>
    <t>VIA BENEDETTO DE SAUSSURE</t>
  </si>
  <si>
    <r>
      <t>VIA P. DON</t>
    </r>
    <r>
      <rPr>
        <sz val="11"/>
        <color theme="1"/>
        <rFont val="Calibri"/>
        <family val="2"/>
      </rPr>
      <t>À</t>
    </r>
    <r>
      <rPr>
        <sz val="11"/>
        <color theme="1"/>
        <rFont val="Calibri"/>
        <family val="2"/>
        <scheme val="minor"/>
      </rPr>
      <t xml:space="preserve"> 4</t>
    </r>
  </si>
  <si>
    <t>VIA CAMPANELLA 27</t>
  </si>
  <si>
    <t>VIA PALLONE 3</t>
  </si>
  <si>
    <t>VICOLO DEI BRUNI 6</t>
  </si>
  <si>
    <t>SS. DEL BRENNERO KM 4</t>
  </si>
  <si>
    <t>VIA MONTAGNOLA 29</t>
  </si>
  <si>
    <t>VIA DEL COPPETTA</t>
  </si>
  <si>
    <t>VIA TOR PAGNOTTA 68</t>
  </si>
  <si>
    <t>VIA ORIOLO ROMANO 240</t>
  </si>
  <si>
    <t>VIA CALAMATTIA 19</t>
  </si>
  <si>
    <t>VIA NAPOLI 331</t>
  </si>
  <si>
    <t>VIA MASACCIO 26</t>
  </si>
  <si>
    <t>VIA MONTE DI DIO 38</t>
  </si>
  <si>
    <t>VIA POLVERIERA</t>
  </si>
  <si>
    <t>VIA UGO LA MALFA</t>
  </si>
  <si>
    <t>VIA ALA</t>
  </si>
  <si>
    <t>N. Area Gateway VoIP</t>
  </si>
  <si>
    <t>Area Gateway VoIP</t>
  </si>
  <si>
    <t>Comune del Punto di Interconnessione</t>
  </si>
  <si>
    <t>TORINO/LANCIA</t>
  </si>
  <si>
    <t>GENOVA LAGACCIO</t>
  </si>
  <si>
    <t>Genova, Rapallo, La Spezia, Savona, Albenga, Imperia, Sanremo</t>
  </si>
  <si>
    <t>Cassina Dè Pecchi</t>
  </si>
  <si>
    <t xml:space="preserve">Milano, Lodi, Codogno, Vigevano, Pavia, Voghera, Mortara, Stradella, Monza, Busto Arsizio, Varese, Seregno </t>
  </si>
  <si>
    <t>BOLZANO BG</t>
  </si>
  <si>
    <t xml:space="preserve"> BOLZANO</t>
  </si>
  <si>
    <t>Padova, Bassano Del Grappa, Rovigo, Adria, Este, Legnago, Vicenza, Verona, Schio.</t>
  </si>
  <si>
    <t>S.MICHELE/V</t>
  </si>
  <si>
    <t>VENEZIA TO</t>
  </si>
  <si>
    <t>BOLOGNA PALLONE</t>
  </si>
  <si>
    <t>ANCONA MONTAGNOLA</t>
  </si>
  <si>
    <t>Firenze, Empoli, Prato, Arezzo, Siena, Chianciano Terme, Pisa, Grosseto, Piombino, Follonica, Montecatini Terme, Pistoia, Lucca, Viareggio, Massa Carrara, Livorno, Pontedera, Volterra</t>
  </si>
  <si>
    <t>PISA L.F.</t>
  </si>
  <si>
    <t>CAGLIARI CEP</t>
  </si>
  <si>
    <t>Cagliari, Sassari, Iglesias, Lanusei, Oristano, Nuoro, Macomer, Olbia, Perugia, Fermo, S. Benedetto Del Tronto, Ascoli Piceno, Foligno, Spoleto, Terni.</t>
  </si>
  <si>
    <t>ROMA SUD</t>
  </si>
  <si>
    <t>Roma, Formia, Latina, Frosinone, Cassino, Rieti, Viterbo, Orvieto, Poggio Mirteto, Civitavecchia, Tivoli.</t>
  </si>
  <si>
    <t>ROMA INVIOLATELLA</t>
  </si>
  <si>
    <t>NAPOLI TUPPUTI</t>
  </si>
  <si>
    <t>Napoli, Caserta, Benevento, Salerno, Avellino, S. Angelo Dei Lombardi, Battipaglia, Matera, Potenza, Melfi, Lagonegro, Vallo Della Lucania, Sala Consilina, Muro Lucano.</t>
  </si>
  <si>
    <t>BARI DOGALI</t>
  </si>
  <si>
    <t>Bari, Andria, Taranto, Brindisi, Lecce, Gallipoli, Maglie, Foggia, S. Severo, Manfredonia, Cerignola.</t>
  </si>
  <si>
    <t>Pescara, Teramo, L'Aquila, Avezzano, Sulmona, Isernia, Chieti, Lanciano, Vasto, Campobasso, Termoli, Crotone, Vibo Valentia, Locri, Reggio Calabria, Palmi, Soverato, Lamezia Terme, Castrovillari, Paola, Rossano, Cosenza, Scalea, Catanzaro.</t>
  </si>
  <si>
    <t xml:space="preserve">CATANIA/ALA </t>
  </si>
  <si>
    <t>Messina, Catania, Siracusa, Ragusa, Caltagirone, Enna, Patti, Taormina,  Palermo, Cefalu', Agrigento, Trapani, Alcamo, Sciacca, Caltanisetta.</t>
  </si>
  <si>
    <t xml:space="preserve">PALERMO/REGIONE </t>
  </si>
  <si>
    <t>Distretti componenti l’Area Gateway VoIP</t>
  </si>
  <si>
    <t>Punto di Interconnessione VoIP</t>
  </si>
  <si>
    <t>Torino,  Biella,  Pinerolo,  Susa, Lanzo Torinese, Rivarolo, Ivrea, Alessandria, Asti, Casale, Novi Ligure, Acqui Terme, Vercelli, Borgosesia, Aosta,  St. Vincent, Cuneo, Savigliano, Alba, Mondovì, Saluzzo, Novara, Arona, Baveno, Domodossola.</t>
  </si>
  <si>
    <t>Bergamo, Sondrio, S. Pellegrino Terme, Clusone, Treviglio, Breno, Crema, Soresina, Como, Lecco, Menaggio, Chiavenna</t>
  </si>
  <si>
    <t>Brescia, Salò, Cremona, Casalmaggiore, Mantova, Ostiglia, Pieve Di Cadore, Belluno, Feltre, Trento, Cavalese, Cles, Rovereto, Tione Di Trento, Bolzano, Bressanone, Merano, Brunico, Cortina D'Ampezzo</t>
  </si>
  <si>
    <t>Bologna, Ferrara, Comacchio, Porretta Terme, Imola, Modena, Parma, Reggio nell'Emilia, Piacenza, Fidenza, Fornovo Di Taro, Mirandola, Sassuolo.</t>
  </si>
  <si>
    <t>Rimini, Forlì, Ravenna, Lugo, Faenza, Cesena, S. Marino, Ancona, Pesaro, Urbino, Jesi, Fabriano, Macerata, Camerino.</t>
  </si>
  <si>
    <t>Trieste, Spilimbergo, Tarvisio, Cervignano Del Friuli, Udine, Tolmezzo, Pordenone, Gorizia, Venezia, S. Donà Di Piave, Treviso, Montebelluna, Conegliano.</t>
  </si>
  <si>
    <t xml:space="preserve"> Dettaglio delle 16 Aree Gateway (AGW) basate sull'architettura di interconnessione VoIP/IP.</t>
  </si>
  <si>
    <t>Ricavi wholesale</t>
  </si>
  <si>
    <t>Spesa wholesale</t>
  </si>
  <si>
    <r>
      <t xml:space="preserve">La richiesta d'informazioni si rivolge agli operatori che acquistano e/o forniscono servizi di raccolta, terminazione e transito delle chiamate vocali su rete fissa al fine di fornire servizi voce e Internet </t>
    </r>
    <r>
      <rPr>
        <i/>
        <sz val="11"/>
        <color theme="1"/>
        <rFont val="Calibri"/>
        <family val="2"/>
        <scheme val="minor"/>
      </rPr>
      <t>dial up</t>
    </r>
    <r>
      <rPr>
        <sz val="11"/>
        <color theme="1"/>
        <rFont val="Calibri"/>
        <family val="2"/>
        <scheme val="minor"/>
      </rPr>
      <t xml:space="preserve"> ai clienti finali su rete fissa.</t>
    </r>
  </si>
  <si>
    <t>In base a quanto stabilito nell'ultimo ciclo di analisi dei mercati (delibere n. 179/10/CONS e 180/10/CONS) come integrato dal provvedimento di realizzazione di un modello di costo per la determinazione delle tariffe efficienti (delibera n. 668/13/CONS), i servizi d'interconnessione su rete fissa si definiscono come:</t>
  </si>
  <si>
    <t>2.1</t>
  </si>
  <si>
    <t>2.1.2</t>
  </si>
  <si>
    <t>% di chiamate on-net raccolte in ambito distrettuale</t>
  </si>
  <si>
    <t>% di chiamate on-net raccolte in ambito nazionale</t>
  </si>
  <si>
    <t>% di chiamate PSTN raccolte in ambito distrettuale</t>
  </si>
  <si>
    <t>% di chiamate PSTN raccolte in ambito nazionale</t>
  </si>
  <si>
    <t>Minuti totali di traffico raccolto in ambito distrettuale</t>
  </si>
  <si>
    <t>Minuti di totalo traffico raccolto in ambito nazionale</t>
  </si>
  <si>
    <t>Minuti totali di traffico raccolo in ambito distrettuale</t>
  </si>
  <si>
    <t>Minuti totali di traffico raccolto in ambito nazionale</t>
  </si>
  <si>
    <t>Minuti totali di traffico terminato in ambito distrettuale sui minuti totali PSTN</t>
  </si>
  <si>
    <t>Minuti totali di traffico terminato comprensivo di inoltro nazionale offerto dall'operatore di terminazione sui minuti totali PSTN</t>
  </si>
  <si>
    <t>Minuti totali di traffico terminato in ambito distrettuale sui minuti totali IP</t>
  </si>
  <si>
    <t>Minuti totali di traffico terminato comprensivo di inoltro nazionale offerto dall'operatore di terminazione sui minuti totali IP</t>
  </si>
  <si>
    <t>TB</t>
  </si>
  <si>
    <t>2.2.4</t>
  </si>
  <si>
    <t>Terminazione acquistata da operatori terzi di rete fissa totale</t>
  </si>
  <si>
    <t>Traffico PSTN di terminazione acquistato da altri operatori di rete fissa totale</t>
  </si>
  <si>
    <t>Traffico di terminazione distrettuale</t>
  </si>
  <si>
    <t>Traffico di terminazione nazionale</t>
  </si>
  <si>
    <t>Traffico IP di terminazione acquistato ad altri operatori di rete fissa totale</t>
  </si>
  <si>
    <t>DATI REALI AL 31/12/2014</t>
  </si>
  <si>
    <r>
      <t xml:space="preserve">Traffico complessivo da reti di operatori </t>
    </r>
    <r>
      <rPr>
        <b/>
        <i/>
        <sz val="11"/>
        <color theme="1"/>
        <rFont val="Calibri"/>
        <family val="2"/>
        <scheme val="minor"/>
      </rPr>
      <t>extra</t>
    </r>
    <r>
      <rPr>
        <b/>
        <sz val="11"/>
        <color theme="1"/>
        <rFont val="Calibri"/>
        <family val="2"/>
        <scheme val="minor"/>
      </rPr>
      <t>-UE verso la propria rete (entrante)</t>
    </r>
  </si>
  <si>
    <r>
      <t xml:space="preserve">Numero di operatori </t>
    </r>
    <r>
      <rPr>
        <b/>
        <i/>
        <sz val="11"/>
        <color theme="8" tint="0.79998168889431442"/>
        <rFont val="Calibri"/>
        <family val="2"/>
        <scheme val="minor"/>
      </rPr>
      <t>extra</t>
    </r>
    <r>
      <rPr>
        <b/>
        <sz val="11"/>
        <color theme="8" tint="0.79998168889431442"/>
        <rFont val="Calibri"/>
        <family val="2"/>
        <scheme val="minor"/>
      </rPr>
      <t>-UE direttamente interconnessi</t>
    </r>
  </si>
  <si>
    <t>DATI AL 31/12/2014</t>
  </si>
  <si>
    <t xml:space="preserve">Descrivere eventuali criticità o barriere che possono impedire ad un operatore che abbia a disposizione infrastrutture trasmissive (ad es. per uso proprio) l'ingresso nel mercato della raccolta delle chiamate vocali su rete fissa. </t>
  </si>
  <si>
    <t>Ritenete che le condizioni concorrenziali nel mercato della raccolta siano sufficientemente omogenee sul territorio nazionale oppure ritenete che vi siano aree in cui le condizioni della concorrenza sono difformi dal contesto nazionale?</t>
  </si>
  <si>
    <t>Ritenete che le condizioni concorrenziali nel mercato del transito distrettuale siano sufficientemente omogenee sul territorio nazionale oppure ritenete che vi siano aree in cui le condizioni della concorrenza sono difformi dal contesto nazionale?</t>
  </si>
  <si>
    <t>Descrivere eventuali criticità relative alle condizioni praticate per i servizi accessori ai servizi di raccolta, di terminazione e del transito distrettuale.</t>
  </si>
  <si>
    <t>Descrivere eventuali problematiche competitive riscontrate, o a vostro avviso riscontrabili nel periodo di riferimento dell'analisi, nella negoziazione e nell'applicazione degli accordi di transito distrettuale tra operatore di origine ed operatore di destinazione relativamente al traffico verso numerazioni geografiche e non geografiche.</t>
  </si>
  <si>
    <t xml:space="preserve">Descrivere eventuali problematiche competitive riscontrate, o a vostro avviso riscontrabili nel periodo di riferimento dell'analisi, nei mercati della raccolta, del transito distrettuale e della terminazione delle chiamate vocale su rete fissa. </t>
  </si>
  <si>
    <t>Domanda 16</t>
  </si>
  <si>
    <t>Fornire informazioni in merito alle criticità riscontrate o a vostro avviso riscontrabili nel periodo di riferimento dell'analisi, nel processo di migrazione dall'interconnessione tradizionale ISUP/TDM a quella innovativa VoIP/IP. Indicare, inoltre, il livello di migrazione raggiunto in termini di percentuale di traffico scambiato in VoIP/IP e/o di numero di punti d'interconnessione migrati.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</si>
</sst>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b/>
      <sz val="2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i/>
      <sz val="22"/>
      <color rgb="FFFF0000"/>
      <name val="Calibri"/>
      <family val="2"/>
      <scheme val="minor"/>
    </font>
    <font>
      <sz val="14"/>
      <color theme="1"/>
      <name val="Calibri"/>
      <family val="2"/>
      <scheme val="minor"/>
    </font>
    <font>
      <i/>
      <sz val="11"/>
      <color theme="1"/>
      <name val="Calibri"/>
      <family val="2"/>
      <scheme val="minor"/>
    </font>
    <font>
      <i/>
      <sz val="14"/>
      <color theme="1"/>
      <name val="Calibri"/>
      <family val="2"/>
      <scheme val="minor"/>
    </font>
    <font>
      <u/>
      <sz val="11"/>
      <color theme="1"/>
      <name val="Calibri"/>
      <family val="2"/>
      <scheme val="minor"/>
    </font>
    <font>
      <b/>
      <sz val="11"/>
      <color theme="4" tint="0.79998168889431442"/>
      <name val="Calibri"/>
      <family val="2"/>
      <scheme val="minor"/>
    </font>
    <font>
      <sz val="11"/>
      <color theme="1"/>
      <name val="Calibri"/>
      <family val="2"/>
      <scheme val="minor"/>
    </font>
    <font>
      <b/>
      <i/>
      <sz val="11"/>
      <color theme="1"/>
      <name val="Calibri"/>
      <family val="2"/>
      <scheme val="minor"/>
    </font>
    <font>
      <b/>
      <sz val="11"/>
      <color theme="0"/>
      <name val="Calibri"/>
      <family val="2"/>
      <scheme val="minor"/>
    </font>
    <font>
      <b/>
      <sz val="11"/>
      <name val="Calibri"/>
      <family val="2"/>
      <scheme val="minor"/>
    </font>
    <font>
      <b/>
      <i/>
      <sz val="11"/>
      <name val="Calibri"/>
      <family val="2"/>
      <scheme val="minor"/>
    </font>
    <font>
      <u/>
      <sz val="11"/>
      <color theme="10"/>
      <name val="Calibri"/>
      <family val="2"/>
      <scheme val="minor"/>
    </font>
    <font>
      <b/>
      <u/>
      <sz val="14"/>
      <color theme="4" tint="-0.249977111117893"/>
      <name val="Calibri"/>
      <family val="2"/>
      <scheme val="minor"/>
    </font>
    <font>
      <sz val="12"/>
      <color theme="1"/>
      <name val="Calibri"/>
      <family val="2"/>
      <scheme val="minor"/>
    </font>
    <font>
      <b/>
      <sz val="11"/>
      <color theme="8" tint="0.79998168889431442"/>
      <name val="Calibri"/>
      <family val="2"/>
      <scheme val="minor"/>
    </font>
    <font>
      <b/>
      <i/>
      <sz val="11"/>
      <color theme="8" tint="0.79998168889431442"/>
      <name val="Calibri"/>
      <family val="2"/>
      <scheme val="minor"/>
    </font>
    <font>
      <sz val="16"/>
      <color theme="1"/>
      <name val="Calibri"/>
      <family val="2"/>
      <scheme val="minor"/>
    </font>
    <font>
      <b/>
      <i/>
      <sz val="11"/>
      <color theme="4" tint="0.79998168889431442"/>
      <name val="Calibri"/>
      <family val="2"/>
      <scheme val="minor"/>
    </font>
    <font>
      <b/>
      <sz val="16"/>
      <name val="Calibri"/>
      <family val="2"/>
      <scheme val="minor"/>
    </font>
    <font>
      <b/>
      <sz val="16"/>
      <color theme="0"/>
      <name val="Calibri"/>
      <family val="2"/>
      <scheme val="minor"/>
    </font>
    <font>
      <b/>
      <sz val="11"/>
      <color rgb="FFFF0000"/>
      <name val="Calibri"/>
      <family val="2"/>
      <scheme val="minor"/>
    </font>
    <font>
      <sz val="11"/>
      <color theme="1"/>
      <name val="Calibri"/>
      <family val="2"/>
    </font>
    <font>
      <sz val="11"/>
      <color rgb="FF000000"/>
      <name val="Calibri"/>
      <family val="2"/>
      <scheme val="minor"/>
    </font>
    <font>
      <b/>
      <u/>
      <sz val="11"/>
      <color theme="9" tint="0.79998168889431442"/>
      <name val="Calibri"/>
      <family val="2"/>
      <scheme val="minor"/>
    </font>
    <font>
      <sz val="11"/>
      <color theme="9" tint="0.79998168889431442"/>
      <name val="Calibri"/>
      <family val="2"/>
      <scheme val="minor"/>
    </font>
  </fonts>
  <fills count="12">
    <fill>
      <patternFill patternType="none"/>
    </fill>
    <fill>
      <patternFill patternType="gray125"/>
    </fill>
    <fill>
      <patternFill patternType="solid">
        <fgColor theme="5" tint="0.59999389629810485"/>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9" fontId="12" fillId="0" borderId="0" applyFont="0" applyFill="0" applyBorder="0" applyAlignment="0" applyProtection="0"/>
    <xf numFmtId="0" fontId="17" fillId="0" borderId="0" applyNumberFormat="0" applyFill="0" applyBorder="0" applyAlignment="0" applyProtection="0"/>
  </cellStyleXfs>
  <cellXfs count="269">
    <xf numFmtId="0" fontId="0" fillId="0" borderId="0" xfId="0"/>
    <xf numFmtId="0" fontId="2" fillId="4" borderId="0" xfId="0" applyFont="1" applyFill="1" applyBorder="1" applyAlignment="1">
      <alignment wrapText="1"/>
    </xf>
    <xf numFmtId="0" fontId="0" fillId="0" borderId="0" xfId="0" applyAlignment="1">
      <alignment horizontal="center"/>
    </xf>
    <xf numFmtId="0" fontId="0" fillId="0" borderId="0" xfId="0" applyAlignment="1">
      <alignment vertical="top" wrapText="1"/>
    </xf>
    <xf numFmtId="0" fontId="0" fillId="0" borderId="0" xfId="0" applyAlignment="1">
      <alignment horizontal="left"/>
    </xf>
    <xf numFmtId="0" fontId="7" fillId="0" borderId="1" xfId="0" applyFont="1" applyBorder="1" applyAlignment="1">
      <alignment horizontal="left" vertical="top"/>
    </xf>
    <xf numFmtId="0" fontId="7" fillId="0" borderId="2" xfId="0" applyFont="1" applyBorder="1" applyAlignment="1">
      <alignment horizontal="left" vertical="top"/>
    </xf>
    <xf numFmtId="0" fontId="9" fillId="0" borderId="11" xfId="0" quotePrefix="1" applyFont="1" applyBorder="1" applyAlignment="1">
      <alignment horizontal="left" vertical="top"/>
    </xf>
    <xf numFmtId="0" fontId="9" fillId="0" borderId="10" xfId="0" quotePrefix="1" applyFont="1" applyBorder="1" applyAlignment="1">
      <alignment horizontal="left" vertical="top"/>
    </xf>
    <xf numFmtId="0" fontId="0" fillId="0" borderId="0" xfId="0" quotePrefix="1"/>
    <xf numFmtId="0" fontId="0" fillId="0" borderId="0" xfId="0" quotePrefix="1" applyAlignment="1">
      <alignment wrapText="1"/>
    </xf>
    <xf numFmtId="0" fontId="11" fillId="3" borderId="12" xfId="0" applyFont="1" applyFill="1" applyBorder="1" applyAlignment="1">
      <alignment horizontal="center"/>
    </xf>
    <xf numFmtId="0" fontId="1" fillId="5" borderId="12" xfId="0" applyFont="1" applyFill="1" applyBorder="1" applyAlignment="1">
      <alignment horizontal="center"/>
    </xf>
    <xf numFmtId="0" fontId="1" fillId="5" borderId="13" xfId="0" applyFont="1" applyFill="1" applyBorder="1"/>
    <xf numFmtId="0" fontId="0" fillId="5" borderId="13" xfId="0" applyFont="1" applyFill="1" applyBorder="1" applyAlignment="1">
      <alignment horizontal="center"/>
    </xf>
    <xf numFmtId="0" fontId="1" fillId="0" borderId="0" xfId="0" applyFont="1"/>
    <xf numFmtId="4" fontId="1" fillId="5" borderId="13" xfId="0" applyNumberFormat="1" applyFont="1" applyFill="1" applyBorder="1"/>
    <xf numFmtId="4" fontId="1" fillId="5" borderId="14" xfId="0" applyNumberFormat="1" applyFont="1" applyFill="1" applyBorder="1"/>
    <xf numFmtId="4" fontId="0" fillId="0" borderId="15" xfId="0" applyNumberFormat="1" applyBorder="1"/>
    <xf numFmtId="4" fontId="0" fillId="0" borderId="16" xfId="0" applyNumberFormat="1" applyBorder="1"/>
    <xf numFmtId="4" fontId="0" fillId="0" borderId="0" xfId="0" applyNumberFormat="1" applyBorder="1"/>
    <xf numFmtId="4" fontId="0" fillId="0" borderId="18" xfId="0" applyNumberFormat="1" applyBorder="1"/>
    <xf numFmtId="0" fontId="0" fillId="0" borderId="0" xfId="0" applyBorder="1"/>
    <xf numFmtId="0" fontId="0" fillId="0" borderId="0" xfId="0" applyAlignment="1">
      <alignment horizontal="left" indent="2"/>
    </xf>
    <xf numFmtId="0" fontId="0" fillId="0" borderId="2" xfId="0" applyBorder="1"/>
    <xf numFmtId="0" fontId="0" fillId="0" borderId="15" xfId="0" applyBorder="1" applyAlignment="1">
      <alignment horizontal="center"/>
    </xf>
    <xf numFmtId="0" fontId="0" fillId="0" borderId="17" xfId="0" applyBorder="1"/>
    <xf numFmtId="0" fontId="0" fillId="0" borderId="0" xfId="0" applyBorder="1" applyAlignment="1">
      <alignment horizontal="center"/>
    </xf>
    <xf numFmtId="0" fontId="0" fillId="0" borderId="20" xfId="0" applyBorder="1"/>
    <xf numFmtId="0" fontId="0" fillId="0" borderId="15" xfId="0" applyBorder="1"/>
    <xf numFmtId="0" fontId="0" fillId="0" borderId="0" xfId="0" quotePrefix="1" applyBorder="1" applyAlignment="1">
      <alignment horizontal="left" indent="2"/>
    </xf>
    <xf numFmtId="0" fontId="0" fillId="0" borderId="0" xfId="0" quotePrefix="1" applyFont="1" applyBorder="1" applyAlignment="1">
      <alignment horizontal="left" indent="4"/>
    </xf>
    <xf numFmtId="0" fontId="0" fillId="0" borderId="0" xfId="0" quotePrefix="1" applyFont="1" applyBorder="1" applyAlignment="1">
      <alignment horizontal="left" indent="2"/>
    </xf>
    <xf numFmtId="0" fontId="0" fillId="0" borderId="19" xfId="0" applyBorder="1"/>
    <xf numFmtId="0" fontId="0" fillId="0" borderId="20" xfId="0" quotePrefix="1" applyFont="1" applyBorder="1" applyAlignment="1">
      <alignment horizontal="left" indent="4"/>
    </xf>
    <xf numFmtId="0" fontId="0" fillId="0" borderId="12" xfId="0" applyBorder="1"/>
    <xf numFmtId="0" fontId="0" fillId="0" borderId="13" xfId="0" applyFont="1" applyBorder="1" applyAlignment="1">
      <alignment horizontal="left"/>
    </xf>
    <xf numFmtId="0" fontId="0" fillId="0" borderId="13" xfId="0" applyBorder="1"/>
    <xf numFmtId="0" fontId="0" fillId="0" borderId="15" xfId="0" quotePrefix="1" applyBorder="1" applyAlignment="1">
      <alignment horizontal="left"/>
    </xf>
    <xf numFmtId="0" fontId="0" fillId="0" borderId="20" xfId="0" quotePrefix="1" applyBorder="1" applyAlignment="1">
      <alignment horizontal="left"/>
    </xf>
    <xf numFmtId="0" fontId="0" fillId="0" borderId="0" xfId="0" quotePrefix="1" applyBorder="1" applyAlignment="1">
      <alignment horizontal="left" indent="4"/>
    </xf>
    <xf numFmtId="0" fontId="0" fillId="0" borderId="0" xfId="0" quotePrefix="1" applyBorder="1" applyAlignment="1">
      <alignment horizontal="left"/>
    </xf>
    <xf numFmtId="0" fontId="0" fillId="0" borderId="0" xfId="0" applyBorder="1" applyAlignment="1">
      <alignment horizontal="left" indent="2"/>
    </xf>
    <xf numFmtId="0" fontId="0" fillId="0" borderId="0" xfId="0" applyBorder="1" applyAlignment="1">
      <alignment horizontal="left"/>
    </xf>
    <xf numFmtId="0" fontId="0" fillId="0" borderId="20" xfId="0" applyBorder="1" applyAlignment="1">
      <alignment horizontal="left"/>
    </xf>
    <xf numFmtId="0" fontId="0" fillId="0" borderId="20" xfId="0" applyBorder="1" applyAlignment="1">
      <alignment horizontal="center"/>
    </xf>
    <xf numFmtId="0" fontId="0" fillId="0" borderId="15" xfId="0" applyBorder="1" applyAlignment="1">
      <alignment horizontal="left"/>
    </xf>
    <xf numFmtId="0" fontId="0" fillId="0" borderId="20" xfId="0" applyBorder="1" applyAlignment="1">
      <alignment horizontal="left" indent="2"/>
    </xf>
    <xf numFmtId="0" fontId="1" fillId="0" borderId="15" xfId="0" applyFont="1" applyBorder="1"/>
    <xf numFmtId="0" fontId="1" fillId="0" borderId="0" xfId="0" applyFont="1" applyBorder="1"/>
    <xf numFmtId="0" fontId="1" fillId="0" borderId="15" xfId="0" quotePrefix="1" applyFont="1" applyBorder="1" applyAlignment="1">
      <alignment horizontal="left"/>
    </xf>
    <xf numFmtId="0" fontId="1" fillId="0" borderId="0" xfId="0" quotePrefix="1" applyFont="1" applyBorder="1" applyAlignment="1">
      <alignment horizontal="left"/>
    </xf>
    <xf numFmtId="0" fontId="1" fillId="0" borderId="17" xfId="0" applyFont="1" applyBorder="1"/>
    <xf numFmtId="0" fontId="1" fillId="0" borderId="15" xfId="0" applyFont="1" applyBorder="1" applyAlignment="1">
      <alignment horizontal="left"/>
    </xf>
    <xf numFmtId="0" fontId="1" fillId="0" borderId="0" xfId="0" applyFont="1" applyBorder="1" applyAlignment="1">
      <alignment horizontal="left"/>
    </xf>
    <xf numFmtId="0" fontId="3" fillId="0" borderId="0" xfId="0"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0" xfId="0" applyFill="1"/>
    <xf numFmtId="0" fontId="1" fillId="0" borderId="1" xfId="0" applyFont="1" applyBorder="1"/>
    <xf numFmtId="0" fontId="8" fillId="0" borderId="1" xfId="0" applyFont="1" applyBorder="1"/>
    <xf numFmtId="0" fontId="1" fillId="0" borderId="20" xfId="0" applyFont="1" applyBorder="1"/>
    <xf numFmtId="4" fontId="0" fillId="0" borderId="0" xfId="0" applyNumberFormat="1" applyFill="1" applyBorder="1"/>
    <xf numFmtId="4" fontId="0" fillId="0" borderId="18" xfId="0" applyNumberFormat="1" applyFill="1" applyBorder="1"/>
    <xf numFmtId="4" fontId="1" fillId="0" borderId="0" xfId="0" applyNumberFormat="1" applyFont="1" applyFill="1" applyBorder="1"/>
    <xf numFmtId="4" fontId="1" fillId="0" borderId="18" xfId="0" applyNumberFormat="1" applyFont="1" applyFill="1" applyBorder="1"/>
    <xf numFmtId="4" fontId="0" fillId="0" borderId="15" xfId="0" applyNumberFormat="1" applyFill="1" applyBorder="1"/>
    <xf numFmtId="4" fontId="0" fillId="0" borderId="16" xfId="0" applyNumberFormat="1" applyFill="1" applyBorder="1"/>
    <xf numFmtId="4" fontId="1" fillId="0" borderId="15" xfId="0" applyNumberFormat="1" applyFont="1" applyFill="1" applyBorder="1"/>
    <xf numFmtId="4" fontId="1" fillId="0" borderId="16" xfId="0" applyNumberFormat="1" applyFont="1" applyFill="1" applyBorder="1"/>
    <xf numFmtId="0" fontId="0" fillId="6" borderId="2" xfId="0" applyFill="1" applyBorder="1"/>
    <xf numFmtId="0" fontId="0" fillId="6" borderId="15" xfId="0" applyFill="1" applyBorder="1"/>
    <xf numFmtId="0" fontId="0" fillId="6" borderId="16" xfId="0" applyFill="1" applyBorder="1"/>
    <xf numFmtId="0" fontId="0" fillId="6" borderId="19" xfId="0" applyFill="1" applyBorder="1"/>
    <xf numFmtId="0" fontId="0" fillId="6" borderId="20" xfId="0" applyFill="1" applyBorder="1"/>
    <xf numFmtId="0" fontId="0" fillId="6" borderId="21" xfId="0" applyFill="1" applyBorder="1"/>
    <xf numFmtId="0" fontId="0" fillId="6" borderId="17" xfId="0" applyFill="1" applyBorder="1"/>
    <xf numFmtId="0" fontId="0" fillId="6" borderId="0" xfId="0" applyFill="1" applyBorder="1"/>
    <xf numFmtId="0" fontId="0" fillId="6" borderId="18" xfId="0" applyFill="1" applyBorder="1"/>
    <xf numFmtId="0" fontId="0" fillId="0" borderId="18" xfId="0" applyBorder="1"/>
    <xf numFmtId="4" fontId="0" fillId="2" borderId="0" xfId="0" applyNumberFormat="1" applyFill="1" applyBorder="1"/>
    <xf numFmtId="4" fontId="0" fillId="2" borderId="18" xfId="0" applyNumberFormat="1" applyFill="1" applyBorder="1"/>
    <xf numFmtId="4" fontId="0" fillId="2" borderId="20" xfId="0" applyNumberFormat="1" applyFill="1" applyBorder="1"/>
    <xf numFmtId="4" fontId="0" fillId="2" borderId="21" xfId="0" applyNumberFormat="1" applyFill="1" applyBorder="1"/>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4" fillId="8" borderId="12" xfId="0" applyFont="1" applyFill="1" applyBorder="1" applyAlignment="1">
      <alignment horizontal="center"/>
    </xf>
    <xf numFmtId="0" fontId="14" fillId="8" borderId="13" xfId="0" applyFont="1" applyFill="1" applyBorder="1" applyAlignment="1">
      <alignment horizontal="center"/>
    </xf>
    <xf numFmtId="0" fontId="14" fillId="8" borderId="14" xfId="0" applyFont="1" applyFill="1" applyBorder="1" applyAlignment="1">
      <alignment horizontal="center"/>
    </xf>
    <xf numFmtId="4" fontId="0" fillId="2" borderId="13" xfId="0" applyNumberFormat="1" applyFill="1" applyBorder="1"/>
    <xf numFmtId="4" fontId="0" fillId="2" borderId="14" xfId="0" applyNumberFormat="1" applyFill="1" applyBorder="1"/>
    <xf numFmtId="4" fontId="0" fillId="2" borderId="15" xfId="0" applyNumberFormat="1" applyFill="1" applyBorder="1"/>
    <xf numFmtId="4" fontId="0" fillId="2" borderId="16" xfId="0" applyNumberFormat="1" applyFill="1" applyBorder="1"/>
    <xf numFmtId="0" fontId="0" fillId="2" borderId="0" xfId="0" applyFill="1" applyBorder="1"/>
    <xf numFmtId="0" fontId="0" fillId="2" borderId="18" xfId="0" applyFill="1" applyBorder="1"/>
    <xf numFmtId="0" fontId="0" fillId="2" borderId="20" xfId="0" applyFill="1" applyBorder="1"/>
    <xf numFmtId="0" fontId="0" fillId="2" borderId="21" xfId="0" applyFill="1" applyBorder="1"/>
    <xf numFmtId="164" fontId="0" fillId="2" borderId="0" xfId="1" applyNumberFormat="1" applyFont="1" applyFill="1" applyBorder="1"/>
    <xf numFmtId="164" fontId="0" fillId="2" borderId="18" xfId="1" applyNumberFormat="1" applyFont="1" applyFill="1" applyBorder="1"/>
    <xf numFmtId="164" fontId="0" fillId="2" borderId="20" xfId="1" applyNumberFormat="1" applyFont="1" applyFill="1" applyBorder="1"/>
    <xf numFmtId="164" fontId="0" fillId="2" borderId="21" xfId="1" applyNumberFormat="1" applyFont="1" applyFill="1" applyBorder="1"/>
    <xf numFmtId="9" fontId="0" fillId="2" borderId="0" xfId="1" applyFont="1" applyFill="1" applyBorder="1"/>
    <xf numFmtId="9" fontId="0" fillId="2" borderId="18" xfId="1" applyFont="1" applyFill="1" applyBorder="1"/>
    <xf numFmtId="9" fontId="0" fillId="2" borderId="20" xfId="1" applyFont="1" applyFill="1" applyBorder="1"/>
    <xf numFmtId="9" fontId="0" fillId="2" borderId="21" xfId="1" applyFont="1" applyFill="1" applyBorder="1"/>
    <xf numFmtId="0" fontId="0" fillId="2" borderId="1" xfId="0" applyFill="1" applyBorder="1"/>
    <xf numFmtId="0" fontId="0" fillId="0" borderId="1" xfId="0" applyBorder="1" applyAlignment="1">
      <alignment horizontal="center"/>
    </xf>
    <xf numFmtId="0" fontId="0" fillId="7" borderId="22" xfId="0" applyFill="1" applyBorder="1"/>
    <xf numFmtId="0" fontId="0" fillId="7" borderId="24" xfId="0" applyFill="1" applyBorder="1"/>
    <xf numFmtId="0" fontId="0" fillId="7" borderId="23" xfId="0" applyFill="1" applyBorder="1"/>
    <xf numFmtId="0" fontId="1" fillId="7" borderId="24" xfId="0" applyFont="1" applyFill="1" applyBorder="1"/>
    <xf numFmtId="0" fontId="11" fillId="3" borderId="0"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4" fillId="8" borderId="12" xfId="0" applyFont="1" applyFill="1" applyBorder="1" applyAlignment="1">
      <alignment horizontal="center"/>
    </xf>
    <xf numFmtId="0" fontId="14" fillId="8" borderId="13" xfId="0" applyFont="1" applyFill="1" applyBorder="1" applyAlignment="1">
      <alignment horizontal="center"/>
    </xf>
    <xf numFmtId="0" fontId="14" fillId="8" borderId="14"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0" fillId="0" borderId="0" xfId="0" applyFont="1"/>
    <xf numFmtId="0" fontId="0" fillId="0" borderId="16" xfId="0" applyBorder="1"/>
    <xf numFmtId="0" fontId="0" fillId="0" borderId="21" xfId="0" applyBorder="1"/>
    <xf numFmtId="0" fontId="0" fillId="0" borderId="15" xfId="0" applyFont="1" applyBorder="1"/>
    <xf numFmtId="0" fontId="1" fillId="0" borderId="0" xfId="0" applyFont="1" applyFill="1" applyBorder="1"/>
    <xf numFmtId="0" fontId="1" fillId="0" borderId="1" xfId="0" applyFont="1" applyBorder="1" applyAlignment="1">
      <alignment horizontal="center"/>
    </xf>
    <xf numFmtId="0" fontId="1" fillId="5" borderId="14" xfId="0" applyFont="1" applyFill="1" applyBorder="1"/>
    <xf numFmtId="0" fontId="1" fillId="7" borderId="1" xfId="0" applyFont="1" applyFill="1" applyBorder="1"/>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7" borderId="1" xfId="0" applyFont="1" applyFill="1" applyBorder="1" applyAlignment="1">
      <alignment vertical="center"/>
    </xf>
    <xf numFmtId="0" fontId="8" fillId="0" borderId="0" xfId="0" applyFont="1"/>
    <xf numFmtId="4" fontId="1" fillId="2" borderId="13" xfId="0" applyNumberFormat="1" applyFont="1" applyFill="1" applyBorder="1"/>
    <xf numFmtId="4" fontId="1" fillId="2" borderId="14" xfId="0" applyNumberFormat="1" applyFont="1" applyFill="1" applyBorder="1"/>
    <xf numFmtId="0" fontId="0" fillId="7" borderId="1" xfId="0" applyFill="1" applyBorder="1"/>
    <xf numFmtId="0" fontId="8" fillId="0" borderId="0" xfId="0" applyFont="1" applyBorder="1"/>
    <xf numFmtId="0" fontId="0" fillId="2" borderId="2" xfId="0" applyFill="1" applyBorder="1"/>
    <xf numFmtId="0" fontId="0" fillId="2" borderId="15" xfId="0" applyFill="1" applyBorder="1"/>
    <xf numFmtId="0" fontId="0" fillId="2" borderId="16" xfId="0" applyFill="1" applyBorder="1"/>
    <xf numFmtId="0" fontId="0" fillId="2" borderId="17" xfId="0" applyFill="1" applyBorder="1"/>
    <xf numFmtId="0" fontId="0" fillId="2" borderId="19" xfId="0" applyFill="1" applyBorder="1"/>
    <xf numFmtId="4" fontId="1" fillId="2" borderId="12" xfId="0" applyNumberFormat="1" applyFont="1" applyFill="1" applyBorder="1"/>
    <xf numFmtId="0" fontId="13" fillId="4" borderId="12" xfId="0" applyFont="1" applyFill="1" applyBorder="1" applyAlignment="1">
      <alignment horizontal="center"/>
    </xf>
    <xf numFmtId="0" fontId="13" fillId="4" borderId="13" xfId="0" applyFont="1" applyFill="1" applyBorder="1" applyAlignment="1">
      <alignment horizontal="center"/>
    </xf>
    <xf numFmtId="0" fontId="13" fillId="4" borderId="14" xfId="0" applyFont="1" applyFill="1" applyBorder="1" applyAlignment="1">
      <alignment horizontal="center"/>
    </xf>
    <xf numFmtId="0" fontId="0" fillId="0" borderId="0" xfId="0" applyAlignment="1">
      <alignment vertical="top"/>
    </xf>
    <xf numFmtId="0" fontId="8" fillId="0" borderId="20" xfId="0" applyFont="1" applyBorder="1"/>
    <xf numFmtId="0" fontId="0" fillId="0" borderId="21" xfId="0" applyBorder="1" applyAlignment="1">
      <alignment horizontal="center" wrapText="1"/>
    </xf>
    <xf numFmtId="16" fontId="0" fillId="0" borderId="21" xfId="0" quotePrefix="1" applyNumberFormat="1" applyBorder="1" applyAlignment="1">
      <alignment horizontal="center" wrapText="1"/>
    </xf>
    <xf numFmtId="0" fontId="13" fillId="4" borderId="1" xfId="0" applyFont="1" applyFill="1" applyBorder="1" applyAlignment="1">
      <alignment horizontal="center" vertical="center" wrapText="1"/>
    </xf>
    <xf numFmtId="0" fontId="1" fillId="0" borderId="0" xfId="0" applyFont="1" applyFill="1" applyBorder="1" applyAlignment="1">
      <alignment horizontal="center"/>
    </xf>
    <xf numFmtId="0" fontId="1" fillId="0" borderId="12" xfId="0" applyFont="1" applyBorder="1"/>
    <xf numFmtId="9" fontId="0" fillId="2" borderId="2" xfId="1" applyFont="1" applyFill="1" applyBorder="1"/>
    <xf numFmtId="9" fontId="0" fillId="2" borderId="15" xfId="1" applyFont="1" applyFill="1" applyBorder="1"/>
    <xf numFmtId="9" fontId="0" fillId="2" borderId="16" xfId="1" applyFont="1" applyFill="1" applyBorder="1"/>
    <xf numFmtId="9" fontId="0" fillId="2" borderId="17" xfId="1" applyFont="1" applyFill="1" applyBorder="1"/>
    <xf numFmtId="9" fontId="0" fillId="2" borderId="19" xfId="1" applyFont="1" applyFill="1" applyBorder="1"/>
    <xf numFmtId="0" fontId="0" fillId="9" borderId="1" xfId="0" applyFill="1" applyBorder="1" applyAlignment="1">
      <alignment horizontal="center"/>
    </xf>
    <xf numFmtId="0" fontId="13"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26" fillId="10" borderId="1" xfId="0" applyFont="1" applyFill="1" applyBorder="1" applyAlignment="1">
      <alignment horizontal="center" vertical="center" wrapText="1"/>
    </xf>
    <xf numFmtId="0" fontId="0" fillId="9" borderId="14" xfId="0" applyFill="1" applyBorder="1" applyAlignment="1">
      <alignment horizontal="center"/>
    </xf>
    <xf numFmtId="0" fontId="0" fillId="9" borderId="23" xfId="0" applyFill="1" applyBorder="1" applyAlignment="1">
      <alignment horizontal="center"/>
    </xf>
    <xf numFmtId="0" fontId="0" fillId="9" borderId="16"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13" fillId="10" borderId="22"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28" fillId="11" borderId="1" xfId="0" applyFont="1" applyFill="1" applyBorder="1" applyAlignment="1">
      <alignment horizontal="center" vertical="center"/>
    </xf>
    <xf numFmtId="0" fontId="28" fillId="9" borderId="1" xfId="0" applyFont="1" applyFill="1" applyBorder="1" applyAlignment="1">
      <alignment horizontal="center" vertical="center"/>
    </xf>
    <xf numFmtId="0" fontId="0" fillId="0" borderId="18" xfId="0" quotePrefix="1" applyBorder="1" applyAlignment="1">
      <alignment wrapText="1"/>
    </xf>
    <xf numFmtId="0" fontId="0" fillId="0" borderId="21" xfId="0" quotePrefix="1" applyBorder="1" applyAlignment="1">
      <alignment wrapText="1"/>
    </xf>
    <xf numFmtId="0" fontId="0" fillId="0" borderId="18" xfId="0" quotePrefix="1" applyBorder="1" applyAlignment="1">
      <alignment vertical="top" wrapText="1"/>
    </xf>
    <xf numFmtId="0" fontId="0" fillId="0" borderId="18" xfId="0" quotePrefix="1" applyBorder="1" applyAlignment="1">
      <alignment horizontal="left" vertical="top" wrapText="1"/>
    </xf>
    <xf numFmtId="0" fontId="29" fillId="8" borderId="0" xfId="2" quotePrefix="1" applyFont="1" applyFill="1"/>
    <xf numFmtId="0" fontId="30" fillId="8" borderId="17" xfId="0" applyFont="1" applyFill="1" applyBorder="1"/>
    <xf numFmtId="0" fontId="0" fillId="0" borderId="0" xfId="0" applyFill="1" applyBorder="1" applyAlignment="1">
      <alignment horizontal="left" indent="2"/>
    </xf>
    <xf numFmtId="0" fontId="0" fillId="0" borderId="0" xfId="0" applyFill="1" applyBorder="1" applyAlignment="1">
      <alignment horizontal="left"/>
    </xf>
    <xf numFmtId="0" fontId="1" fillId="0" borderId="1" xfId="0" applyFont="1" applyBorder="1" applyAlignment="1">
      <alignment horizontal="center" vertical="top"/>
    </xf>
    <xf numFmtId="0" fontId="5" fillId="0" borderId="0" xfId="0" applyFont="1" applyBorder="1" applyAlignment="1">
      <alignment horizontal="center"/>
    </xf>
    <xf numFmtId="0" fontId="7" fillId="2" borderId="1" xfId="0" applyFont="1" applyFill="1" applyBorder="1" applyAlignment="1">
      <alignment horizontal="center" wrapText="1"/>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2" borderId="4" xfId="0" applyFont="1" applyFill="1" applyBorder="1" applyAlignment="1">
      <alignment horizontal="center"/>
    </xf>
    <xf numFmtId="0" fontId="7" fillId="2" borderId="3" xfId="0" applyFont="1" applyFill="1" applyBorder="1" applyAlignment="1">
      <alignment horizontal="center"/>
    </xf>
    <xf numFmtId="0" fontId="7" fillId="2" borderId="6" xfId="0" applyFont="1" applyFill="1" applyBorder="1" applyAlignment="1">
      <alignment horizontal="center"/>
    </xf>
    <xf numFmtId="0" fontId="7" fillId="2" borderId="5" xfId="0" applyFont="1" applyFill="1" applyBorder="1" applyAlignment="1">
      <alignment horizontal="center"/>
    </xf>
    <xf numFmtId="0" fontId="0" fillId="4" borderId="1" xfId="0" applyFill="1" applyBorder="1" applyAlignment="1">
      <alignment horizontal="left" vertical="top" wrapText="1"/>
    </xf>
    <xf numFmtId="0" fontId="2" fillId="0" borderId="0" xfId="0" applyFont="1" applyBorder="1" applyAlignment="1">
      <alignment horizontal="left"/>
    </xf>
    <xf numFmtId="0" fontId="25" fillId="8" borderId="25" xfId="0" applyFont="1" applyFill="1" applyBorder="1" applyAlignment="1">
      <alignment horizontal="left" vertical="top"/>
    </xf>
    <xf numFmtId="0" fontId="25" fillId="8" borderId="27" xfId="0" applyFont="1" applyFill="1" applyBorder="1" applyAlignment="1">
      <alignment horizontal="left" vertical="top"/>
    </xf>
    <xf numFmtId="0" fontId="0" fillId="0" borderId="2"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5" fillId="2" borderId="12" xfId="0" applyFont="1" applyFill="1" applyBorder="1" applyAlignment="1">
      <alignment horizontal="left" vertical="top" wrapText="1"/>
    </xf>
    <xf numFmtId="0" fontId="15" fillId="2" borderId="14" xfId="0" applyFont="1" applyFill="1" applyBorder="1" applyAlignment="1">
      <alignment horizontal="left" vertical="top" wrapText="1"/>
    </xf>
    <xf numFmtId="0" fontId="18" fillId="5" borderId="25" xfId="2" applyFont="1" applyFill="1" applyBorder="1" applyAlignment="1">
      <alignment horizontal="center"/>
    </xf>
    <xf numFmtId="0" fontId="18" fillId="5" borderId="26" xfId="2" applyFont="1" applyFill="1" applyBorder="1" applyAlignment="1">
      <alignment horizontal="center"/>
    </xf>
    <xf numFmtId="0" fontId="18" fillId="5" borderId="27" xfId="2" applyFont="1" applyFill="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11" fillId="3" borderId="0" xfId="0" applyFont="1" applyFill="1" applyBorder="1" applyAlignment="1">
      <alignment horizontal="left"/>
    </xf>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4" fillId="8" borderId="12" xfId="0" applyFont="1" applyFill="1" applyBorder="1" applyAlignment="1">
      <alignment horizontal="center"/>
    </xf>
    <xf numFmtId="0" fontId="14" fillId="8" borderId="13" xfId="0" applyFont="1" applyFill="1" applyBorder="1" applyAlignment="1">
      <alignment horizontal="center"/>
    </xf>
    <xf numFmtId="0" fontId="14" fillId="8" borderId="14" xfId="0" applyFont="1" applyFill="1" applyBorder="1" applyAlignment="1">
      <alignment horizontal="center"/>
    </xf>
    <xf numFmtId="0" fontId="19" fillId="0" borderId="0" xfId="0" applyFont="1" applyBorder="1" applyAlignment="1">
      <alignment horizontal="left"/>
    </xf>
    <xf numFmtId="0" fontId="1" fillId="7" borderId="22" xfId="0" applyFont="1" applyFill="1" applyBorder="1" applyAlignment="1">
      <alignment horizontal="left" vertical="center"/>
    </xf>
    <xf numFmtId="0" fontId="1" fillId="7" borderId="23" xfId="0" applyFont="1" applyFill="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0" fillId="0" borderId="28" xfId="0" applyBorder="1" applyAlignment="1">
      <alignment horizontal="left" vertical="top" wrapText="1"/>
    </xf>
    <xf numFmtId="0" fontId="1" fillId="5" borderId="13" xfId="0" applyFont="1" applyFill="1" applyBorder="1" applyAlignment="1">
      <alignment horizontal="left"/>
    </xf>
    <xf numFmtId="0" fontId="1" fillId="5" borderId="14" xfId="0" applyFont="1" applyFill="1" applyBorder="1" applyAlignment="1">
      <alignment horizontal="left"/>
    </xf>
    <xf numFmtId="0" fontId="1" fillId="0" borderId="22" xfId="0" applyFont="1" applyBorder="1" applyAlignment="1">
      <alignment horizontal="center" textRotation="90"/>
    </xf>
    <xf numFmtId="0" fontId="1" fillId="0" borderId="24" xfId="0" applyFont="1" applyBorder="1" applyAlignment="1">
      <alignment horizontal="center" textRotation="90"/>
    </xf>
    <xf numFmtId="0" fontId="1" fillId="0" borderId="23" xfId="0" applyFont="1" applyBorder="1" applyAlignment="1">
      <alignment horizontal="center" textRotation="90"/>
    </xf>
    <xf numFmtId="0" fontId="1" fillId="0" borderId="1" xfId="0" applyFont="1" applyBorder="1" applyAlignment="1">
      <alignment horizontal="center"/>
    </xf>
    <xf numFmtId="0" fontId="1" fillId="7" borderId="1" xfId="0" applyFont="1" applyFill="1" applyBorder="1" applyAlignment="1">
      <alignment horizontal="left" vertical="center"/>
    </xf>
    <xf numFmtId="0" fontId="0" fillId="0" borderId="28" xfId="0" applyBorder="1" applyAlignment="1">
      <alignment horizontal="left"/>
    </xf>
    <xf numFmtId="0" fontId="20" fillId="3" borderId="0" xfId="0" applyFont="1" applyFill="1" applyAlignment="1">
      <alignment horizontal="left"/>
    </xf>
    <xf numFmtId="0" fontId="11" fillId="3" borderId="0" xfId="0" applyFont="1" applyFill="1" applyAlignment="1">
      <alignment horizontal="left"/>
    </xf>
    <xf numFmtId="0" fontId="11" fillId="3" borderId="13" xfId="0" applyFont="1" applyFill="1" applyBorder="1" applyAlignment="1">
      <alignment horizontal="left"/>
    </xf>
    <xf numFmtId="0" fontId="11" fillId="3" borderId="14" xfId="0" applyFont="1" applyFill="1" applyBorder="1" applyAlignment="1">
      <alignment horizontal="left"/>
    </xf>
    <xf numFmtId="0" fontId="1" fillId="0" borderId="1" xfId="0" applyFont="1" applyBorder="1" applyAlignment="1">
      <alignment horizontal="left" vertical="top" wrapText="1"/>
    </xf>
    <xf numFmtId="0" fontId="0" fillId="2" borderId="1" xfId="0" applyFill="1" applyBorder="1" applyAlignment="1">
      <alignment horizontal="left" vertical="top"/>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11" fillId="3" borderId="17" xfId="0" applyFont="1" applyFill="1" applyBorder="1" applyAlignment="1">
      <alignment horizontal="left"/>
    </xf>
    <xf numFmtId="0" fontId="22" fillId="9" borderId="22" xfId="0" applyFont="1" applyFill="1" applyBorder="1" applyAlignment="1">
      <alignment horizontal="center" vertical="center"/>
    </xf>
    <xf numFmtId="0" fontId="22" fillId="9" borderId="24" xfId="0" applyFont="1" applyFill="1" applyBorder="1" applyAlignment="1">
      <alignment horizontal="center" vertical="center"/>
    </xf>
    <xf numFmtId="0" fontId="22" fillId="9" borderId="23" xfId="0" applyFont="1" applyFill="1" applyBorder="1" applyAlignment="1">
      <alignment horizontal="center" vertical="center"/>
    </xf>
    <xf numFmtId="0" fontId="22" fillId="9" borderId="1" xfId="0" applyFont="1" applyFill="1" applyBorder="1" applyAlignment="1">
      <alignment horizontal="center" vertical="center"/>
    </xf>
    <xf numFmtId="0" fontId="22" fillId="9" borderId="12" xfId="0" applyFont="1" applyFill="1" applyBorder="1" applyAlignment="1">
      <alignment horizontal="center" vertical="center"/>
    </xf>
    <xf numFmtId="0" fontId="22" fillId="9" borderId="2" xfId="0" applyFont="1" applyFill="1" applyBorder="1" applyAlignment="1">
      <alignment horizontal="center" vertical="center"/>
    </xf>
    <xf numFmtId="0" fontId="0" fillId="9" borderId="22" xfId="0" applyFill="1" applyBorder="1" applyAlignment="1">
      <alignment horizontal="center" vertical="center"/>
    </xf>
    <xf numFmtId="0" fontId="0" fillId="9" borderId="24" xfId="0" applyFill="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3" xfId="0" applyFont="1" applyBorder="1" applyAlignment="1">
      <alignment horizontal="center" vertical="center"/>
    </xf>
    <xf numFmtId="0" fontId="22" fillId="0" borderId="2"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22" fillId="9" borderId="17" xfId="0" applyFont="1" applyFill="1" applyBorder="1" applyAlignment="1">
      <alignment horizontal="center" vertical="center"/>
    </xf>
    <xf numFmtId="0" fontId="22" fillId="9" borderId="19" xfId="0" applyFont="1" applyFill="1" applyBorder="1" applyAlignment="1">
      <alignment horizontal="center" vertical="center"/>
    </xf>
    <xf numFmtId="0" fontId="0" fillId="9" borderId="23" xfId="0" applyFill="1" applyBorder="1" applyAlignment="1">
      <alignment horizontal="center" vertical="center"/>
    </xf>
    <xf numFmtId="0" fontId="22" fillId="0" borderId="2"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xf>
    <xf numFmtId="0" fontId="0" fillId="9" borderId="1" xfId="0" applyFont="1" applyFill="1" applyBorder="1" applyAlignment="1">
      <alignment horizontal="justify" vertical="center" wrapText="1"/>
    </xf>
    <xf numFmtId="0" fontId="0" fillId="9" borderId="1" xfId="0" applyFont="1" applyFill="1" applyBorder="1" applyAlignment="1">
      <alignment horizontal="center" vertical="center"/>
    </xf>
    <xf numFmtId="0" fontId="0" fillId="11" borderId="1" xfId="0"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justify" vertical="center" wrapText="1"/>
    </xf>
    <xf numFmtId="0" fontId="24" fillId="0" borderId="25" xfId="2" applyFont="1" applyFill="1" applyBorder="1" applyAlignment="1">
      <alignment horizontal="center"/>
    </xf>
    <xf numFmtId="0" fontId="24" fillId="0" borderId="26" xfId="2" applyFont="1" applyFill="1" applyBorder="1" applyAlignment="1">
      <alignment horizontal="center"/>
    </xf>
    <xf numFmtId="0" fontId="24" fillId="0" borderId="27" xfId="2" applyFont="1" applyFill="1" applyBorder="1" applyAlignment="1">
      <alignment horizontal="center"/>
    </xf>
  </cellXfs>
  <cellStyles count="3">
    <cellStyle name="Collegamento ipertestuale" xfId="2" builtinId="8"/>
    <cellStyle name="Normale" xfId="0" builtinId="0"/>
    <cellStyle name="Percentuale"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123825</xdr:rowOff>
    </xdr:from>
    <xdr:to>
      <xdr:col>1</xdr:col>
      <xdr:colOff>8312604</xdr:colOff>
      <xdr:row>9</xdr:row>
      <xdr:rowOff>99332</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23825"/>
          <a:ext cx="8255454" cy="1690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showGridLines="0" workbookViewId="0">
      <selection activeCell="B15" sqref="B15"/>
    </sheetView>
  </sheetViews>
  <sheetFormatPr defaultRowHeight="15" x14ac:dyDescent="0.25"/>
  <cols>
    <col min="1" max="1" width="1.7109375" customWidth="1"/>
    <col min="2" max="2" width="124.85546875" customWidth="1"/>
  </cols>
  <sheetData>
    <row r="12" spans="2:2" ht="255.75" x14ac:dyDescent="0.45">
      <c r="B12" s="1" t="s">
        <v>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showGridLines="0" zoomScaleNormal="100" workbookViewId="0">
      <selection activeCell="L18" sqref="L18"/>
    </sheetView>
  </sheetViews>
  <sheetFormatPr defaultRowHeight="15" x14ac:dyDescent="0.25"/>
  <cols>
    <col min="1" max="1" width="1.7109375" customWidth="1"/>
    <col min="3" max="3" width="10.140625" bestFit="1" customWidth="1"/>
    <col min="4" max="4" width="16.7109375" customWidth="1"/>
    <col min="5" max="9" width="15.7109375" customWidth="1"/>
    <col min="10" max="10" width="60.7109375" customWidth="1"/>
  </cols>
  <sheetData>
    <row r="1" spans="2:10" ht="15.75" thickBot="1" x14ac:dyDescent="0.3"/>
    <row r="2" spans="2:10" ht="19.5" thickBot="1" x14ac:dyDescent="0.35">
      <c r="B2" s="200" t="s">
        <v>1701</v>
      </c>
      <c r="C2" s="201"/>
      <c r="D2" s="201"/>
      <c r="E2" s="201"/>
      <c r="F2" s="201"/>
      <c r="G2" s="201"/>
      <c r="H2" s="201"/>
      <c r="I2" s="201"/>
      <c r="J2" s="202"/>
    </row>
    <row r="3" spans="2:10" ht="21.75" thickBot="1" x14ac:dyDescent="0.4">
      <c r="B3" s="203" t="str">
        <f>CONCATENATE("Tabella 7. ",Introduzione!C32)</f>
        <v>Tabella 7. Rete di origine vs rete di destinazione</v>
      </c>
      <c r="C3" s="204"/>
      <c r="D3" s="204"/>
      <c r="E3" s="204"/>
      <c r="F3" s="204"/>
      <c r="G3" s="204"/>
      <c r="H3" s="204"/>
      <c r="I3" s="204"/>
      <c r="J3" s="205"/>
    </row>
    <row r="4" spans="2:10" x14ac:dyDescent="0.25">
      <c r="B4" s="227" t="str">
        <f>Introduzione!C33</f>
        <v>Si chiede di indicare i volumi di transito venduto per tipologia di rete di origine e di rete di destinazione.</v>
      </c>
      <c r="C4" s="227"/>
      <c r="D4" s="227"/>
      <c r="E4" s="227"/>
      <c r="F4" s="227"/>
      <c r="G4" s="227"/>
      <c r="H4" s="227"/>
      <c r="I4" s="227"/>
      <c r="J4" s="227"/>
    </row>
    <row r="6" spans="2:10" x14ac:dyDescent="0.25">
      <c r="B6" s="112" t="s">
        <v>1744</v>
      </c>
      <c r="C6" s="206" t="s">
        <v>1750</v>
      </c>
      <c r="D6" s="206"/>
      <c r="E6" s="206"/>
      <c r="F6" s="206"/>
      <c r="G6" s="206"/>
      <c r="H6" s="206"/>
      <c r="I6" s="206"/>
      <c r="J6" s="206"/>
    </row>
    <row r="8" spans="2:10" x14ac:dyDescent="0.25">
      <c r="B8" s="12" t="s">
        <v>1749</v>
      </c>
      <c r="C8" s="13" t="s">
        <v>1751</v>
      </c>
      <c r="D8" s="13"/>
      <c r="E8" s="13"/>
      <c r="F8" s="13"/>
      <c r="G8" s="13"/>
      <c r="H8" s="13"/>
      <c r="I8" s="13"/>
      <c r="J8" s="128"/>
    </row>
    <row r="9" spans="2:10" x14ac:dyDescent="0.25">
      <c r="B9" s="152"/>
      <c r="C9" s="126"/>
      <c r="D9" s="126"/>
      <c r="E9" s="126"/>
      <c r="F9" s="126"/>
      <c r="G9" s="126"/>
      <c r="H9" s="126"/>
      <c r="I9" s="126"/>
      <c r="J9" s="126"/>
    </row>
    <row r="10" spans="2:10" x14ac:dyDescent="0.25">
      <c r="B10" s="152"/>
      <c r="C10" s="22"/>
      <c r="D10" s="22"/>
      <c r="E10" s="225" t="s">
        <v>1745</v>
      </c>
      <c r="F10" s="225"/>
      <c r="G10" s="225"/>
      <c r="H10" s="225"/>
      <c r="I10" s="225"/>
      <c r="J10" s="226" t="s">
        <v>1699</v>
      </c>
    </row>
    <row r="11" spans="2:10" x14ac:dyDescent="0.25">
      <c r="B11" s="22"/>
      <c r="C11" s="222" t="s">
        <v>1746</v>
      </c>
      <c r="D11" s="153" t="s">
        <v>1752</v>
      </c>
      <c r="E11" s="127" t="s">
        <v>1741</v>
      </c>
      <c r="F11" s="127" t="s">
        <v>1742</v>
      </c>
      <c r="G11" s="127" t="s">
        <v>1743</v>
      </c>
      <c r="H11" s="127" t="s">
        <v>1747</v>
      </c>
      <c r="I11" s="127" t="s">
        <v>1748</v>
      </c>
      <c r="J11" s="226"/>
    </row>
    <row r="12" spans="2:10" x14ac:dyDescent="0.25">
      <c r="B12" s="22"/>
      <c r="C12" s="223"/>
      <c r="D12" s="59" t="s">
        <v>1741</v>
      </c>
      <c r="E12" s="154"/>
      <c r="F12" s="155"/>
      <c r="G12" s="155"/>
      <c r="H12" s="155"/>
      <c r="I12" s="156"/>
      <c r="J12" s="108"/>
    </row>
    <row r="13" spans="2:10" x14ac:dyDescent="0.25">
      <c r="B13" s="22"/>
      <c r="C13" s="223"/>
      <c r="D13" s="59" t="s">
        <v>1742</v>
      </c>
      <c r="E13" s="157"/>
      <c r="F13" s="102"/>
      <c r="G13" s="102"/>
      <c r="H13" s="102"/>
      <c r="I13" s="103"/>
      <c r="J13" s="109"/>
    </row>
    <row r="14" spans="2:10" x14ac:dyDescent="0.25">
      <c r="B14" s="22"/>
      <c r="C14" s="223"/>
      <c r="D14" s="59" t="s">
        <v>1747</v>
      </c>
      <c r="E14" s="157"/>
      <c r="F14" s="102"/>
      <c r="G14" s="102"/>
      <c r="H14" s="102"/>
      <c r="I14" s="103"/>
      <c r="J14" s="109"/>
    </row>
    <row r="15" spans="2:10" x14ac:dyDescent="0.25">
      <c r="B15" s="22"/>
      <c r="C15" s="224"/>
      <c r="D15" s="59" t="s">
        <v>1748</v>
      </c>
      <c r="E15" s="158"/>
      <c r="F15" s="104"/>
      <c r="G15" s="104"/>
      <c r="H15" s="104"/>
      <c r="I15" s="105"/>
      <c r="J15" s="110"/>
    </row>
    <row r="17" spans="2:10" x14ac:dyDescent="0.25">
      <c r="B17" s="12" t="s">
        <v>1756</v>
      </c>
      <c r="C17" s="13" t="s">
        <v>1753</v>
      </c>
      <c r="D17" s="13"/>
      <c r="E17" s="13"/>
      <c r="F17" s="13"/>
      <c r="G17" s="13"/>
      <c r="H17" s="13"/>
      <c r="I17" s="13"/>
      <c r="J17" s="128"/>
    </row>
    <row r="18" spans="2:10" x14ac:dyDescent="0.25">
      <c r="B18" s="152"/>
      <c r="C18" s="126"/>
      <c r="D18" s="126"/>
      <c r="E18" s="126"/>
      <c r="F18" s="126"/>
      <c r="G18" s="126"/>
      <c r="H18" s="126"/>
      <c r="I18" s="126"/>
      <c r="J18" s="126"/>
    </row>
    <row r="19" spans="2:10" x14ac:dyDescent="0.25">
      <c r="B19" s="152"/>
      <c r="C19" s="22"/>
      <c r="D19" s="22"/>
      <c r="E19" s="225" t="s">
        <v>1745</v>
      </c>
      <c r="F19" s="225"/>
      <c r="G19" s="225"/>
      <c r="H19" s="225"/>
      <c r="I19" s="225"/>
      <c r="J19" s="226" t="s">
        <v>1699</v>
      </c>
    </row>
    <row r="20" spans="2:10" x14ac:dyDescent="0.25">
      <c r="B20" s="22"/>
      <c r="C20" s="222" t="s">
        <v>1746</v>
      </c>
      <c r="D20" s="153" t="s">
        <v>1752</v>
      </c>
      <c r="E20" s="127" t="s">
        <v>1741</v>
      </c>
      <c r="F20" s="127" t="s">
        <v>1742</v>
      </c>
      <c r="G20" s="127" t="s">
        <v>1743</v>
      </c>
      <c r="H20" s="127" t="s">
        <v>1747</v>
      </c>
      <c r="I20" s="127" t="s">
        <v>1748</v>
      </c>
      <c r="J20" s="226"/>
    </row>
    <row r="21" spans="2:10" x14ac:dyDescent="0.25">
      <c r="B21" s="22"/>
      <c r="C21" s="223"/>
      <c r="D21" s="59" t="s">
        <v>1741</v>
      </c>
      <c r="E21" s="154"/>
      <c r="F21" s="155"/>
      <c r="G21" s="155"/>
      <c r="H21" s="155"/>
      <c r="I21" s="156"/>
      <c r="J21" s="108"/>
    </row>
    <row r="22" spans="2:10" x14ac:dyDescent="0.25">
      <c r="B22" s="22"/>
      <c r="C22" s="223"/>
      <c r="D22" s="59" t="s">
        <v>1742</v>
      </c>
      <c r="E22" s="157"/>
      <c r="F22" s="102"/>
      <c r="G22" s="102"/>
      <c r="H22" s="102"/>
      <c r="I22" s="103"/>
      <c r="J22" s="109"/>
    </row>
    <row r="23" spans="2:10" x14ac:dyDescent="0.25">
      <c r="B23" s="22"/>
      <c r="C23" s="223"/>
      <c r="D23" s="59" t="s">
        <v>1747</v>
      </c>
      <c r="E23" s="157"/>
      <c r="F23" s="102"/>
      <c r="G23" s="102"/>
      <c r="H23" s="102"/>
      <c r="I23" s="103"/>
      <c r="J23" s="109"/>
    </row>
    <row r="24" spans="2:10" x14ac:dyDescent="0.25">
      <c r="B24" s="22"/>
      <c r="C24" s="224"/>
      <c r="D24" s="59" t="s">
        <v>1748</v>
      </c>
      <c r="E24" s="158"/>
      <c r="F24" s="104"/>
      <c r="G24" s="104"/>
      <c r="H24" s="104"/>
      <c r="I24" s="105"/>
      <c r="J24" s="110"/>
    </row>
    <row r="26" spans="2:10" x14ac:dyDescent="0.25">
      <c r="B26" s="12" t="s">
        <v>1755</v>
      </c>
      <c r="C26" s="13" t="s">
        <v>1754</v>
      </c>
      <c r="D26" s="13"/>
      <c r="E26" s="13"/>
      <c r="F26" s="13"/>
      <c r="G26" s="13"/>
      <c r="H26" s="13"/>
      <c r="I26" s="13"/>
      <c r="J26" s="128"/>
    </row>
    <row r="27" spans="2:10" x14ac:dyDescent="0.25">
      <c r="B27" s="152"/>
      <c r="C27" s="126"/>
      <c r="D27" s="126"/>
      <c r="E27" s="126"/>
      <c r="F27" s="126"/>
      <c r="G27" s="126"/>
      <c r="H27" s="126"/>
      <c r="I27" s="126"/>
      <c r="J27" s="126"/>
    </row>
    <row r="28" spans="2:10" x14ac:dyDescent="0.25">
      <c r="B28" s="152"/>
      <c r="C28" s="22"/>
      <c r="D28" s="22"/>
      <c r="E28" s="225" t="s">
        <v>1745</v>
      </c>
      <c r="F28" s="225"/>
      <c r="G28" s="225"/>
      <c r="H28" s="225"/>
      <c r="I28" s="225"/>
      <c r="J28" s="226" t="s">
        <v>1699</v>
      </c>
    </row>
    <row r="29" spans="2:10" x14ac:dyDescent="0.25">
      <c r="B29" s="22"/>
      <c r="C29" s="222" t="s">
        <v>1746</v>
      </c>
      <c r="D29" s="153" t="s">
        <v>1752</v>
      </c>
      <c r="E29" s="127" t="s">
        <v>1741</v>
      </c>
      <c r="F29" s="127" t="s">
        <v>1742</v>
      </c>
      <c r="G29" s="127" t="s">
        <v>1743</v>
      </c>
      <c r="H29" s="127" t="s">
        <v>1747</v>
      </c>
      <c r="I29" s="127" t="s">
        <v>1748</v>
      </c>
      <c r="J29" s="226"/>
    </row>
    <row r="30" spans="2:10" x14ac:dyDescent="0.25">
      <c r="B30" s="22"/>
      <c r="C30" s="223"/>
      <c r="D30" s="59" t="s">
        <v>1741</v>
      </c>
      <c r="E30" s="154"/>
      <c r="F30" s="155"/>
      <c r="G30" s="155"/>
      <c r="H30" s="155"/>
      <c r="I30" s="156"/>
      <c r="J30" s="108"/>
    </row>
    <row r="31" spans="2:10" x14ac:dyDescent="0.25">
      <c r="B31" s="22"/>
      <c r="C31" s="223"/>
      <c r="D31" s="59" t="s">
        <v>1742</v>
      </c>
      <c r="E31" s="157"/>
      <c r="F31" s="102"/>
      <c r="G31" s="102"/>
      <c r="H31" s="102"/>
      <c r="I31" s="103"/>
      <c r="J31" s="109"/>
    </row>
    <row r="32" spans="2:10" x14ac:dyDescent="0.25">
      <c r="B32" s="22"/>
      <c r="C32" s="223"/>
      <c r="D32" s="59" t="s">
        <v>1747</v>
      </c>
      <c r="E32" s="157"/>
      <c r="F32" s="102"/>
      <c r="G32" s="102"/>
      <c r="H32" s="102"/>
      <c r="I32" s="103"/>
      <c r="J32" s="109"/>
    </row>
    <row r="33" spans="2:10" x14ac:dyDescent="0.25">
      <c r="B33" s="22"/>
      <c r="C33" s="224"/>
      <c r="D33" s="59" t="s">
        <v>1748</v>
      </c>
      <c r="E33" s="158"/>
      <c r="F33" s="104"/>
      <c r="G33" s="104"/>
      <c r="H33" s="104"/>
      <c r="I33" s="105"/>
      <c r="J33" s="110"/>
    </row>
    <row r="35" spans="2:10" x14ac:dyDescent="0.25">
      <c r="B35" s="112" t="s">
        <v>1757</v>
      </c>
      <c r="C35" s="206" t="s">
        <v>1758</v>
      </c>
      <c r="D35" s="206"/>
      <c r="E35" s="206"/>
      <c r="F35" s="206"/>
      <c r="G35" s="206"/>
      <c r="H35" s="206"/>
      <c r="I35" s="206"/>
      <c r="J35" s="206"/>
    </row>
    <row r="37" spans="2:10" x14ac:dyDescent="0.25">
      <c r="B37" s="12" t="s">
        <v>1759</v>
      </c>
      <c r="C37" s="13" t="s">
        <v>1751</v>
      </c>
      <c r="D37" s="13"/>
      <c r="E37" s="13"/>
      <c r="F37" s="13"/>
      <c r="G37" s="13"/>
      <c r="H37" s="13"/>
      <c r="I37" s="13"/>
      <c r="J37" s="128"/>
    </row>
    <row r="38" spans="2:10" x14ac:dyDescent="0.25">
      <c r="B38" s="152"/>
      <c r="C38" s="126"/>
      <c r="D38" s="126"/>
      <c r="E38" s="126"/>
      <c r="F38" s="126"/>
      <c r="G38" s="126"/>
      <c r="H38" s="126"/>
      <c r="I38" s="126"/>
      <c r="J38" s="126"/>
    </row>
    <row r="39" spans="2:10" x14ac:dyDescent="0.25">
      <c r="B39" s="152"/>
      <c r="C39" s="22"/>
      <c r="D39" s="22"/>
      <c r="E39" s="225" t="s">
        <v>1745</v>
      </c>
      <c r="F39" s="225"/>
      <c r="G39" s="225"/>
      <c r="H39" s="225"/>
      <c r="I39" s="225"/>
      <c r="J39" s="226" t="s">
        <v>1699</v>
      </c>
    </row>
    <row r="40" spans="2:10" x14ac:dyDescent="0.25">
      <c r="B40" s="22"/>
      <c r="C40" s="222" t="s">
        <v>1746</v>
      </c>
      <c r="D40" s="153" t="s">
        <v>1752</v>
      </c>
      <c r="E40" s="127" t="s">
        <v>1741</v>
      </c>
      <c r="F40" s="127" t="s">
        <v>1742</v>
      </c>
      <c r="G40" s="127" t="s">
        <v>1743</v>
      </c>
      <c r="H40" s="127" t="s">
        <v>1747</v>
      </c>
      <c r="I40" s="127" t="s">
        <v>1748</v>
      </c>
      <c r="J40" s="226"/>
    </row>
    <row r="41" spans="2:10" x14ac:dyDescent="0.25">
      <c r="B41" s="22"/>
      <c r="C41" s="223"/>
      <c r="D41" s="59" t="s">
        <v>1741</v>
      </c>
      <c r="E41" s="154"/>
      <c r="F41" s="155"/>
      <c r="G41" s="155"/>
      <c r="H41" s="155"/>
      <c r="I41" s="156"/>
      <c r="J41" s="108"/>
    </row>
    <row r="42" spans="2:10" x14ac:dyDescent="0.25">
      <c r="B42" s="22"/>
      <c r="C42" s="223"/>
      <c r="D42" s="59" t="s">
        <v>1742</v>
      </c>
      <c r="E42" s="157"/>
      <c r="F42" s="102"/>
      <c r="G42" s="102"/>
      <c r="H42" s="102"/>
      <c r="I42" s="103"/>
      <c r="J42" s="109"/>
    </row>
    <row r="43" spans="2:10" x14ac:dyDescent="0.25">
      <c r="B43" s="22"/>
      <c r="C43" s="223"/>
      <c r="D43" s="59" t="s">
        <v>1747</v>
      </c>
      <c r="E43" s="157"/>
      <c r="F43" s="102"/>
      <c r="G43" s="102"/>
      <c r="H43" s="102"/>
      <c r="I43" s="103"/>
      <c r="J43" s="109"/>
    </row>
    <row r="44" spans="2:10" x14ac:dyDescent="0.25">
      <c r="B44" s="22"/>
      <c r="C44" s="224"/>
      <c r="D44" s="59" t="s">
        <v>1748</v>
      </c>
      <c r="E44" s="158"/>
      <c r="F44" s="104"/>
      <c r="G44" s="104"/>
      <c r="H44" s="104"/>
      <c r="I44" s="105"/>
      <c r="J44" s="110"/>
    </row>
    <row r="46" spans="2:10" x14ac:dyDescent="0.25">
      <c r="B46" s="12" t="s">
        <v>1760</v>
      </c>
      <c r="C46" s="13" t="s">
        <v>1753</v>
      </c>
      <c r="D46" s="13"/>
      <c r="E46" s="13"/>
      <c r="F46" s="13"/>
      <c r="G46" s="13"/>
      <c r="H46" s="13"/>
      <c r="I46" s="13"/>
      <c r="J46" s="128"/>
    </row>
    <row r="47" spans="2:10" x14ac:dyDescent="0.25">
      <c r="B47" s="152"/>
      <c r="C47" s="126"/>
      <c r="D47" s="126"/>
      <c r="E47" s="126"/>
      <c r="F47" s="126"/>
      <c r="G47" s="126"/>
      <c r="H47" s="126"/>
      <c r="I47" s="126"/>
      <c r="J47" s="126"/>
    </row>
    <row r="48" spans="2:10" x14ac:dyDescent="0.25">
      <c r="B48" s="152"/>
      <c r="C48" s="22"/>
      <c r="D48" s="22"/>
      <c r="E48" s="225" t="s">
        <v>1745</v>
      </c>
      <c r="F48" s="225"/>
      <c r="G48" s="225"/>
      <c r="H48" s="225"/>
      <c r="I48" s="225"/>
      <c r="J48" s="226" t="s">
        <v>1699</v>
      </c>
    </row>
    <row r="49" spans="2:10" x14ac:dyDescent="0.25">
      <c r="B49" s="22"/>
      <c r="C49" s="222" t="s">
        <v>1746</v>
      </c>
      <c r="D49" s="153" t="s">
        <v>1752</v>
      </c>
      <c r="E49" s="127" t="s">
        <v>1741</v>
      </c>
      <c r="F49" s="127" t="s">
        <v>1742</v>
      </c>
      <c r="G49" s="127" t="s">
        <v>1743</v>
      </c>
      <c r="H49" s="127" t="s">
        <v>1747</v>
      </c>
      <c r="I49" s="127" t="s">
        <v>1748</v>
      </c>
      <c r="J49" s="226"/>
    </row>
    <row r="50" spans="2:10" x14ac:dyDescent="0.25">
      <c r="B50" s="22"/>
      <c r="C50" s="223"/>
      <c r="D50" s="59" t="s">
        <v>1741</v>
      </c>
      <c r="E50" s="154"/>
      <c r="F50" s="155"/>
      <c r="G50" s="155"/>
      <c r="H50" s="155"/>
      <c r="I50" s="156"/>
      <c r="J50" s="108"/>
    </row>
    <row r="51" spans="2:10" x14ac:dyDescent="0.25">
      <c r="B51" s="22"/>
      <c r="C51" s="223"/>
      <c r="D51" s="59" t="s">
        <v>1742</v>
      </c>
      <c r="E51" s="157"/>
      <c r="F51" s="102"/>
      <c r="G51" s="102"/>
      <c r="H51" s="102"/>
      <c r="I51" s="103"/>
      <c r="J51" s="109"/>
    </row>
    <row r="52" spans="2:10" x14ac:dyDescent="0.25">
      <c r="B52" s="22"/>
      <c r="C52" s="223"/>
      <c r="D52" s="59" t="s">
        <v>1747</v>
      </c>
      <c r="E52" s="157"/>
      <c r="F52" s="102"/>
      <c r="G52" s="102"/>
      <c r="H52" s="102"/>
      <c r="I52" s="103"/>
      <c r="J52" s="109"/>
    </row>
    <row r="53" spans="2:10" x14ac:dyDescent="0.25">
      <c r="B53" s="22"/>
      <c r="C53" s="224"/>
      <c r="D53" s="59" t="s">
        <v>1748</v>
      </c>
      <c r="E53" s="158"/>
      <c r="F53" s="104"/>
      <c r="G53" s="104"/>
      <c r="H53" s="104"/>
      <c r="I53" s="105"/>
      <c r="J53" s="110"/>
    </row>
    <row r="55" spans="2:10" x14ac:dyDescent="0.25">
      <c r="B55" s="12" t="s">
        <v>1761</v>
      </c>
      <c r="C55" s="13" t="s">
        <v>1754</v>
      </c>
      <c r="D55" s="13"/>
      <c r="E55" s="13"/>
      <c r="F55" s="13"/>
      <c r="G55" s="13"/>
      <c r="H55" s="13"/>
      <c r="I55" s="13"/>
      <c r="J55" s="128"/>
    </row>
    <row r="56" spans="2:10" x14ac:dyDescent="0.25">
      <c r="B56" s="152"/>
      <c r="C56" s="126"/>
      <c r="D56" s="126"/>
      <c r="E56" s="126"/>
      <c r="F56" s="126"/>
      <c r="G56" s="126"/>
      <c r="H56" s="126"/>
      <c r="I56" s="126"/>
      <c r="J56" s="126"/>
    </row>
    <row r="57" spans="2:10" x14ac:dyDescent="0.25">
      <c r="B57" s="152"/>
      <c r="C57" s="22"/>
      <c r="D57" s="22"/>
      <c r="E57" s="225" t="s">
        <v>1745</v>
      </c>
      <c r="F57" s="225"/>
      <c r="G57" s="225"/>
      <c r="H57" s="225"/>
      <c r="I57" s="225"/>
      <c r="J57" s="226" t="s">
        <v>1699</v>
      </c>
    </row>
    <row r="58" spans="2:10" x14ac:dyDescent="0.25">
      <c r="B58" s="22"/>
      <c r="C58" s="222" t="s">
        <v>1746</v>
      </c>
      <c r="D58" s="153" t="s">
        <v>1752</v>
      </c>
      <c r="E58" s="127" t="s">
        <v>1741</v>
      </c>
      <c r="F58" s="127" t="s">
        <v>1742</v>
      </c>
      <c r="G58" s="127" t="s">
        <v>1743</v>
      </c>
      <c r="H58" s="127" t="s">
        <v>1747</v>
      </c>
      <c r="I58" s="127" t="s">
        <v>1748</v>
      </c>
      <c r="J58" s="226"/>
    </row>
    <row r="59" spans="2:10" x14ac:dyDescent="0.25">
      <c r="B59" s="22"/>
      <c r="C59" s="223"/>
      <c r="D59" s="59" t="s">
        <v>1741</v>
      </c>
      <c r="E59" s="154"/>
      <c r="F59" s="155"/>
      <c r="G59" s="155"/>
      <c r="H59" s="155"/>
      <c r="I59" s="156"/>
      <c r="J59" s="108"/>
    </row>
    <row r="60" spans="2:10" x14ac:dyDescent="0.25">
      <c r="B60" s="22"/>
      <c r="C60" s="223"/>
      <c r="D60" s="59" t="s">
        <v>1742</v>
      </c>
      <c r="E60" s="157"/>
      <c r="F60" s="102"/>
      <c r="G60" s="102"/>
      <c r="H60" s="102"/>
      <c r="I60" s="103"/>
      <c r="J60" s="109"/>
    </row>
    <row r="61" spans="2:10" x14ac:dyDescent="0.25">
      <c r="B61" s="22"/>
      <c r="C61" s="223"/>
      <c r="D61" s="59" t="s">
        <v>1747</v>
      </c>
      <c r="E61" s="157"/>
      <c r="F61" s="102"/>
      <c r="G61" s="102"/>
      <c r="H61" s="102"/>
      <c r="I61" s="103"/>
      <c r="J61" s="109"/>
    </row>
    <row r="62" spans="2:10" x14ac:dyDescent="0.25">
      <c r="B62" s="22"/>
      <c r="C62" s="224"/>
      <c r="D62" s="59" t="s">
        <v>1748</v>
      </c>
      <c r="E62" s="158"/>
      <c r="F62" s="104"/>
      <c r="G62" s="104"/>
      <c r="H62" s="104"/>
      <c r="I62" s="105"/>
      <c r="J62" s="110"/>
    </row>
  </sheetData>
  <mergeCells count="23">
    <mergeCell ref="B2:J2"/>
    <mergeCell ref="B3:J3"/>
    <mergeCell ref="B4:J4"/>
    <mergeCell ref="C20:C24"/>
    <mergeCell ref="E28:I28"/>
    <mergeCell ref="C6:J6"/>
    <mergeCell ref="E48:I48"/>
    <mergeCell ref="C49:C53"/>
    <mergeCell ref="E57:I57"/>
    <mergeCell ref="C58:C62"/>
    <mergeCell ref="C35:J35"/>
    <mergeCell ref="E39:I39"/>
    <mergeCell ref="J57:J58"/>
    <mergeCell ref="J10:J11"/>
    <mergeCell ref="J19:J20"/>
    <mergeCell ref="J28:J29"/>
    <mergeCell ref="J39:J40"/>
    <mergeCell ref="J48:J49"/>
    <mergeCell ref="C40:C44"/>
    <mergeCell ref="C29:C33"/>
    <mergeCell ref="E10:I10"/>
    <mergeCell ref="C11:C15"/>
    <mergeCell ref="E19:I19"/>
  </mergeCells>
  <hyperlinks>
    <hyperlink ref="B2" location="Introduzione!A1" display="Introduzion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5"/>
  <sheetViews>
    <sheetView showGridLines="0" topLeftCell="A31" zoomScale="85" zoomScaleNormal="85" workbookViewId="0">
      <selection activeCell="C13" sqref="C13:C27"/>
    </sheetView>
  </sheetViews>
  <sheetFormatPr defaultRowHeight="15" x14ac:dyDescent="0.25"/>
  <cols>
    <col min="1" max="1" width="1.7109375" customWidth="1"/>
    <col min="3" max="3" width="73.85546875" bestFit="1" customWidth="1"/>
    <col min="4" max="4" width="24.7109375" customWidth="1"/>
    <col min="5" max="10" width="18.7109375" customWidth="1"/>
    <col min="11" max="11" width="60.7109375" customWidth="1"/>
  </cols>
  <sheetData>
    <row r="1" spans="2:11" ht="15.75" thickBot="1" x14ac:dyDescent="0.3"/>
    <row r="2" spans="2:11" ht="19.5" thickBot="1" x14ac:dyDescent="0.35">
      <c r="B2" s="200" t="s">
        <v>1701</v>
      </c>
      <c r="C2" s="201"/>
      <c r="D2" s="201"/>
      <c r="E2" s="201"/>
      <c r="F2" s="201"/>
      <c r="G2" s="201"/>
      <c r="H2" s="201"/>
      <c r="I2" s="201"/>
      <c r="J2" s="201"/>
      <c r="K2" s="202"/>
    </row>
    <row r="3" spans="2:11" ht="21.75" thickBot="1" x14ac:dyDescent="0.4">
      <c r="B3" s="203" t="str">
        <f>CONCATENATE("Tabella 8. ",Introduzione!C34)</f>
        <v>Tabella 8. Dettaglio traffico extra-UE</v>
      </c>
      <c r="C3" s="204"/>
      <c r="D3" s="204"/>
      <c r="E3" s="204"/>
      <c r="F3" s="204"/>
      <c r="G3" s="204"/>
      <c r="H3" s="204"/>
      <c r="I3" s="204"/>
      <c r="J3" s="204"/>
      <c r="K3" s="205"/>
    </row>
    <row r="4" spans="2:11" ht="57.75" customHeight="1" x14ac:dyDescent="0.25">
      <c r="B4" s="219" t="str">
        <f>Introduzione!C35</f>
        <v>Si chiede di indicare il dettaglio del traffico scambiato con operatori extra-UE. In particolare, si chiede di indicare i volumi complessivi sia originati da clienti propri e diretti verso clienti di operatori extra-UE di rete fissa (traffico uscente) sia originati da clienti di operatori extra-UE di rete fissa e diretti verso i propri clienti (traffico entrante). Si chiede, inoltre, per entrambe le direttrici di traffico di indicare anche i volumi di traffico scambiati con i primi 15 Paesi in termini di volumi. Si chiede, infine, di indicare, per gli stessi Paesi di cui sopra, il numero di operatori con cui si è direttamente interconnessi. Nel caso in cui i primi 15 Paesi in termini di traffico uscente siano diversi dai primi 15 Paesi in termini di traffico entrante, si chiede di fornire l'indicazione relativa al numero di operatori direttamente interconnessi con riferimento ai primi 15 Paesi in termini di traffico entrante.</v>
      </c>
      <c r="C4" s="219"/>
      <c r="D4" s="219"/>
      <c r="E4" s="219"/>
      <c r="F4" s="219"/>
      <c r="G4" s="219"/>
      <c r="H4" s="219"/>
      <c r="I4" s="219"/>
      <c r="J4" s="219"/>
      <c r="K4" s="219"/>
    </row>
    <row r="6" spans="2:11" x14ac:dyDescent="0.25">
      <c r="E6" s="207" t="s">
        <v>18</v>
      </c>
      <c r="F6" s="208"/>
      <c r="G6" s="209"/>
      <c r="H6" s="210" t="s">
        <v>19</v>
      </c>
      <c r="I6" s="211"/>
      <c r="J6" s="212"/>
      <c r="K6" s="214" t="s">
        <v>1699</v>
      </c>
    </row>
    <row r="7" spans="2:11" x14ac:dyDescent="0.25">
      <c r="D7" s="2" t="s">
        <v>20</v>
      </c>
      <c r="E7" s="113">
        <v>2012</v>
      </c>
      <c r="F7" s="114">
        <v>2013</v>
      </c>
      <c r="G7" s="115">
        <v>2014</v>
      </c>
      <c r="H7" s="116">
        <v>2015</v>
      </c>
      <c r="I7" s="117">
        <v>2016</v>
      </c>
      <c r="J7" s="118">
        <v>2017</v>
      </c>
      <c r="K7" s="215"/>
    </row>
    <row r="9" spans="2:11" x14ac:dyDescent="0.25">
      <c r="B9" s="112" t="s">
        <v>1731</v>
      </c>
      <c r="C9" s="228" t="s">
        <v>1773</v>
      </c>
      <c r="D9" s="228"/>
      <c r="E9" s="228"/>
      <c r="F9" s="228"/>
      <c r="G9" s="228"/>
      <c r="H9" s="228"/>
      <c r="I9" s="228"/>
      <c r="J9" s="228"/>
      <c r="K9" s="228"/>
    </row>
    <row r="11" spans="2:11" x14ac:dyDescent="0.25">
      <c r="B11" s="12" t="s">
        <v>1733</v>
      </c>
      <c r="C11" s="13" t="s">
        <v>1774</v>
      </c>
      <c r="D11" s="14" t="s">
        <v>1696</v>
      </c>
      <c r="E11" s="134"/>
      <c r="F11" s="134"/>
      <c r="G11" s="134"/>
      <c r="H11" s="134"/>
      <c r="I11" s="134"/>
      <c r="J11" s="135"/>
      <c r="K11" s="136"/>
    </row>
    <row r="12" spans="2:11" x14ac:dyDescent="0.25">
      <c r="C12" s="122" t="s">
        <v>1770</v>
      </c>
    </row>
    <row r="13" spans="2:11" x14ac:dyDescent="0.25">
      <c r="C13" s="133" t="s">
        <v>1769</v>
      </c>
      <c r="E13" s="94"/>
      <c r="F13" s="94"/>
      <c r="G13" s="94"/>
      <c r="H13" s="94"/>
      <c r="I13" s="94"/>
      <c r="J13" s="94"/>
      <c r="K13" s="108"/>
    </row>
    <row r="14" spans="2:11" x14ac:dyDescent="0.25">
      <c r="C14" s="133" t="s">
        <v>1769</v>
      </c>
      <c r="E14" s="94"/>
      <c r="F14" s="94"/>
      <c r="G14" s="94"/>
      <c r="H14" s="94"/>
      <c r="I14" s="94"/>
      <c r="J14" s="94"/>
      <c r="K14" s="109"/>
    </row>
    <row r="15" spans="2:11" x14ac:dyDescent="0.25">
      <c r="C15" s="133" t="s">
        <v>1769</v>
      </c>
      <c r="E15" s="94"/>
      <c r="F15" s="94"/>
      <c r="G15" s="94"/>
      <c r="H15" s="94"/>
      <c r="I15" s="94"/>
      <c r="J15" s="94"/>
      <c r="K15" s="109"/>
    </row>
    <row r="16" spans="2:11" x14ac:dyDescent="0.25">
      <c r="C16" s="133" t="s">
        <v>1769</v>
      </c>
      <c r="E16" s="94"/>
      <c r="F16" s="94"/>
      <c r="G16" s="94"/>
      <c r="H16" s="94"/>
      <c r="I16" s="94"/>
      <c r="J16" s="94"/>
      <c r="K16" s="109"/>
    </row>
    <row r="17" spans="2:11" x14ac:dyDescent="0.25">
      <c r="C17" s="133" t="s">
        <v>1769</v>
      </c>
      <c r="E17" s="94"/>
      <c r="F17" s="94"/>
      <c r="G17" s="94"/>
      <c r="H17" s="94"/>
      <c r="I17" s="94"/>
      <c r="J17" s="94"/>
      <c r="K17" s="109"/>
    </row>
    <row r="18" spans="2:11" x14ac:dyDescent="0.25">
      <c r="C18" s="133" t="s">
        <v>1769</v>
      </c>
      <c r="E18" s="94"/>
      <c r="F18" s="94"/>
      <c r="G18" s="94"/>
      <c r="H18" s="94"/>
      <c r="I18" s="94"/>
      <c r="J18" s="94"/>
      <c r="K18" s="109"/>
    </row>
    <row r="19" spans="2:11" x14ac:dyDescent="0.25">
      <c r="C19" s="133" t="s">
        <v>1769</v>
      </c>
      <c r="E19" s="94"/>
      <c r="F19" s="94"/>
      <c r="G19" s="94"/>
      <c r="H19" s="94"/>
      <c r="I19" s="94"/>
      <c r="J19" s="94"/>
      <c r="K19" s="109"/>
    </row>
    <row r="20" spans="2:11" x14ac:dyDescent="0.25">
      <c r="C20" s="133" t="s">
        <v>1769</v>
      </c>
      <c r="E20" s="94"/>
      <c r="F20" s="94"/>
      <c r="G20" s="94"/>
      <c r="H20" s="94"/>
      <c r="I20" s="94"/>
      <c r="J20" s="94"/>
      <c r="K20" s="109"/>
    </row>
    <row r="21" spans="2:11" x14ac:dyDescent="0.25">
      <c r="C21" s="133" t="s">
        <v>1769</v>
      </c>
      <c r="E21" s="94"/>
      <c r="F21" s="94"/>
      <c r="G21" s="94"/>
      <c r="H21" s="94"/>
      <c r="I21" s="94"/>
      <c r="J21" s="94"/>
      <c r="K21" s="109"/>
    </row>
    <row r="22" spans="2:11" x14ac:dyDescent="0.25">
      <c r="C22" s="133" t="s">
        <v>1769</v>
      </c>
      <c r="E22" s="94"/>
      <c r="F22" s="94"/>
      <c r="G22" s="94"/>
      <c r="H22" s="94"/>
      <c r="I22" s="94"/>
      <c r="J22" s="94"/>
      <c r="K22" s="109"/>
    </row>
    <row r="23" spans="2:11" x14ac:dyDescent="0.25">
      <c r="C23" s="133" t="s">
        <v>1769</v>
      </c>
      <c r="E23" s="94"/>
      <c r="F23" s="94"/>
      <c r="G23" s="94"/>
      <c r="H23" s="94"/>
      <c r="I23" s="94"/>
      <c r="J23" s="94"/>
      <c r="K23" s="109"/>
    </row>
    <row r="24" spans="2:11" x14ac:dyDescent="0.25">
      <c r="C24" s="133" t="s">
        <v>1769</v>
      </c>
      <c r="E24" s="94"/>
      <c r="F24" s="94"/>
      <c r="G24" s="94"/>
      <c r="H24" s="94"/>
      <c r="I24" s="94"/>
      <c r="J24" s="94"/>
      <c r="K24" s="109"/>
    </row>
    <row r="25" spans="2:11" x14ac:dyDescent="0.25">
      <c r="C25" s="133" t="s">
        <v>1769</v>
      </c>
      <c r="E25" s="94"/>
      <c r="F25" s="94"/>
      <c r="G25" s="94"/>
      <c r="H25" s="94"/>
      <c r="I25" s="94"/>
      <c r="J25" s="94"/>
      <c r="K25" s="109"/>
    </row>
    <row r="26" spans="2:11" x14ac:dyDescent="0.25">
      <c r="C26" s="133" t="s">
        <v>1769</v>
      </c>
      <c r="E26" s="94"/>
      <c r="F26" s="94"/>
      <c r="G26" s="94"/>
      <c r="H26" s="94"/>
      <c r="I26" s="94"/>
      <c r="J26" s="94"/>
      <c r="K26" s="109"/>
    </row>
    <row r="27" spans="2:11" x14ac:dyDescent="0.25">
      <c r="C27" s="133" t="s">
        <v>1769</v>
      </c>
      <c r="E27" s="94"/>
      <c r="F27" s="94"/>
      <c r="G27" s="94"/>
      <c r="H27" s="94"/>
      <c r="I27" s="94"/>
      <c r="J27" s="94"/>
      <c r="K27" s="110"/>
    </row>
    <row r="29" spans="2:11" x14ac:dyDescent="0.25">
      <c r="B29" s="12" t="s">
        <v>1732</v>
      </c>
      <c r="C29" s="13" t="s">
        <v>1963</v>
      </c>
      <c r="D29" s="14" t="s">
        <v>1696</v>
      </c>
      <c r="E29" s="134"/>
      <c r="F29" s="134"/>
      <c r="G29" s="134"/>
      <c r="H29" s="134"/>
      <c r="I29" s="134"/>
      <c r="J29" s="135"/>
      <c r="K29" s="136"/>
    </row>
    <row r="30" spans="2:11" x14ac:dyDescent="0.25">
      <c r="C30" s="122" t="s">
        <v>1770</v>
      </c>
    </row>
    <row r="31" spans="2:11" x14ac:dyDescent="0.25">
      <c r="C31" s="133" t="s">
        <v>1769</v>
      </c>
      <c r="E31" s="94"/>
      <c r="F31" s="94"/>
      <c r="G31" s="94"/>
      <c r="H31" s="94"/>
      <c r="I31" s="94"/>
      <c r="J31" s="94"/>
      <c r="K31" s="108"/>
    </row>
    <row r="32" spans="2:11" x14ac:dyDescent="0.25">
      <c r="C32" s="133" t="s">
        <v>1769</v>
      </c>
      <c r="E32" s="94"/>
      <c r="F32" s="94"/>
      <c r="G32" s="94"/>
      <c r="H32" s="94"/>
      <c r="I32" s="94"/>
      <c r="J32" s="94"/>
      <c r="K32" s="109"/>
    </row>
    <row r="33" spans="2:11" x14ac:dyDescent="0.25">
      <c r="C33" s="133" t="s">
        <v>1769</v>
      </c>
      <c r="E33" s="94"/>
      <c r="F33" s="94"/>
      <c r="G33" s="94"/>
      <c r="H33" s="94"/>
      <c r="I33" s="94"/>
      <c r="J33" s="94"/>
      <c r="K33" s="109"/>
    </row>
    <row r="34" spans="2:11" x14ac:dyDescent="0.25">
      <c r="C34" s="133" t="s">
        <v>1769</v>
      </c>
      <c r="E34" s="94"/>
      <c r="F34" s="94"/>
      <c r="G34" s="94"/>
      <c r="H34" s="94"/>
      <c r="I34" s="94"/>
      <c r="J34" s="94"/>
      <c r="K34" s="109"/>
    </row>
    <row r="35" spans="2:11" x14ac:dyDescent="0.25">
      <c r="C35" s="133" t="s">
        <v>1769</v>
      </c>
      <c r="E35" s="94"/>
      <c r="F35" s="94"/>
      <c r="G35" s="94"/>
      <c r="H35" s="94"/>
      <c r="I35" s="94"/>
      <c r="J35" s="94"/>
      <c r="K35" s="109"/>
    </row>
    <row r="36" spans="2:11" x14ac:dyDescent="0.25">
      <c r="C36" s="133" t="s">
        <v>1769</v>
      </c>
      <c r="E36" s="94"/>
      <c r="F36" s="94"/>
      <c r="G36" s="94"/>
      <c r="H36" s="94"/>
      <c r="I36" s="94"/>
      <c r="J36" s="94"/>
      <c r="K36" s="109"/>
    </row>
    <row r="37" spans="2:11" x14ac:dyDescent="0.25">
      <c r="C37" s="133" t="s">
        <v>1769</v>
      </c>
      <c r="E37" s="94"/>
      <c r="F37" s="94"/>
      <c r="G37" s="94"/>
      <c r="H37" s="94"/>
      <c r="I37" s="94"/>
      <c r="J37" s="94"/>
      <c r="K37" s="109"/>
    </row>
    <row r="38" spans="2:11" x14ac:dyDescent="0.25">
      <c r="C38" s="133" t="s">
        <v>1769</v>
      </c>
      <c r="E38" s="94"/>
      <c r="F38" s="94"/>
      <c r="G38" s="94"/>
      <c r="H38" s="94"/>
      <c r="I38" s="94"/>
      <c r="J38" s="94"/>
      <c r="K38" s="109"/>
    </row>
    <row r="39" spans="2:11" x14ac:dyDescent="0.25">
      <c r="C39" s="133" t="s">
        <v>1769</v>
      </c>
      <c r="E39" s="94"/>
      <c r="F39" s="94"/>
      <c r="G39" s="94"/>
      <c r="H39" s="94"/>
      <c r="I39" s="94"/>
      <c r="J39" s="94"/>
      <c r="K39" s="109"/>
    </row>
    <row r="40" spans="2:11" x14ac:dyDescent="0.25">
      <c r="C40" s="133" t="s">
        <v>1769</v>
      </c>
      <c r="E40" s="94"/>
      <c r="F40" s="94"/>
      <c r="G40" s="94"/>
      <c r="H40" s="94"/>
      <c r="I40" s="94"/>
      <c r="J40" s="94"/>
      <c r="K40" s="109"/>
    </row>
    <row r="41" spans="2:11" x14ac:dyDescent="0.25">
      <c r="C41" s="133" t="s">
        <v>1769</v>
      </c>
      <c r="E41" s="94"/>
      <c r="F41" s="94"/>
      <c r="G41" s="94"/>
      <c r="H41" s="94"/>
      <c r="I41" s="94"/>
      <c r="J41" s="94"/>
      <c r="K41" s="109"/>
    </row>
    <row r="42" spans="2:11" x14ac:dyDescent="0.25">
      <c r="C42" s="133" t="s">
        <v>1769</v>
      </c>
      <c r="E42" s="94"/>
      <c r="F42" s="94"/>
      <c r="G42" s="94"/>
      <c r="H42" s="94"/>
      <c r="I42" s="94"/>
      <c r="J42" s="94"/>
      <c r="K42" s="109"/>
    </row>
    <row r="43" spans="2:11" x14ac:dyDescent="0.25">
      <c r="C43" s="133" t="s">
        <v>1769</v>
      </c>
      <c r="E43" s="94"/>
      <c r="F43" s="94"/>
      <c r="G43" s="94"/>
      <c r="H43" s="94"/>
      <c r="I43" s="94"/>
      <c r="J43" s="94"/>
      <c r="K43" s="109"/>
    </row>
    <row r="44" spans="2:11" x14ac:dyDescent="0.25">
      <c r="C44" s="133" t="s">
        <v>1769</v>
      </c>
      <c r="E44" s="94"/>
      <c r="F44" s="94"/>
      <c r="G44" s="94"/>
      <c r="H44" s="94"/>
      <c r="I44" s="94"/>
      <c r="J44" s="94"/>
      <c r="K44" s="109"/>
    </row>
    <row r="45" spans="2:11" x14ac:dyDescent="0.25">
      <c r="C45" s="133" t="s">
        <v>1769</v>
      </c>
      <c r="E45" s="94"/>
      <c r="F45" s="94"/>
      <c r="G45" s="94"/>
      <c r="H45" s="94"/>
      <c r="I45" s="94"/>
      <c r="J45" s="94"/>
      <c r="K45" s="110"/>
    </row>
    <row r="47" spans="2:11" x14ac:dyDescent="0.25">
      <c r="B47" s="112" t="s">
        <v>1734</v>
      </c>
      <c r="C47" s="228" t="s">
        <v>1964</v>
      </c>
      <c r="D47" s="228"/>
      <c r="E47" s="228"/>
      <c r="F47" s="228"/>
      <c r="G47" s="228"/>
      <c r="H47" s="228"/>
      <c r="I47" s="228"/>
      <c r="J47" s="228"/>
      <c r="K47" s="228"/>
    </row>
    <row r="49" spans="2:11" x14ac:dyDescent="0.25">
      <c r="B49" s="12" t="s">
        <v>1735</v>
      </c>
      <c r="C49" s="13" t="s">
        <v>1771</v>
      </c>
      <c r="D49" s="14" t="s">
        <v>1775</v>
      </c>
      <c r="E49" s="134"/>
      <c r="F49" s="134"/>
      <c r="G49" s="134"/>
      <c r="H49" s="134"/>
      <c r="I49" s="134"/>
      <c r="J49" s="135"/>
      <c r="K49" s="136"/>
    </row>
    <row r="50" spans="2:11" x14ac:dyDescent="0.25">
      <c r="C50" t="s">
        <v>1770</v>
      </c>
    </row>
    <row r="51" spans="2:11" x14ac:dyDescent="0.25">
      <c r="C51" s="133" t="s">
        <v>1772</v>
      </c>
      <c r="E51" s="94"/>
      <c r="F51" s="94"/>
      <c r="G51" s="94"/>
      <c r="H51" s="77"/>
      <c r="I51" s="77"/>
      <c r="J51" s="77"/>
      <c r="K51" s="108"/>
    </row>
    <row r="52" spans="2:11" x14ac:dyDescent="0.25">
      <c r="C52" s="133" t="s">
        <v>1772</v>
      </c>
      <c r="E52" s="94"/>
      <c r="F52" s="94"/>
      <c r="G52" s="94"/>
      <c r="H52" s="77"/>
      <c r="I52" s="77"/>
      <c r="J52" s="77"/>
      <c r="K52" s="109"/>
    </row>
    <row r="53" spans="2:11" x14ac:dyDescent="0.25">
      <c r="C53" s="133" t="s">
        <v>1772</v>
      </c>
      <c r="E53" s="94"/>
      <c r="F53" s="94"/>
      <c r="G53" s="94"/>
      <c r="H53" s="77"/>
      <c r="I53" s="77"/>
      <c r="J53" s="77"/>
      <c r="K53" s="109"/>
    </row>
    <row r="54" spans="2:11" x14ac:dyDescent="0.25">
      <c r="C54" s="133" t="s">
        <v>1772</v>
      </c>
      <c r="E54" s="94"/>
      <c r="F54" s="94"/>
      <c r="G54" s="94"/>
      <c r="H54" s="77"/>
      <c r="I54" s="77"/>
      <c r="J54" s="77"/>
      <c r="K54" s="109"/>
    </row>
    <row r="55" spans="2:11" x14ac:dyDescent="0.25">
      <c r="C55" s="133" t="s">
        <v>1772</v>
      </c>
      <c r="E55" s="94"/>
      <c r="F55" s="94"/>
      <c r="G55" s="94"/>
      <c r="H55" s="77"/>
      <c r="I55" s="77"/>
      <c r="J55" s="77"/>
      <c r="K55" s="109"/>
    </row>
    <row r="56" spans="2:11" x14ac:dyDescent="0.25">
      <c r="C56" s="133" t="s">
        <v>1772</v>
      </c>
      <c r="E56" s="94"/>
      <c r="F56" s="94"/>
      <c r="G56" s="94"/>
      <c r="H56" s="77"/>
      <c r="I56" s="77"/>
      <c r="J56" s="77"/>
      <c r="K56" s="109"/>
    </row>
    <row r="57" spans="2:11" x14ac:dyDescent="0.25">
      <c r="C57" s="133" t="s">
        <v>1772</v>
      </c>
      <c r="E57" s="94"/>
      <c r="F57" s="94"/>
      <c r="G57" s="94"/>
      <c r="H57" s="77"/>
      <c r="I57" s="77"/>
      <c r="J57" s="77"/>
      <c r="K57" s="109"/>
    </row>
    <row r="58" spans="2:11" x14ac:dyDescent="0.25">
      <c r="C58" s="133" t="s">
        <v>1772</v>
      </c>
      <c r="E58" s="94"/>
      <c r="F58" s="94"/>
      <c r="G58" s="94"/>
      <c r="H58" s="77"/>
      <c r="I58" s="77"/>
      <c r="J58" s="77"/>
      <c r="K58" s="109"/>
    </row>
    <row r="59" spans="2:11" x14ac:dyDescent="0.25">
      <c r="C59" s="133" t="s">
        <v>1772</v>
      </c>
      <c r="E59" s="94"/>
      <c r="F59" s="94"/>
      <c r="G59" s="94"/>
      <c r="H59" s="77"/>
      <c r="I59" s="77"/>
      <c r="J59" s="77"/>
      <c r="K59" s="109"/>
    </row>
    <row r="60" spans="2:11" x14ac:dyDescent="0.25">
      <c r="C60" s="133" t="s">
        <v>1772</v>
      </c>
      <c r="E60" s="94"/>
      <c r="F60" s="94"/>
      <c r="G60" s="94"/>
      <c r="H60" s="77"/>
      <c r="I60" s="77"/>
      <c r="J60" s="77"/>
      <c r="K60" s="109"/>
    </row>
    <row r="61" spans="2:11" x14ac:dyDescent="0.25">
      <c r="C61" s="133" t="s">
        <v>1772</v>
      </c>
      <c r="E61" s="94"/>
      <c r="F61" s="94"/>
      <c r="G61" s="94"/>
      <c r="H61" s="77"/>
      <c r="I61" s="77"/>
      <c r="J61" s="77"/>
      <c r="K61" s="109"/>
    </row>
    <row r="62" spans="2:11" x14ac:dyDescent="0.25">
      <c r="C62" s="133" t="s">
        <v>1772</v>
      </c>
      <c r="E62" s="94"/>
      <c r="F62" s="94"/>
      <c r="G62" s="94"/>
      <c r="H62" s="77"/>
      <c r="I62" s="77"/>
      <c r="J62" s="77"/>
      <c r="K62" s="109"/>
    </row>
    <row r="63" spans="2:11" x14ac:dyDescent="0.25">
      <c r="C63" s="133" t="s">
        <v>1772</v>
      </c>
      <c r="E63" s="94"/>
      <c r="F63" s="94"/>
      <c r="G63" s="94"/>
      <c r="H63" s="77"/>
      <c r="I63" s="77"/>
      <c r="J63" s="77"/>
      <c r="K63" s="109"/>
    </row>
    <row r="64" spans="2:11" x14ac:dyDescent="0.25">
      <c r="C64" s="133" t="s">
        <v>1772</v>
      </c>
      <c r="E64" s="94"/>
      <c r="F64" s="94"/>
      <c r="G64" s="94"/>
      <c r="H64" s="77"/>
      <c r="I64" s="77"/>
      <c r="J64" s="77"/>
      <c r="K64" s="109"/>
    </row>
    <row r="65" spans="3:11" x14ac:dyDescent="0.25">
      <c r="C65" s="133" t="s">
        <v>1772</v>
      </c>
      <c r="E65" s="94"/>
      <c r="F65" s="94"/>
      <c r="G65" s="94"/>
      <c r="H65" s="77"/>
      <c r="I65" s="77"/>
      <c r="J65" s="77"/>
      <c r="K65" s="110"/>
    </row>
  </sheetData>
  <mergeCells count="8">
    <mergeCell ref="C9:K9"/>
    <mergeCell ref="C47:K47"/>
    <mergeCell ref="B2:K2"/>
    <mergeCell ref="B3:K3"/>
    <mergeCell ref="B4:K4"/>
    <mergeCell ref="E6:G6"/>
    <mergeCell ref="H6:J6"/>
    <mergeCell ref="K6:K7"/>
  </mergeCells>
  <hyperlinks>
    <hyperlink ref="B2" location="Introduzione!A1" display="Introduzion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6"/>
  <sheetViews>
    <sheetView showGridLines="0" topLeftCell="A7" zoomScale="85" zoomScaleNormal="85" workbookViewId="0">
      <selection activeCell="B2" sqref="B2:H2"/>
    </sheetView>
  </sheetViews>
  <sheetFormatPr defaultRowHeight="15" x14ac:dyDescent="0.25"/>
  <cols>
    <col min="1" max="1" width="1.7109375" customWidth="1"/>
    <col min="3" max="3" width="74.5703125" bestFit="1" customWidth="1"/>
    <col min="4" max="4" width="24.7109375" customWidth="1"/>
    <col min="5" max="7" width="18.7109375" customWidth="1"/>
    <col min="8" max="8" width="60.7109375" customWidth="1"/>
  </cols>
  <sheetData>
    <row r="1" spans="2:8" ht="15.75" thickBot="1" x14ac:dyDescent="0.3"/>
    <row r="2" spans="2:8" ht="19.5" thickBot="1" x14ac:dyDescent="0.35">
      <c r="B2" s="200" t="s">
        <v>1701</v>
      </c>
      <c r="C2" s="201"/>
      <c r="D2" s="201"/>
      <c r="E2" s="201"/>
      <c r="F2" s="201"/>
      <c r="G2" s="201"/>
      <c r="H2" s="202"/>
    </row>
    <row r="3" spans="2:8" ht="21.75" thickBot="1" x14ac:dyDescent="0.4">
      <c r="B3" s="203" t="str">
        <f>CONCATENATE("Tabella 9. ",Introduzione!C36)</f>
        <v>Tabella 9. Dettaglio ricavi e spesa per traffico extra-UE</v>
      </c>
      <c r="C3" s="204"/>
      <c r="D3" s="204"/>
      <c r="E3" s="204"/>
      <c r="F3" s="204"/>
      <c r="G3" s="204"/>
      <c r="H3" s="205"/>
    </row>
    <row r="4" spans="2:8" ht="36.75" customHeight="1" x14ac:dyDescent="0.25">
      <c r="B4" s="219" t="str">
        <f>Introduzione!C37</f>
        <v>Si chiede di indicare, complessivamente, la spesa per il traffico originato da clienti propri e destinato a clienti di operatori extra-UE di rete fissa (traffico uscente) e i ricavi per il traffico originato da clienti di Paesi extra-UE di rete fissa e destinato a clienti propri (traffico entrante). Con riferimento ai dati di dettaglio, si richiede di indicare i dati relativi ai Paesi della tabella 8.</v>
      </c>
      <c r="C4" s="219"/>
      <c r="D4" s="219"/>
      <c r="E4" s="219"/>
      <c r="F4" s="219"/>
      <c r="G4" s="219"/>
      <c r="H4" s="219"/>
    </row>
    <row r="6" spans="2:8" x14ac:dyDescent="0.25">
      <c r="E6" s="207" t="s">
        <v>18</v>
      </c>
      <c r="F6" s="208"/>
      <c r="G6" s="209"/>
      <c r="H6" s="214" t="s">
        <v>1699</v>
      </c>
    </row>
    <row r="7" spans="2:8" x14ac:dyDescent="0.25">
      <c r="D7" s="2" t="s">
        <v>20</v>
      </c>
      <c r="E7" s="119">
        <v>2012</v>
      </c>
      <c r="F7" s="120">
        <v>2013</v>
      </c>
      <c r="G7" s="121">
        <v>2014</v>
      </c>
      <c r="H7" s="215"/>
    </row>
    <row r="9" spans="2:8" x14ac:dyDescent="0.25">
      <c r="B9" s="112" t="s">
        <v>1762</v>
      </c>
      <c r="C9" s="229" t="s">
        <v>1778</v>
      </c>
      <c r="D9" s="229"/>
      <c r="E9" s="229"/>
      <c r="F9" s="229"/>
      <c r="G9" s="229"/>
      <c r="H9" s="229"/>
    </row>
    <row r="11" spans="2:8" x14ac:dyDescent="0.25">
      <c r="B11" s="12" t="s">
        <v>1763</v>
      </c>
      <c r="C11" s="13" t="s">
        <v>1779</v>
      </c>
      <c r="D11" s="14" t="s">
        <v>1696</v>
      </c>
      <c r="E11" s="143"/>
      <c r="F11" s="134"/>
      <c r="G11" s="135"/>
      <c r="H11" s="136"/>
    </row>
    <row r="12" spans="2:8" x14ac:dyDescent="0.25">
      <c r="B12" s="24"/>
      <c r="C12" s="125" t="s">
        <v>1770</v>
      </c>
      <c r="D12" s="29"/>
      <c r="E12" s="29"/>
      <c r="F12" s="29"/>
      <c r="G12" s="29"/>
      <c r="H12" s="123"/>
    </row>
    <row r="13" spans="2:8" x14ac:dyDescent="0.25">
      <c r="B13" s="26"/>
      <c r="C13" s="137" t="s">
        <v>1769</v>
      </c>
      <c r="D13" s="22"/>
      <c r="E13" s="138"/>
      <c r="F13" s="139"/>
      <c r="G13" s="140"/>
      <c r="H13" s="108"/>
    </row>
    <row r="14" spans="2:8" x14ac:dyDescent="0.25">
      <c r="B14" s="26"/>
      <c r="C14" s="137" t="s">
        <v>1769</v>
      </c>
      <c r="D14" s="22"/>
      <c r="E14" s="141"/>
      <c r="F14" s="94"/>
      <c r="G14" s="95"/>
      <c r="H14" s="109"/>
    </row>
    <row r="15" spans="2:8" x14ac:dyDescent="0.25">
      <c r="B15" s="26"/>
      <c r="C15" s="137" t="s">
        <v>1769</v>
      </c>
      <c r="D15" s="22"/>
      <c r="E15" s="141"/>
      <c r="F15" s="94"/>
      <c r="G15" s="95"/>
      <c r="H15" s="109"/>
    </row>
    <row r="16" spans="2:8" x14ac:dyDescent="0.25">
      <c r="B16" s="26"/>
      <c r="C16" s="137" t="s">
        <v>1769</v>
      </c>
      <c r="D16" s="22"/>
      <c r="E16" s="141"/>
      <c r="F16" s="94"/>
      <c r="G16" s="95"/>
      <c r="H16" s="109"/>
    </row>
    <row r="17" spans="2:8" x14ac:dyDescent="0.25">
      <c r="B17" s="26"/>
      <c r="C17" s="137" t="s">
        <v>1769</v>
      </c>
      <c r="D17" s="22"/>
      <c r="E17" s="141"/>
      <c r="F17" s="94"/>
      <c r="G17" s="95"/>
      <c r="H17" s="109"/>
    </row>
    <row r="18" spans="2:8" x14ac:dyDescent="0.25">
      <c r="B18" s="26"/>
      <c r="C18" s="137" t="s">
        <v>1769</v>
      </c>
      <c r="D18" s="22"/>
      <c r="E18" s="141"/>
      <c r="F18" s="94"/>
      <c r="G18" s="95"/>
      <c r="H18" s="109"/>
    </row>
    <row r="19" spans="2:8" x14ac:dyDescent="0.25">
      <c r="B19" s="26"/>
      <c r="C19" s="137" t="s">
        <v>1769</v>
      </c>
      <c r="D19" s="22"/>
      <c r="E19" s="141"/>
      <c r="F19" s="94"/>
      <c r="G19" s="95"/>
      <c r="H19" s="109"/>
    </row>
    <row r="20" spans="2:8" x14ac:dyDescent="0.25">
      <c r="B20" s="26"/>
      <c r="C20" s="137" t="s">
        <v>1769</v>
      </c>
      <c r="D20" s="22"/>
      <c r="E20" s="141"/>
      <c r="F20" s="94"/>
      <c r="G20" s="95"/>
      <c r="H20" s="109"/>
    </row>
    <row r="21" spans="2:8" x14ac:dyDescent="0.25">
      <c r="B21" s="26"/>
      <c r="C21" s="137" t="s">
        <v>1769</v>
      </c>
      <c r="D21" s="22"/>
      <c r="E21" s="141"/>
      <c r="F21" s="94"/>
      <c r="G21" s="95"/>
      <c r="H21" s="109"/>
    </row>
    <row r="22" spans="2:8" x14ac:dyDescent="0.25">
      <c r="B22" s="26"/>
      <c r="C22" s="137" t="s">
        <v>1769</v>
      </c>
      <c r="D22" s="22"/>
      <c r="E22" s="141"/>
      <c r="F22" s="94"/>
      <c r="G22" s="95"/>
      <c r="H22" s="109"/>
    </row>
    <row r="23" spans="2:8" x14ac:dyDescent="0.25">
      <c r="B23" s="26"/>
      <c r="C23" s="137" t="s">
        <v>1769</v>
      </c>
      <c r="D23" s="22"/>
      <c r="E23" s="141"/>
      <c r="F23" s="94"/>
      <c r="G23" s="95"/>
      <c r="H23" s="109"/>
    </row>
    <row r="24" spans="2:8" x14ac:dyDescent="0.25">
      <c r="B24" s="26"/>
      <c r="C24" s="137" t="s">
        <v>1769</v>
      </c>
      <c r="D24" s="22"/>
      <c r="E24" s="141"/>
      <c r="F24" s="94"/>
      <c r="G24" s="95"/>
      <c r="H24" s="109"/>
    </row>
    <row r="25" spans="2:8" x14ac:dyDescent="0.25">
      <c r="B25" s="26"/>
      <c r="C25" s="137" t="s">
        <v>1769</v>
      </c>
      <c r="D25" s="22"/>
      <c r="E25" s="141"/>
      <c r="F25" s="94"/>
      <c r="G25" s="95"/>
      <c r="H25" s="109"/>
    </row>
    <row r="26" spans="2:8" x14ac:dyDescent="0.25">
      <c r="B26" s="26"/>
      <c r="C26" s="137" t="s">
        <v>1769</v>
      </c>
      <c r="D26" s="22"/>
      <c r="E26" s="141"/>
      <c r="F26" s="94"/>
      <c r="G26" s="95"/>
      <c r="H26" s="109"/>
    </row>
    <row r="27" spans="2:8" x14ac:dyDescent="0.25">
      <c r="B27" s="26"/>
      <c r="C27" s="137" t="s">
        <v>1769</v>
      </c>
      <c r="D27" s="22"/>
      <c r="E27" s="142"/>
      <c r="F27" s="96"/>
      <c r="G27" s="97"/>
      <c r="H27" s="110"/>
    </row>
    <row r="28" spans="2:8" x14ac:dyDescent="0.25">
      <c r="B28" s="33"/>
      <c r="C28" s="28"/>
      <c r="D28" s="28"/>
      <c r="E28" s="28"/>
      <c r="F28" s="28"/>
      <c r="G28" s="28"/>
      <c r="H28" s="124"/>
    </row>
    <row r="29" spans="2:8" x14ac:dyDescent="0.25">
      <c r="B29" s="12" t="s">
        <v>1764</v>
      </c>
      <c r="C29" s="13" t="s">
        <v>1780</v>
      </c>
      <c r="D29" s="14" t="s">
        <v>1696</v>
      </c>
      <c r="E29" s="143"/>
      <c r="F29" s="134"/>
      <c r="G29" s="135"/>
      <c r="H29" s="136"/>
    </row>
    <row r="30" spans="2:8" x14ac:dyDescent="0.25">
      <c r="B30" s="24"/>
      <c r="C30" s="125" t="s">
        <v>1770</v>
      </c>
      <c r="D30" s="29"/>
      <c r="E30" s="29"/>
      <c r="F30" s="29"/>
      <c r="G30" s="29"/>
      <c r="H30" s="123"/>
    </row>
    <row r="31" spans="2:8" x14ac:dyDescent="0.25">
      <c r="B31" s="26"/>
      <c r="C31" s="137" t="s">
        <v>1769</v>
      </c>
      <c r="D31" s="22"/>
      <c r="E31" s="138"/>
      <c r="F31" s="139"/>
      <c r="G31" s="140"/>
      <c r="H31" s="108"/>
    </row>
    <row r="32" spans="2:8" x14ac:dyDescent="0.25">
      <c r="B32" s="26"/>
      <c r="C32" s="137" t="s">
        <v>1769</v>
      </c>
      <c r="D32" s="22"/>
      <c r="E32" s="141"/>
      <c r="F32" s="94"/>
      <c r="G32" s="95"/>
      <c r="H32" s="109"/>
    </row>
    <row r="33" spans="2:8" x14ac:dyDescent="0.25">
      <c r="B33" s="26"/>
      <c r="C33" s="137" t="s">
        <v>1769</v>
      </c>
      <c r="D33" s="22"/>
      <c r="E33" s="141"/>
      <c r="F33" s="94"/>
      <c r="G33" s="95"/>
      <c r="H33" s="109"/>
    </row>
    <row r="34" spans="2:8" x14ac:dyDescent="0.25">
      <c r="B34" s="26"/>
      <c r="C34" s="137" t="s">
        <v>1769</v>
      </c>
      <c r="D34" s="22"/>
      <c r="E34" s="141"/>
      <c r="F34" s="94"/>
      <c r="G34" s="95"/>
      <c r="H34" s="109"/>
    </row>
    <row r="35" spans="2:8" x14ac:dyDescent="0.25">
      <c r="B35" s="26"/>
      <c r="C35" s="137" t="s">
        <v>1769</v>
      </c>
      <c r="D35" s="22"/>
      <c r="E35" s="141"/>
      <c r="F35" s="94"/>
      <c r="G35" s="95"/>
      <c r="H35" s="109"/>
    </row>
    <row r="36" spans="2:8" x14ac:dyDescent="0.25">
      <c r="B36" s="26"/>
      <c r="C36" s="137" t="s">
        <v>1769</v>
      </c>
      <c r="D36" s="22"/>
      <c r="E36" s="141"/>
      <c r="F36" s="94"/>
      <c r="G36" s="95"/>
      <c r="H36" s="109"/>
    </row>
    <row r="37" spans="2:8" x14ac:dyDescent="0.25">
      <c r="B37" s="26"/>
      <c r="C37" s="137" t="s">
        <v>1769</v>
      </c>
      <c r="D37" s="22"/>
      <c r="E37" s="141"/>
      <c r="F37" s="94"/>
      <c r="G37" s="95"/>
      <c r="H37" s="109"/>
    </row>
    <row r="38" spans="2:8" x14ac:dyDescent="0.25">
      <c r="B38" s="26"/>
      <c r="C38" s="137" t="s">
        <v>1769</v>
      </c>
      <c r="D38" s="22"/>
      <c r="E38" s="141"/>
      <c r="F38" s="94"/>
      <c r="G38" s="95"/>
      <c r="H38" s="109"/>
    </row>
    <row r="39" spans="2:8" x14ac:dyDescent="0.25">
      <c r="B39" s="26"/>
      <c r="C39" s="137" t="s">
        <v>1769</v>
      </c>
      <c r="D39" s="22"/>
      <c r="E39" s="141"/>
      <c r="F39" s="94"/>
      <c r="G39" s="95"/>
      <c r="H39" s="109"/>
    </row>
    <row r="40" spans="2:8" x14ac:dyDescent="0.25">
      <c r="B40" s="26"/>
      <c r="C40" s="137" t="s">
        <v>1769</v>
      </c>
      <c r="D40" s="22"/>
      <c r="E40" s="141"/>
      <c r="F40" s="94"/>
      <c r="G40" s="95"/>
      <c r="H40" s="109"/>
    </row>
    <row r="41" spans="2:8" x14ac:dyDescent="0.25">
      <c r="B41" s="26"/>
      <c r="C41" s="137" t="s">
        <v>1769</v>
      </c>
      <c r="D41" s="22"/>
      <c r="E41" s="141"/>
      <c r="F41" s="94"/>
      <c r="G41" s="95"/>
      <c r="H41" s="109"/>
    </row>
    <row r="42" spans="2:8" x14ac:dyDescent="0.25">
      <c r="B42" s="26"/>
      <c r="C42" s="137" t="s">
        <v>1769</v>
      </c>
      <c r="D42" s="22"/>
      <c r="E42" s="141"/>
      <c r="F42" s="94"/>
      <c r="G42" s="95"/>
      <c r="H42" s="109"/>
    </row>
    <row r="43" spans="2:8" x14ac:dyDescent="0.25">
      <c r="B43" s="26"/>
      <c r="C43" s="137" t="s">
        <v>1769</v>
      </c>
      <c r="D43" s="22"/>
      <c r="E43" s="141"/>
      <c r="F43" s="94"/>
      <c r="G43" s="95"/>
      <c r="H43" s="109"/>
    </row>
    <row r="44" spans="2:8" x14ac:dyDescent="0.25">
      <c r="B44" s="26"/>
      <c r="C44" s="137" t="s">
        <v>1769</v>
      </c>
      <c r="D44" s="22"/>
      <c r="E44" s="141"/>
      <c r="F44" s="94"/>
      <c r="G44" s="95"/>
      <c r="H44" s="109"/>
    </row>
    <row r="45" spans="2:8" x14ac:dyDescent="0.25">
      <c r="B45" s="26"/>
      <c r="C45" s="137" t="s">
        <v>1769</v>
      </c>
      <c r="D45" s="22"/>
      <c r="E45" s="142"/>
      <c r="F45" s="96"/>
      <c r="G45" s="97"/>
      <c r="H45" s="110"/>
    </row>
    <row r="46" spans="2:8" x14ac:dyDescent="0.25">
      <c r="B46" s="33"/>
      <c r="C46" s="28"/>
      <c r="D46" s="28"/>
      <c r="E46" s="28"/>
      <c r="F46" s="28"/>
      <c r="G46" s="28"/>
      <c r="H46" s="124"/>
    </row>
  </sheetData>
  <mergeCells count="6">
    <mergeCell ref="E6:G6"/>
    <mergeCell ref="H6:H7"/>
    <mergeCell ref="C9:H9"/>
    <mergeCell ref="B2:H2"/>
    <mergeCell ref="B3:H3"/>
    <mergeCell ref="B4:H4"/>
  </mergeCells>
  <hyperlinks>
    <hyperlink ref="B2" location="Introduzione!A1" display="Introduzion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
  <sheetViews>
    <sheetView showGridLines="0" zoomScale="85" zoomScaleNormal="85" workbookViewId="0">
      <selection activeCell="G11" sqref="G11"/>
    </sheetView>
  </sheetViews>
  <sheetFormatPr defaultRowHeight="15" x14ac:dyDescent="0.25"/>
  <cols>
    <col min="1" max="1" width="1.7109375" customWidth="1"/>
    <col min="3" max="3" width="63.140625" customWidth="1"/>
    <col min="4" max="4" width="24.7109375" customWidth="1"/>
    <col min="5" max="7" width="18.7109375" customWidth="1"/>
    <col min="8" max="8" width="60.7109375" customWidth="1"/>
  </cols>
  <sheetData>
    <row r="1" spans="2:8" ht="15.75" thickBot="1" x14ac:dyDescent="0.3"/>
    <row r="2" spans="2:8" ht="19.5" thickBot="1" x14ac:dyDescent="0.35">
      <c r="B2" s="200" t="s">
        <v>1701</v>
      </c>
      <c r="C2" s="201"/>
      <c r="D2" s="201"/>
      <c r="E2" s="201"/>
      <c r="F2" s="201"/>
      <c r="G2" s="201"/>
      <c r="H2" s="202"/>
    </row>
    <row r="3" spans="2:8" ht="21.75" thickBot="1" x14ac:dyDescent="0.4">
      <c r="B3" s="203" t="str">
        <f>CONCATENATE("Tabella 10. ",Introduzione!C38)</f>
        <v>Tabella 10. Tariffe di terminazione extra-UE</v>
      </c>
      <c r="C3" s="204"/>
      <c r="D3" s="204"/>
      <c r="E3" s="204"/>
      <c r="F3" s="204"/>
      <c r="G3" s="204"/>
      <c r="H3" s="205"/>
    </row>
    <row r="4" spans="2:8" ht="34.5" customHeight="1" x14ac:dyDescent="0.25">
      <c r="B4" s="219" t="str">
        <f>Introduzione!C39</f>
        <v>Si chiede di indicare, per ciascuno dei Paesi extra-UE della tabella 8, le tariffe di terminazione applicate, al 1 gennaio 2015, dai primi 3 operatori in termini di volumi di traffico originato dai propri clienti e diretti a clienti di questi operatori.</v>
      </c>
      <c r="C4" s="219"/>
      <c r="D4" s="219"/>
      <c r="E4" s="219"/>
      <c r="F4" s="219"/>
      <c r="G4" s="219"/>
      <c r="H4" s="219"/>
    </row>
    <row r="5" spans="2:8" s="147" customFormat="1" x14ac:dyDescent="0.25"/>
    <row r="6" spans="2:8" x14ac:dyDescent="0.25">
      <c r="E6" s="207" t="s">
        <v>1965</v>
      </c>
      <c r="F6" s="208"/>
      <c r="G6" s="209"/>
      <c r="H6" s="214" t="s">
        <v>1699</v>
      </c>
    </row>
    <row r="7" spans="2:8" x14ac:dyDescent="0.25">
      <c r="D7" s="2" t="s">
        <v>20</v>
      </c>
      <c r="E7" s="144" t="s">
        <v>1784</v>
      </c>
      <c r="F7" s="145" t="s">
        <v>1785</v>
      </c>
      <c r="G7" s="146" t="s">
        <v>1786</v>
      </c>
      <c r="H7" s="215"/>
    </row>
    <row r="9" spans="2:8" x14ac:dyDescent="0.25">
      <c r="B9" s="11" t="s">
        <v>1783</v>
      </c>
      <c r="C9" s="230" t="s">
        <v>1787</v>
      </c>
      <c r="D9" s="230"/>
      <c r="E9" s="230"/>
      <c r="F9" s="230"/>
      <c r="G9" s="230"/>
      <c r="H9" s="231"/>
    </row>
    <row r="10" spans="2:8" x14ac:dyDescent="0.25">
      <c r="B10" s="24"/>
      <c r="C10" s="29"/>
      <c r="D10" s="29"/>
      <c r="E10" s="29"/>
      <c r="F10" s="29"/>
      <c r="G10" s="29"/>
      <c r="H10" s="123"/>
    </row>
    <row r="11" spans="2:8" x14ac:dyDescent="0.25">
      <c r="B11" s="26"/>
      <c r="C11" s="137" t="s">
        <v>1769</v>
      </c>
      <c r="D11" s="22"/>
      <c r="E11" s="138"/>
      <c r="F11" s="139"/>
      <c r="G11" s="140"/>
      <c r="H11" s="108"/>
    </row>
    <row r="12" spans="2:8" x14ac:dyDescent="0.25">
      <c r="B12" s="26"/>
      <c r="C12" s="137" t="s">
        <v>1769</v>
      </c>
      <c r="D12" s="22"/>
      <c r="E12" s="141"/>
      <c r="F12" s="94"/>
      <c r="G12" s="95"/>
      <c r="H12" s="109"/>
    </row>
    <row r="13" spans="2:8" x14ac:dyDescent="0.25">
      <c r="B13" s="26"/>
      <c r="C13" s="137" t="s">
        <v>1769</v>
      </c>
      <c r="D13" s="22"/>
      <c r="E13" s="141"/>
      <c r="F13" s="94"/>
      <c r="G13" s="95"/>
      <c r="H13" s="109"/>
    </row>
    <row r="14" spans="2:8" x14ac:dyDescent="0.25">
      <c r="B14" s="26"/>
      <c r="C14" s="137" t="s">
        <v>1769</v>
      </c>
      <c r="D14" s="22"/>
      <c r="E14" s="141"/>
      <c r="F14" s="94"/>
      <c r="G14" s="95"/>
      <c r="H14" s="109"/>
    </row>
    <row r="15" spans="2:8" x14ac:dyDescent="0.25">
      <c r="B15" s="26"/>
      <c r="C15" s="137" t="s">
        <v>1769</v>
      </c>
      <c r="D15" s="22"/>
      <c r="E15" s="141"/>
      <c r="F15" s="94"/>
      <c r="G15" s="95"/>
      <c r="H15" s="109"/>
    </row>
    <row r="16" spans="2:8" x14ac:dyDescent="0.25">
      <c r="B16" s="26"/>
      <c r="C16" s="137" t="s">
        <v>1769</v>
      </c>
      <c r="D16" s="22"/>
      <c r="E16" s="141"/>
      <c r="F16" s="94"/>
      <c r="G16" s="95"/>
      <c r="H16" s="109"/>
    </row>
    <row r="17" spans="2:8" x14ac:dyDescent="0.25">
      <c r="B17" s="26"/>
      <c r="C17" s="137" t="s">
        <v>1769</v>
      </c>
      <c r="D17" s="22"/>
      <c r="E17" s="141"/>
      <c r="F17" s="94"/>
      <c r="G17" s="95"/>
      <c r="H17" s="109"/>
    </row>
    <row r="18" spans="2:8" x14ac:dyDescent="0.25">
      <c r="B18" s="26"/>
      <c r="C18" s="137" t="s">
        <v>1769</v>
      </c>
      <c r="D18" s="22"/>
      <c r="E18" s="141"/>
      <c r="F18" s="94"/>
      <c r="G18" s="95"/>
      <c r="H18" s="109"/>
    </row>
    <row r="19" spans="2:8" x14ac:dyDescent="0.25">
      <c r="B19" s="26"/>
      <c r="C19" s="137" t="s">
        <v>1769</v>
      </c>
      <c r="D19" s="22"/>
      <c r="E19" s="141"/>
      <c r="F19" s="94"/>
      <c r="G19" s="95"/>
      <c r="H19" s="109"/>
    </row>
    <row r="20" spans="2:8" x14ac:dyDescent="0.25">
      <c r="B20" s="26"/>
      <c r="C20" s="137" t="s">
        <v>1769</v>
      </c>
      <c r="D20" s="22"/>
      <c r="E20" s="141"/>
      <c r="F20" s="94"/>
      <c r="G20" s="95"/>
      <c r="H20" s="109"/>
    </row>
    <row r="21" spans="2:8" x14ac:dyDescent="0.25">
      <c r="B21" s="26"/>
      <c r="C21" s="137" t="s">
        <v>1769</v>
      </c>
      <c r="D21" s="22"/>
      <c r="E21" s="141"/>
      <c r="F21" s="94"/>
      <c r="G21" s="95"/>
      <c r="H21" s="109"/>
    </row>
    <row r="22" spans="2:8" x14ac:dyDescent="0.25">
      <c r="B22" s="26"/>
      <c r="C22" s="137" t="s">
        <v>1769</v>
      </c>
      <c r="D22" s="22"/>
      <c r="E22" s="141"/>
      <c r="F22" s="94"/>
      <c r="G22" s="95"/>
      <c r="H22" s="109"/>
    </row>
    <row r="23" spans="2:8" x14ac:dyDescent="0.25">
      <c r="B23" s="26"/>
      <c r="C23" s="137" t="s">
        <v>1769</v>
      </c>
      <c r="D23" s="22"/>
      <c r="E23" s="141"/>
      <c r="F23" s="94"/>
      <c r="G23" s="95"/>
      <c r="H23" s="109"/>
    </row>
    <row r="24" spans="2:8" x14ac:dyDescent="0.25">
      <c r="B24" s="26"/>
      <c r="C24" s="137" t="s">
        <v>1769</v>
      </c>
      <c r="D24" s="22"/>
      <c r="E24" s="141"/>
      <c r="F24" s="94"/>
      <c r="G24" s="95"/>
      <c r="H24" s="109"/>
    </row>
    <row r="25" spans="2:8" x14ac:dyDescent="0.25">
      <c r="B25" s="33"/>
      <c r="C25" s="148" t="s">
        <v>1769</v>
      </c>
      <c r="D25" s="28"/>
      <c r="E25" s="142"/>
      <c r="F25" s="96"/>
      <c r="G25" s="97"/>
      <c r="H25" s="110"/>
    </row>
    <row r="26" spans="2:8" x14ac:dyDescent="0.25">
      <c r="B26" s="22"/>
      <c r="C26" s="22"/>
      <c r="D26" s="22"/>
      <c r="E26" s="22"/>
      <c r="F26" s="22"/>
      <c r="G26" s="22"/>
      <c r="H26" s="22"/>
    </row>
  </sheetData>
  <mergeCells count="6">
    <mergeCell ref="E6:G6"/>
    <mergeCell ref="C9:H9"/>
    <mergeCell ref="H6:H7"/>
    <mergeCell ref="B2:H2"/>
    <mergeCell ref="B3:H3"/>
    <mergeCell ref="B4:H4"/>
  </mergeCells>
  <hyperlinks>
    <hyperlink ref="B2" location="Introduzione!A1" display="Introduzion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1"/>
  <sheetViews>
    <sheetView showGridLines="0" topLeftCell="A40" zoomScaleNormal="100" workbookViewId="0">
      <selection activeCell="C51" sqref="C51:AA51"/>
    </sheetView>
  </sheetViews>
  <sheetFormatPr defaultRowHeight="15" x14ac:dyDescent="0.25"/>
  <cols>
    <col min="1" max="1" width="1.7109375" customWidth="1"/>
    <col min="2" max="2" width="13.42578125" customWidth="1"/>
    <col min="27" max="27" width="31.5703125" customWidth="1"/>
  </cols>
  <sheetData>
    <row r="1" spans="2:27" ht="15.75" thickBot="1" x14ac:dyDescent="0.3"/>
    <row r="2" spans="2:27" ht="19.5" thickBot="1" x14ac:dyDescent="0.35">
      <c r="B2" s="200" t="s">
        <v>1701</v>
      </c>
      <c r="C2" s="201"/>
      <c r="D2" s="201"/>
      <c r="E2" s="201"/>
      <c r="F2" s="201"/>
      <c r="G2" s="201"/>
      <c r="H2" s="201"/>
      <c r="I2" s="201"/>
      <c r="J2" s="201"/>
      <c r="K2" s="201"/>
      <c r="L2" s="201"/>
      <c r="M2" s="201"/>
      <c r="N2" s="201"/>
      <c r="O2" s="201"/>
      <c r="P2" s="201"/>
      <c r="Q2" s="201"/>
      <c r="R2" s="201"/>
      <c r="S2" s="201"/>
      <c r="T2" s="201"/>
      <c r="U2" s="201"/>
      <c r="V2" s="201"/>
      <c r="W2" s="201"/>
      <c r="X2" s="201"/>
      <c r="Y2" s="201"/>
      <c r="Z2" s="201"/>
      <c r="AA2" s="202"/>
    </row>
    <row r="3" spans="2:27" ht="21.75" thickBot="1" x14ac:dyDescent="0.4">
      <c r="B3" s="203" t="str">
        <f>Introduzione!C42</f>
        <v>Domande qualitative</v>
      </c>
      <c r="C3" s="204"/>
      <c r="D3" s="204"/>
      <c r="E3" s="204"/>
      <c r="F3" s="204"/>
      <c r="G3" s="204"/>
      <c r="H3" s="204"/>
      <c r="I3" s="204"/>
      <c r="J3" s="204"/>
      <c r="K3" s="204"/>
      <c r="L3" s="204"/>
      <c r="M3" s="204"/>
      <c r="N3" s="204"/>
      <c r="O3" s="204"/>
      <c r="P3" s="204"/>
      <c r="Q3" s="204"/>
      <c r="R3" s="204"/>
      <c r="S3" s="204"/>
      <c r="T3" s="204"/>
      <c r="U3" s="204"/>
      <c r="V3" s="204"/>
      <c r="W3" s="204"/>
      <c r="X3" s="204"/>
      <c r="Y3" s="204"/>
      <c r="Z3" s="204"/>
      <c r="AA3" s="205"/>
    </row>
    <row r="4" spans="2:27" ht="21" x14ac:dyDescent="0.35">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row>
    <row r="5" spans="2:27" x14ac:dyDescent="0.25">
      <c r="B5" s="180" t="s">
        <v>1799</v>
      </c>
      <c r="C5" s="232" t="s">
        <v>1820</v>
      </c>
      <c r="D5" s="232"/>
      <c r="E5" s="232"/>
      <c r="F5" s="232"/>
      <c r="G5" s="232"/>
      <c r="H5" s="232"/>
      <c r="I5" s="232"/>
      <c r="J5" s="232"/>
      <c r="K5" s="232"/>
      <c r="L5" s="232"/>
      <c r="M5" s="232"/>
      <c r="N5" s="232"/>
      <c r="O5" s="232"/>
      <c r="P5" s="232"/>
      <c r="Q5" s="232"/>
      <c r="R5" s="232"/>
      <c r="S5" s="232"/>
      <c r="T5" s="232"/>
      <c r="U5" s="232"/>
      <c r="V5" s="232"/>
      <c r="W5" s="232"/>
      <c r="X5" s="232"/>
      <c r="Y5" s="232"/>
      <c r="Z5" s="232"/>
      <c r="AA5" s="232"/>
    </row>
    <row r="6" spans="2:27" ht="77.25" customHeight="1" x14ac:dyDescent="0.25">
      <c r="B6" s="57"/>
      <c r="C6" s="233"/>
      <c r="D6" s="233"/>
      <c r="E6" s="233"/>
      <c r="F6" s="233"/>
      <c r="G6" s="233"/>
      <c r="H6" s="233"/>
      <c r="I6" s="233"/>
      <c r="J6" s="233"/>
      <c r="K6" s="233"/>
      <c r="L6" s="233"/>
      <c r="M6" s="233"/>
      <c r="N6" s="233"/>
      <c r="O6" s="233"/>
      <c r="P6" s="233"/>
      <c r="Q6" s="233"/>
      <c r="R6" s="233"/>
      <c r="S6" s="233"/>
      <c r="T6" s="233"/>
      <c r="U6" s="233"/>
      <c r="V6" s="233"/>
      <c r="W6" s="233"/>
      <c r="X6" s="233"/>
      <c r="Y6" s="233"/>
      <c r="Z6" s="233"/>
      <c r="AA6" s="233"/>
    </row>
    <row r="8" spans="2:27" x14ac:dyDescent="0.25">
      <c r="B8" s="180" t="s">
        <v>1801</v>
      </c>
      <c r="C8" s="232" t="s">
        <v>1822</v>
      </c>
      <c r="D8" s="232"/>
      <c r="E8" s="232"/>
      <c r="F8" s="232"/>
      <c r="G8" s="232"/>
      <c r="H8" s="232"/>
      <c r="I8" s="232"/>
      <c r="J8" s="232"/>
      <c r="K8" s="232"/>
      <c r="L8" s="232"/>
      <c r="M8" s="232"/>
      <c r="N8" s="232"/>
      <c r="O8" s="232"/>
      <c r="P8" s="232"/>
      <c r="Q8" s="232"/>
      <c r="R8" s="232"/>
      <c r="S8" s="232"/>
      <c r="T8" s="232"/>
      <c r="U8" s="232"/>
      <c r="V8" s="232"/>
      <c r="W8" s="232"/>
      <c r="X8" s="232"/>
      <c r="Y8" s="232"/>
      <c r="Z8" s="232"/>
      <c r="AA8" s="232"/>
    </row>
    <row r="9" spans="2:27" ht="77.25" customHeight="1" x14ac:dyDescent="0.25">
      <c r="B9" s="57"/>
      <c r="C9" s="233"/>
      <c r="D9" s="233"/>
      <c r="E9" s="233"/>
      <c r="F9" s="233"/>
      <c r="G9" s="233"/>
      <c r="H9" s="233"/>
      <c r="I9" s="233"/>
      <c r="J9" s="233"/>
      <c r="K9" s="233"/>
      <c r="L9" s="233"/>
      <c r="M9" s="233"/>
      <c r="N9" s="233"/>
      <c r="O9" s="233"/>
      <c r="P9" s="233"/>
      <c r="Q9" s="233"/>
      <c r="R9" s="233"/>
      <c r="S9" s="233"/>
      <c r="T9" s="233"/>
      <c r="U9" s="233"/>
      <c r="V9" s="233"/>
      <c r="W9" s="233"/>
      <c r="X9" s="233"/>
      <c r="Y9" s="233"/>
      <c r="Z9" s="233"/>
      <c r="AA9" s="233"/>
    </row>
    <row r="11" spans="2:27" x14ac:dyDescent="0.25">
      <c r="B11" s="180" t="s">
        <v>1802</v>
      </c>
      <c r="C11" s="232" t="s">
        <v>1971</v>
      </c>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row>
    <row r="12" spans="2:27" ht="77.25" customHeight="1" x14ac:dyDescent="0.25">
      <c r="B12" s="57"/>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row>
    <row r="14" spans="2:27" ht="37.5" customHeight="1" x14ac:dyDescent="0.25">
      <c r="B14" s="180" t="s">
        <v>1803</v>
      </c>
      <c r="C14" s="232" t="s">
        <v>1970</v>
      </c>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row>
    <row r="15" spans="2:27" ht="77.25" customHeight="1" x14ac:dyDescent="0.25">
      <c r="B15" s="57"/>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row>
    <row r="17" spans="2:27" x14ac:dyDescent="0.25">
      <c r="B17" s="180" t="s">
        <v>1804</v>
      </c>
      <c r="C17" s="232" t="s">
        <v>1966</v>
      </c>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row>
    <row r="18" spans="2:27" ht="77.25" customHeight="1" x14ac:dyDescent="0.25">
      <c r="B18" s="57"/>
      <c r="C18" s="234"/>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6"/>
    </row>
    <row r="20" spans="2:27" x14ac:dyDescent="0.25">
      <c r="B20" s="180" t="s">
        <v>1805</v>
      </c>
      <c r="C20" s="232" t="s">
        <v>1800</v>
      </c>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row>
    <row r="21" spans="2:27" ht="77.25" customHeight="1" x14ac:dyDescent="0.25">
      <c r="B21" s="57"/>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row>
    <row r="23" spans="2:27" ht="49.5" customHeight="1" x14ac:dyDescent="0.25">
      <c r="B23" s="180" t="s">
        <v>1806</v>
      </c>
      <c r="C23" s="232" t="s">
        <v>1808</v>
      </c>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row>
    <row r="24" spans="2:27" ht="77.25" customHeight="1" x14ac:dyDescent="0.25">
      <c r="B24" s="57"/>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row>
    <row r="26" spans="2:27" x14ac:dyDescent="0.25">
      <c r="B26" s="180" t="s">
        <v>1807</v>
      </c>
      <c r="C26" s="232" t="s">
        <v>1969</v>
      </c>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row>
    <row r="27" spans="2:27" ht="77.25" customHeight="1" x14ac:dyDescent="0.25">
      <c r="B27" s="57"/>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row>
    <row r="29" spans="2:27" x14ac:dyDescent="0.25">
      <c r="B29" s="180" t="s">
        <v>1809</v>
      </c>
      <c r="C29" s="232" t="s">
        <v>1968</v>
      </c>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row>
    <row r="30" spans="2:27" ht="77.25" customHeight="1" x14ac:dyDescent="0.25">
      <c r="B30" s="57"/>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row>
    <row r="32" spans="2:27" x14ac:dyDescent="0.25">
      <c r="B32" s="180" t="s">
        <v>1812</v>
      </c>
      <c r="C32" s="232" t="s">
        <v>1967</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row>
    <row r="33" spans="2:27" ht="77.25" customHeight="1" x14ac:dyDescent="0.25">
      <c r="B33" s="57"/>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row>
    <row r="35" spans="2:27" ht="33.75" customHeight="1" x14ac:dyDescent="0.25">
      <c r="B35" s="180" t="s">
        <v>1813</v>
      </c>
      <c r="C35" s="232" t="s">
        <v>1973</v>
      </c>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row>
    <row r="36" spans="2:27" ht="77.25" customHeight="1" x14ac:dyDescent="0.25">
      <c r="B36" s="57"/>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row>
    <row r="38" spans="2:27" x14ac:dyDescent="0.25">
      <c r="B38" s="180" t="s">
        <v>1814</v>
      </c>
      <c r="C38" s="232" t="s">
        <v>1818</v>
      </c>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row>
    <row r="39" spans="2:27" ht="77.25" customHeight="1" x14ac:dyDescent="0.25">
      <c r="B39" s="57"/>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row>
    <row r="41" spans="2:27" x14ac:dyDescent="0.25">
      <c r="B41" s="180" t="s">
        <v>1815</v>
      </c>
      <c r="C41" s="232" t="s">
        <v>1816</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row>
    <row r="42" spans="2:27" ht="77.25" customHeight="1" x14ac:dyDescent="0.25">
      <c r="B42" s="57"/>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row>
    <row r="44" spans="2:27" x14ac:dyDescent="0.25">
      <c r="B44" s="180" t="s">
        <v>1819</v>
      </c>
      <c r="C44" s="232" t="s">
        <v>1810</v>
      </c>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row>
    <row r="45" spans="2:27" ht="77.25" customHeight="1" x14ac:dyDescent="0.25">
      <c r="B45" s="57"/>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row>
    <row r="47" spans="2:27" x14ac:dyDescent="0.25">
      <c r="B47" s="180" t="s">
        <v>1821</v>
      </c>
      <c r="C47" s="232" t="s">
        <v>1817</v>
      </c>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row>
    <row r="48" spans="2:27" ht="77.25" customHeight="1" x14ac:dyDescent="0.25">
      <c r="B48" s="57"/>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row>
    <row r="50" spans="2:27" x14ac:dyDescent="0.25">
      <c r="B50" s="180" t="s">
        <v>1972</v>
      </c>
      <c r="C50" s="232" t="s">
        <v>1811</v>
      </c>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row>
    <row r="51" spans="2:27" ht="77.25" customHeight="1" x14ac:dyDescent="0.25">
      <c r="B51" s="57"/>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row>
  </sheetData>
  <mergeCells count="34">
    <mergeCell ref="C6:AA6"/>
    <mergeCell ref="C50:AA50"/>
    <mergeCell ref="C51:AA51"/>
    <mergeCell ref="C45:AA45"/>
    <mergeCell ref="C47:AA47"/>
    <mergeCell ref="C48:AA48"/>
    <mergeCell ref="B3:AA3"/>
    <mergeCell ref="B2:AA2"/>
    <mergeCell ref="C23:AA23"/>
    <mergeCell ref="C38:AA38"/>
    <mergeCell ref="C39:AA39"/>
    <mergeCell ref="C14:AA14"/>
    <mergeCell ref="C17:AA17"/>
    <mergeCell ref="C20:AA20"/>
    <mergeCell ref="C11:AA11"/>
    <mergeCell ref="C12:AA12"/>
    <mergeCell ref="C15:AA15"/>
    <mergeCell ref="C18:AA18"/>
    <mergeCell ref="C21:AA21"/>
    <mergeCell ref="C8:AA8"/>
    <mergeCell ref="C9:AA9"/>
    <mergeCell ref="C5:AA5"/>
    <mergeCell ref="C41:AA41"/>
    <mergeCell ref="C42:AA42"/>
    <mergeCell ref="C44:AA44"/>
    <mergeCell ref="C24:AA24"/>
    <mergeCell ref="C27:AA27"/>
    <mergeCell ref="C30:AA30"/>
    <mergeCell ref="C36:AA36"/>
    <mergeCell ref="C26:AA26"/>
    <mergeCell ref="C29:AA29"/>
    <mergeCell ref="C35:AA35"/>
    <mergeCell ref="C32:AA32"/>
    <mergeCell ref="C33:AA33"/>
  </mergeCells>
  <hyperlinks>
    <hyperlink ref="B2" location="Introduzione!A1" display="Introduzion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3"/>
  <sheetViews>
    <sheetView showGridLines="0" zoomScale="85" zoomScaleNormal="85" workbookViewId="0">
      <selection activeCell="B44" sqref="B44:G45"/>
    </sheetView>
  </sheetViews>
  <sheetFormatPr defaultRowHeight="15" x14ac:dyDescent="0.25"/>
  <cols>
    <col min="1" max="1" width="1.7109375" customWidth="1"/>
    <col min="2" max="2" width="12.28515625" customWidth="1"/>
    <col min="3" max="3" width="21.85546875" bestFit="1" customWidth="1"/>
    <col min="4" max="4" width="19" bestFit="1" customWidth="1"/>
    <col min="5" max="5" width="23" bestFit="1" customWidth="1"/>
    <col min="6" max="6" width="28.7109375" bestFit="1" customWidth="1"/>
    <col min="7" max="7" width="10.7109375" customWidth="1"/>
  </cols>
  <sheetData>
    <row r="1" spans="2:7" ht="15.75" thickBot="1" x14ac:dyDescent="0.3"/>
    <row r="2" spans="2:7" ht="19.5" thickBot="1" x14ac:dyDescent="0.35">
      <c r="B2" s="200" t="s">
        <v>1701</v>
      </c>
      <c r="C2" s="201"/>
      <c r="D2" s="201"/>
      <c r="E2" s="201"/>
      <c r="F2" s="201"/>
      <c r="G2" s="202"/>
    </row>
    <row r="3" spans="2:7" ht="21.75" thickBot="1" x14ac:dyDescent="0.4">
      <c r="B3" s="203" t="str">
        <f>Introduzione!C44</f>
        <v>Allegato A: elenco impanti SGT</v>
      </c>
      <c r="C3" s="204"/>
      <c r="D3" s="204"/>
      <c r="E3" s="204"/>
      <c r="F3" s="204"/>
      <c r="G3" s="205"/>
    </row>
    <row r="5" spans="2:7" x14ac:dyDescent="0.25">
      <c r="B5" s="237" t="s">
        <v>1858</v>
      </c>
      <c r="C5" s="206"/>
      <c r="D5" s="206"/>
      <c r="E5" s="206"/>
      <c r="F5" s="206"/>
      <c r="G5" s="206"/>
    </row>
    <row r="7" spans="2:7" ht="30" x14ac:dyDescent="0.25">
      <c r="B7" s="151" t="s">
        <v>1570</v>
      </c>
      <c r="C7" s="130" t="s">
        <v>254</v>
      </c>
      <c r="D7" s="130" t="s">
        <v>1572</v>
      </c>
      <c r="E7" s="130" t="s">
        <v>1571</v>
      </c>
      <c r="F7" s="130" t="s">
        <v>1857</v>
      </c>
      <c r="G7" s="130" t="s">
        <v>258</v>
      </c>
    </row>
    <row r="8" spans="2:7" x14ac:dyDescent="0.25">
      <c r="B8" s="107">
        <v>1</v>
      </c>
      <c r="C8" s="57" t="s">
        <v>1003</v>
      </c>
      <c r="D8" s="57" t="s">
        <v>1041</v>
      </c>
      <c r="E8" s="57" t="s">
        <v>1573</v>
      </c>
      <c r="F8" s="57" t="s">
        <v>1574</v>
      </c>
      <c r="G8" s="57">
        <v>68</v>
      </c>
    </row>
    <row r="9" spans="2:7" x14ac:dyDescent="0.25">
      <c r="B9" s="107">
        <v>1</v>
      </c>
      <c r="C9" s="57" t="s">
        <v>1003</v>
      </c>
      <c r="D9" s="57" t="s">
        <v>1008</v>
      </c>
      <c r="E9" s="57" t="s">
        <v>1575</v>
      </c>
      <c r="F9" s="57" t="s">
        <v>1010</v>
      </c>
      <c r="G9" s="57">
        <v>67</v>
      </c>
    </row>
    <row r="10" spans="2:7" x14ac:dyDescent="0.25">
      <c r="B10" s="107">
        <v>2</v>
      </c>
      <c r="C10" s="57" t="s">
        <v>1003</v>
      </c>
      <c r="D10" s="57" t="s">
        <v>1666</v>
      </c>
      <c r="E10" s="57" t="s">
        <v>1576</v>
      </c>
      <c r="F10" s="57" t="s">
        <v>1577</v>
      </c>
      <c r="G10" s="57">
        <v>66</v>
      </c>
    </row>
    <row r="11" spans="2:7" x14ac:dyDescent="0.25">
      <c r="B11" s="107">
        <v>2</v>
      </c>
      <c r="C11" s="57" t="s">
        <v>1003</v>
      </c>
      <c r="D11" s="57" t="s">
        <v>1057</v>
      </c>
      <c r="E11" s="57" t="s">
        <v>1578</v>
      </c>
      <c r="F11" s="57" t="s">
        <v>1579</v>
      </c>
      <c r="G11" s="57">
        <v>65</v>
      </c>
    </row>
    <row r="12" spans="2:7" x14ac:dyDescent="0.25">
      <c r="B12" s="107">
        <v>3</v>
      </c>
      <c r="C12" s="57" t="s">
        <v>1003</v>
      </c>
      <c r="D12" s="57" t="s">
        <v>1057</v>
      </c>
      <c r="E12" s="57" t="s">
        <v>1580</v>
      </c>
      <c r="F12" s="57" t="s">
        <v>1098</v>
      </c>
      <c r="G12" s="57">
        <v>193</v>
      </c>
    </row>
    <row r="13" spans="2:7" x14ac:dyDescent="0.25">
      <c r="B13" s="107">
        <v>3</v>
      </c>
      <c r="C13" s="57" t="s">
        <v>1003</v>
      </c>
      <c r="D13" s="57" t="s">
        <v>1057</v>
      </c>
      <c r="E13" s="57" t="s">
        <v>1581</v>
      </c>
      <c r="F13" s="57" t="s">
        <v>1582</v>
      </c>
      <c r="G13" s="57">
        <v>136</v>
      </c>
    </row>
    <row r="14" spans="2:7" x14ac:dyDescent="0.25">
      <c r="B14" s="107">
        <v>4</v>
      </c>
      <c r="C14" s="57" t="s">
        <v>773</v>
      </c>
      <c r="D14" s="57" t="s">
        <v>1667</v>
      </c>
      <c r="E14" s="57" t="s">
        <v>1583</v>
      </c>
      <c r="F14" s="57" t="s">
        <v>1584</v>
      </c>
      <c r="G14" s="57">
        <v>15952</v>
      </c>
    </row>
    <row r="15" spans="2:7" x14ac:dyDescent="0.25">
      <c r="B15" s="107">
        <v>4</v>
      </c>
      <c r="C15" s="57" t="s">
        <v>773</v>
      </c>
      <c r="D15" s="57" t="s">
        <v>838</v>
      </c>
      <c r="E15" s="57" t="s">
        <v>1585</v>
      </c>
      <c r="F15" s="57" t="s">
        <v>858</v>
      </c>
      <c r="G15" s="57">
        <v>15985</v>
      </c>
    </row>
    <row r="16" spans="2:7" x14ac:dyDescent="0.25">
      <c r="B16" s="107">
        <v>5</v>
      </c>
      <c r="C16" s="57" t="s">
        <v>773</v>
      </c>
      <c r="D16" s="57" t="s">
        <v>1667</v>
      </c>
      <c r="E16" s="57" t="s">
        <v>1586</v>
      </c>
      <c r="F16" s="57" t="s">
        <v>1584</v>
      </c>
      <c r="G16" s="57">
        <v>2051</v>
      </c>
    </row>
    <row r="17" spans="2:7" x14ac:dyDescent="0.25">
      <c r="B17" s="107">
        <v>5</v>
      </c>
      <c r="C17" s="57" t="s">
        <v>773</v>
      </c>
      <c r="D17" s="57" t="s">
        <v>838</v>
      </c>
      <c r="E17" s="57" t="s">
        <v>1587</v>
      </c>
      <c r="F17" s="57" t="s">
        <v>1588</v>
      </c>
      <c r="G17" s="57">
        <v>15953</v>
      </c>
    </row>
    <row r="18" spans="2:7" x14ac:dyDescent="0.25">
      <c r="B18" s="107">
        <v>6</v>
      </c>
      <c r="C18" s="57" t="s">
        <v>773</v>
      </c>
      <c r="D18" s="57" t="s">
        <v>919</v>
      </c>
      <c r="E18" s="57" t="s">
        <v>1589</v>
      </c>
      <c r="F18" s="57" t="s">
        <v>1590</v>
      </c>
      <c r="G18" s="57">
        <v>1861</v>
      </c>
    </row>
    <row r="19" spans="2:7" x14ac:dyDescent="0.25">
      <c r="B19" s="107">
        <v>6</v>
      </c>
      <c r="C19" s="57" t="s">
        <v>773</v>
      </c>
      <c r="D19" s="57" t="s">
        <v>838</v>
      </c>
      <c r="E19" s="57" t="s">
        <v>1591</v>
      </c>
      <c r="F19" s="57" t="s">
        <v>858</v>
      </c>
      <c r="G19" s="57">
        <v>15984</v>
      </c>
    </row>
    <row r="20" spans="2:7" x14ac:dyDescent="0.25">
      <c r="B20" s="107">
        <v>7</v>
      </c>
      <c r="C20" s="57" t="s">
        <v>773</v>
      </c>
      <c r="D20" s="57" t="s">
        <v>784</v>
      </c>
      <c r="E20" s="57" t="s">
        <v>1592</v>
      </c>
      <c r="F20" s="57" t="s">
        <v>792</v>
      </c>
      <c r="G20" s="57">
        <v>1858</v>
      </c>
    </row>
    <row r="21" spans="2:7" x14ac:dyDescent="0.25">
      <c r="B21" s="107">
        <v>7</v>
      </c>
      <c r="C21" s="57" t="s">
        <v>773</v>
      </c>
      <c r="D21" s="57" t="s">
        <v>774</v>
      </c>
      <c r="E21" s="57" t="s">
        <v>1593</v>
      </c>
      <c r="F21" s="57" t="s">
        <v>1594</v>
      </c>
      <c r="G21" s="57">
        <v>1857</v>
      </c>
    </row>
    <row r="22" spans="2:7" x14ac:dyDescent="0.25">
      <c r="B22" s="107">
        <v>8</v>
      </c>
      <c r="C22" s="57" t="s">
        <v>773</v>
      </c>
      <c r="D22" s="57" t="s">
        <v>813</v>
      </c>
      <c r="E22" s="57" t="s">
        <v>1595</v>
      </c>
      <c r="F22" s="57" t="s">
        <v>818</v>
      </c>
      <c r="G22" s="57">
        <v>1859</v>
      </c>
    </row>
    <row r="23" spans="2:7" x14ac:dyDescent="0.25">
      <c r="B23" s="107">
        <v>8</v>
      </c>
      <c r="C23" s="57" t="s">
        <v>773</v>
      </c>
      <c r="D23" s="57" t="s">
        <v>774</v>
      </c>
      <c r="E23" s="57" t="s">
        <v>1596</v>
      </c>
      <c r="F23" s="57" t="s">
        <v>1594</v>
      </c>
      <c r="G23" s="57">
        <v>1939</v>
      </c>
    </row>
    <row r="24" spans="2:7" x14ac:dyDescent="0.25">
      <c r="B24" s="107">
        <v>9</v>
      </c>
      <c r="C24" s="57" t="s">
        <v>773</v>
      </c>
      <c r="D24" s="57" t="s">
        <v>928</v>
      </c>
      <c r="E24" s="57" t="s">
        <v>1597</v>
      </c>
      <c r="F24" s="57" t="s">
        <v>930</v>
      </c>
      <c r="G24" s="57">
        <v>1862</v>
      </c>
    </row>
    <row r="25" spans="2:7" x14ac:dyDescent="0.25">
      <c r="B25" s="107">
        <v>9</v>
      </c>
      <c r="C25" s="57" t="s">
        <v>773</v>
      </c>
      <c r="D25" s="57" t="s">
        <v>1668</v>
      </c>
      <c r="E25" s="57" t="s">
        <v>1598</v>
      </c>
      <c r="F25" s="57" t="s">
        <v>805</v>
      </c>
      <c r="G25" s="57">
        <v>1860</v>
      </c>
    </row>
    <row r="26" spans="2:7" x14ac:dyDescent="0.25">
      <c r="B26" s="107">
        <v>10</v>
      </c>
      <c r="C26" s="57" t="s">
        <v>1411</v>
      </c>
      <c r="D26" s="57" t="s">
        <v>1435</v>
      </c>
      <c r="E26" s="57" t="s">
        <v>1599</v>
      </c>
      <c r="F26" s="57" t="s">
        <v>1600</v>
      </c>
      <c r="G26" s="57">
        <v>3521</v>
      </c>
    </row>
    <row r="27" spans="2:7" x14ac:dyDescent="0.25">
      <c r="B27" s="107">
        <v>10</v>
      </c>
      <c r="C27" s="57" t="s">
        <v>1411</v>
      </c>
      <c r="D27" s="57" t="s">
        <v>1412</v>
      </c>
      <c r="E27" s="57" t="s">
        <v>1601</v>
      </c>
      <c r="F27" s="57" t="s">
        <v>1602</v>
      </c>
      <c r="G27" s="57">
        <v>3520</v>
      </c>
    </row>
    <row r="28" spans="2:7" x14ac:dyDescent="0.25">
      <c r="B28" s="107">
        <v>11</v>
      </c>
      <c r="C28" s="57" t="s">
        <v>541</v>
      </c>
      <c r="D28" s="57" t="s">
        <v>558</v>
      </c>
      <c r="E28" s="57" t="s">
        <v>1603</v>
      </c>
      <c r="F28" s="57" t="s">
        <v>564</v>
      </c>
      <c r="G28" s="57">
        <v>3971</v>
      </c>
    </row>
    <row r="29" spans="2:7" x14ac:dyDescent="0.25">
      <c r="B29" s="107">
        <v>11</v>
      </c>
      <c r="C29" s="57" t="s">
        <v>541</v>
      </c>
      <c r="D29" s="57" t="s">
        <v>565</v>
      </c>
      <c r="E29" s="57" t="s">
        <v>1604</v>
      </c>
      <c r="F29" s="57" t="s">
        <v>1605</v>
      </c>
      <c r="G29" s="57">
        <v>3969</v>
      </c>
    </row>
    <row r="30" spans="2:7" x14ac:dyDescent="0.25">
      <c r="B30" s="107">
        <v>12</v>
      </c>
      <c r="C30" s="57" t="s">
        <v>1466</v>
      </c>
      <c r="D30" s="57" t="s">
        <v>1669</v>
      </c>
      <c r="E30" s="57" t="s">
        <v>1606</v>
      </c>
      <c r="F30" s="57" t="s">
        <v>1607</v>
      </c>
      <c r="G30" s="57">
        <v>15986</v>
      </c>
    </row>
    <row r="31" spans="2:7" x14ac:dyDescent="0.25">
      <c r="B31" s="107">
        <v>12</v>
      </c>
      <c r="C31" s="57" t="s">
        <v>1466</v>
      </c>
      <c r="D31" s="57" t="s">
        <v>1492</v>
      </c>
      <c r="E31" s="57" t="s">
        <v>1608</v>
      </c>
      <c r="F31" s="57" t="s">
        <v>1609</v>
      </c>
      <c r="G31" s="57">
        <v>4419</v>
      </c>
    </row>
    <row r="32" spans="2:7" x14ac:dyDescent="0.25">
      <c r="B32" s="107">
        <v>13</v>
      </c>
      <c r="C32" s="57" t="s">
        <v>1466</v>
      </c>
      <c r="D32" s="57" t="s">
        <v>1522</v>
      </c>
      <c r="E32" s="57" t="s">
        <v>1610</v>
      </c>
      <c r="F32" s="57" t="s">
        <v>1611</v>
      </c>
      <c r="G32" s="57">
        <v>4546</v>
      </c>
    </row>
    <row r="33" spans="2:7" x14ac:dyDescent="0.25">
      <c r="B33" s="107">
        <v>13</v>
      </c>
      <c r="C33" s="57" t="s">
        <v>1466</v>
      </c>
      <c r="D33" s="57" t="s">
        <v>1669</v>
      </c>
      <c r="E33" s="57" t="s">
        <v>1612</v>
      </c>
      <c r="F33" s="57" t="s">
        <v>1613</v>
      </c>
      <c r="G33" s="57">
        <v>4423</v>
      </c>
    </row>
    <row r="34" spans="2:7" x14ac:dyDescent="0.25">
      <c r="B34" s="107">
        <v>14</v>
      </c>
      <c r="C34" s="57" t="s">
        <v>1466</v>
      </c>
      <c r="D34" s="57" t="s">
        <v>1547</v>
      </c>
      <c r="E34" s="57" t="s">
        <v>1614</v>
      </c>
      <c r="F34" s="57" t="s">
        <v>1615</v>
      </c>
      <c r="G34" s="57">
        <v>4421</v>
      </c>
    </row>
    <row r="35" spans="2:7" x14ac:dyDescent="0.25">
      <c r="B35" s="107">
        <v>14</v>
      </c>
      <c r="C35" s="57" t="s">
        <v>1466</v>
      </c>
      <c r="D35" s="57" t="s">
        <v>1492</v>
      </c>
      <c r="E35" s="57" t="s">
        <v>1616</v>
      </c>
      <c r="F35" s="57" t="s">
        <v>1609</v>
      </c>
      <c r="G35" s="57">
        <v>4487</v>
      </c>
    </row>
    <row r="36" spans="2:7" x14ac:dyDescent="0.25">
      <c r="B36" s="107">
        <v>15</v>
      </c>
      <c r="C36" s="57" t="s">
        <v>450</v>
      </c>
      <c r="D36" s="57" t="s">
        <v>451</v>
      </c>
      <c r="E36" s="57" t="s">
        <v>1617</v>
      </c>
      <c r="F36" s="57" t="s">
        <v>463</v>
      </c>
      <c r="G36" s="57">
        <v>15897</v>
      </c>
    </row>
    <row r="37" spans="2:7" x14ac:dyDescent="0.25">
      <c r="B37" s="107">
        <v>15</v>
      </c>
      <c r="C37" s="57" t="s">
        <v>450</v>
      </c>
      <c r="D37" s="57" t="s">
        <v>451</v>
      </c>
      <c r="E37" s="57" t="s">
        <v>1618</v>
      </c>
      <c r="F37" s="57" t="s">
        <v>459</v>
      </c>
      <c r="G37" s="57">
        <v>16016</v>
      </c>
    </row>
    <row r="38" spans="2:7" x14ac:dyDescent="0.25">
      <c r="B38" s="107">
        <v>16</v>
      </c>
      <c r="C38" s="57" t="s">
        <v>450</v>
      </c>
      <c r="D38" s="57" t="s">
        <v>498</v>
      </c>
      <c r="E38" s="57" t="s">
        <v>1619</v>
      </c>
      <c r="F38" s="57" t="s">
        <v>500</v>
      </c>
      <c r="G38" s="57">
        <v>6018</v>
      </c>
    </row>
    <row r="39" spans="2:7" x14ac:dyDescent="0.25">
      <c r="B39" s="107">
        <v>16</v>
      </c>
      <c r="C39" s="57" t="s">
        <v>450</v>
      </c>
      <c r="D39" s="57" t="s">
        <v>505</v>
      </c>
      <c r="E39" s="57" t="s">
        <v>1620</v>
      </c>
      <c r="F39" s="57" t="s">
        <v>507</v>
      </c>
      <c r="G39" s="57">
        <v>6019</v>
      </c>
    </row>
    <row r="40" spans="2:7" x14ac:dyDescent="0.25">
      <c r="B40" s="107">
        <v>17</v>
      </c>
      <c r="C40" s="57" t="s">
        <v>450</v>
      </c>
      <c r="D40" s="57" t="s">
        <v>531</v>
      </c>
      <c r="E40" s="57" t="s">
        <v>1621</v>
      </c>
      <c r="F40" s="57" t="s">
        <v>537</v>
      </c>
      <c r="G40" s="57">
        <v>6020</v>
      </c>
    </row>
    <row r="41" spans="2:7" x14ac:dyDescent="0.25">
      <c r="B41" s="107">
        <v>17</v>
      </c>
      <c r="C41" s="57" t="s">
        <v>450</v>
      </c>
      <c r="D41" s="57" t="s">
        <v>451</v>
      </c>
      <c r="E41" s="57" t="s">
        <v>1622</v>
      </c>
      <c r="F41" s="57" t="s">
        <v>459</v>
      </c>
      <c r="G41" s="57">
        <v>6017</v>
      </c>
    </row>
    <row r="42" spans="2:7" x14ac:dyDescent="0.25">
      <c r="B42" s="107">
        <v>18</v>
      </c>
      <c r="C42" s="57" t="s">
        <v>957</v>
      </c>
      <c r="D42" s="57" t="s">
        <v>958</v>
      </c>
      <c r="E42" s="57" t="s">
        <v>1623</v>
      </c>
      <c r="F42" s="57" t="s">
        <v>960</v>
      </c>
      <c r="G42" s="57">
        <v>8577</v>
      </c>
    </row>
    <row r="43" spans="2:7" x14ac:dyDescent="0.25">
      <c r="B43" s="107">
        <v>18</v>
      </c>
      <c r="C43" s="57" t="s">
        <v>1440</v>
      </c>
      <c r="D43" s="57" t="s">
        <v>1444</v>
      </c>
      <c r="E43" s="57" t="s">
        <v>1624</v>
      </c>
      <c r="F43" s="57" t="s">
        <v>1450</v>
      </c>
      <c r="G43" s="57">
        <v>8649</v>
      </c>
    </row>
    <row r="44" spans="2:7" x14ac:dyDescent="0.25">
      <c r="B44" s="107">
        <v>19</v>
      </c>
      <c r="C44" s="57" t="s">
        <v>730</v>
      </c>
      <c r="D44" s="57" t="s">
        <v>768</v>
      </c>
      <c r="E44" s="57" t="s">
        <v>1625</v>
      </c>
      <c r="F44" s="57" t="s">
        <v>1626</v>
      </c>
      <c r="G44" s="57">
        <v>5505</v>
      </c>
    </row>
    <row r="45" spans="2:7" x14ac:dyDescent="0.25">
      <c r="B45" s="107">
        <v>19</v>
      </c>
      <c r="C45" s="57" t="s">
        <v>730</v>
      </c>
      <c r="D45" s="57" t="s">
        <v>733</v>
      </c>
      <c r="E45" s="57" t="s">
        <v>1627</v>
      </c>
      <c r="F45" s="57" t="s">
        <v>1628</v>
      </c>
      <c r="G45" s="57">
        <v>5441</v>
      </c>
    </row>
    <row r="46" spans="2:7" x14ac:dyDescent="0.25">
      <c r="B46" s="107">
        <v>20</v>
      </c>
      <c r="C46" s="57" t="s">
        <v>1316</v>
      </c>
      <c r="D46" s="57" t="s">
        <v>1330</v>
      </c>
      <c r="E46" s="57" t="s">
        <v>1629</v>
      </c>
      <c r="F46" s="57" t="s">
        <v>1630</v>
      </c>
      <c r="G46" s="57">
        <v>15898</v>
      </c>
    </row>
    <row r="47" spans="2:7" x14ac:dyDescent="0.25">
      <c r="B47" s="107">
        <v>20</v>
      </c>
      <c r="C47" s="57" t="s">
        <v>1316</v>
      </c>
      <c r="D47" s="57" t="s">
        <v>1330</v>
      </c>
      <c r="E47" s="57" t="s">
        <v>1631</v>
      </c>
      <c r="F47" s="57" t="s">
        <v>1342</v>
      </c>
      <c r="G47" s="57">
        <v>7106</v>
      </c>
    </row>
    <row r="48" spans="2:7" x14ac:dyDescent="0.25">
      <c r="B48" s="107">
        <v>21</v>
      </c>
      <c r="C48" s="57" t="s">
        <v>1316</v>
      </c>
      <c r="D48" s="57" t="s">
        <v>1406</v>
      </c>
      <c r="E48" s="57" t="s">
        <v>1632</v>
      </c>
      <c r="F48" s="57" t="s">
        <v>1410</v>
      </c>
      <c r="G48" s="57">
        <v>7169</v>
      </c>
    </row>
    <row r="49" spans="2:7" x14ac:dyDescent="0.25">
      <c r="B49" s="107">
        <v>21</v>
      </c>
      <c r="C49" s="57" t="s">
        <v>1316</v>
      </c>
      <c r="D49" s="57" t="s">
        <v>1382</v>
      </c>
      <c r="E49" s="57" t="s">
        <v>1633</v>
      </c>
      <c r="F49" s="57" t="s">
        <v>1384</v>
      </c>
      <c r="G49" s="57">
        <v>7107</v>
      </c>
    </row>
    <row r="50" spans="2:7" x14ac:dyDescent="0.25">
      <c r="B50" s="107">
        <v>22</v>
      </c>
      <c r="C50" s="57" t="s">
        <v>574</v>
      </c>
      <c r="D50" s="57" t="s">
        <v>603</v>
      </c>
      <c r="E50" s="57" t="s">
        <v>1634</v>
      </c>
      <c r="F50" s="57" t="s">
        <v>632</v>
      </c>
      <c r="G50" s="57">
        <v>9417</v>
      </c>
    </row>
    <row r="51" spans="2:7" x14ac:dyDescent="0.25">
      <c r="B51" s="107">
        <v>22</v>
      </c>
      <c r="C51" s="57" t="s">
        <v>574</v>
      </c>
      <c r="D51" s="57" t="s">
        <v>603</v>
      </c>
      <c r="E51" s="57" t="s">
        <v>1635</v>
      </c>
      <c r="F51" s="57" t="s">
        <v>646</v>
      </c>
      <c r="G51" s="57">
        <v>15987</v>
      </c>
    </row>
    <row r="52" spans="2:7" x14ac:dyDescent="0.25">
      <c r="B52" s="107">
        <v>23</v>
      </c>
      <c r="C52" s="57" t="s">
        <v>574</v>
      </c>
      <c r="D52" s="57" t="s">
        <v>603</v>
      </c>
      <c r="E52" s="57" t="s">
        <v>1636</v>
      </c>
      <c r="F52" s="57" t="s">
        <v>646</v>
      </c>
      <c r="G52" s="57">
        <v>9224</v>
      </c>
    </row>
    <row r="53" spans="2:7" x14ac:dyDescent="0.25">
      <c r="B53" s="107">
        <v>23</v>
      </c>
      <c r="C53" s="57" t="s">
        <v>574</v>
      </c>
      <c r="D53" s="57" t="s">
        <v>603</v>
      </c>
      <c r="E53" s="57" t="s">
        <v>1637</v>
      </c>
      <c r="F53" s="57" t="s">
        <v>1638</v>
      </c>
      <c r="G53" s="57">
        <v>9221</v>
      </c>
    </row>
    <row r="54" spans="2:7" x14ac:dyDescent="0.25">
      <c r="B54" s="107">
        <v>24</v>
      </c>
      <c r="C54" s="57" t="s">
        <v>574</v>
      </c>
      <c r="D54" s="57" t="s">
        <v>603</v>
      </c>
      <c r="E54" s="57" t="s">
        <v>1639</v>
      </c>
      <c r="F54" s="57" t="s">
        <v>632</v>
      </c>
      <c r="G54" s="57">
        <v>9219</v>
      </c>
    </row>
    <row r="55" spans="2:7" x14ac:dyDescent="0.25">
      <c r="B55" s="107">
        <v>24</v>
      </c>
      <c r="C55" s="57" t="s">
        <v>574</v>
      </c>
      <c r="D55" s="57" t="s">
        <v>603</v>
      </c>
      <c r="E55" s="57" t="s">
        <v>1640</v>
      </c>
      <c r="F55" s="57" t="s">
        <v>1638</v>
      </c>
      <c r="G55" s="57">
        <v>9218</v>
      </c>
    </row>
    <row r="56" spans="2:7" x14ac:dyDescent="0.25">
      <c r="B56" s="107">
        <v>25</v>
      </c>
      <c r="C56" s="57" t="s">
        <v>261</v>
      </c>
      <c r="D56" s="57" t="s">
        <v>272</v>
      </c>
      <c r="E56" s="57" t="s">
        <v>1641</v>
      </c>
      <c r="F56" s="57" t="s">
        <v>278</v>
      </c>
      <c r="G56" s="57">
        <v>10372</v>
      </c>
    </row>
    <row r="57" spans="2:7" x14ac:dyDescent="0.25">
      <c r="B57" s="107">
        <v>25</v>
      </c>
      <c r="C57" s="57" t="s">
        <v>261</v>
      </c>
      <c r="D57" s="57" t="s">
        <v>272</v>
      </c>
      <c r="E57" s="57" t="s">
        <v>1642</v>
      </c>
      <c r="F57" s="57" t="s">
        <v>1643</v>
      </c>
      <c r="G57" s="57">
        <v>10368</v>
      </c>
    </row>
    <row r="58" spans="2:7" x14ac:dyDescent="0.25">
      <c r="B58" s="107">
        <v>26</v>
      </c>
      <c r="C58" s="57" t="s">
        <v>969</v>
      </c>
      <c r="D58" s="57" t="s">
        <v>1189</v>
      </c>
      <c r="E58" s="57" t="s">
        <v>1644</v>
      </c>
      <c r="F58" s="57" t="s">
        <v>1191</v>
      </c>
      <c r="G58" s="57">
        <v>10945</v>
      </c>
    </row>
    <row r="59" spans="2:7" x14ac:dyDescent="0.25">
      <c r="B59" s="107">
        <v>26</v>
      </c>
      <c r="C59" s="57" t="s">
        <v>969</v>
      </c>
      <c r="D59" s="57" t="s">
        <v>1217</v>
      </c>
      <c r="E59" s="57" t="s">
        <v>1645</v>
      </c>
      <c r="F59" s="57" t="s">
        <v>1221</v>
      </c>
      <c r="G59" s="57">
        <v>10949</v>
      </c>
    </row>
    <row r="60" spans="2:7" x14ac:dyDescent="0.25">
      <c r="B60" s="107">
        <v>27</v>
      </c>
      <c r="C60" s="57" t="s">
        <v>1101</v>
      </c>
      <c r="D60" s="57" t="s">
        <v>1145</v>
      </c>
      <c r="E60" s="57" t="s">
        <v>1646</v>
      </c>
      <c r="F60" s="57" t="s">
        <v>1149</v>
      </c>
      <c r="G60" s="57">
        <v>11911</v>
      </c>
    </row>
    <row r="61" spans="2:7" x14ac:dyDescent="0.25">
      <c r="B61" s="107">
        <v>27</v>
      </c>
      <c r="C61" s="57" t="s">
        <v>1101</v>
      </c>
      <c r="D61" s="57" t="s">
        <v>1111</v>
      </c>
      <c r="E61" s="57" t="s">
        <v>1647</v>
      </c>
      <c r="F61" s="57" t="s">
        <v>1648</v>
      </c>
      <c r="G61" s="57">
        <v>15990</v>
      </c>
    </row>
    <row r="62" spans="2:7" x14ac:dyDescent="0.25">
      <c r="B62" s="107">
        <v>28</v>
      </c>
      <c r="C62" s="57" t="s">
        <v>1101</v>
      </c>
      <c r="D62" s="57" t="s">
        <v>1111</v>
      </c>
      <c r="E62" s="57" t="s">
        <v>1649</v>
      </c>
      <c r="F62" s="57" t="s">
        <v>1648</v>
      </c>
      <c r="G62" s="57">
        <v>11978</v>
      </c>
    </row>
    <row r="63" spans="2:7" x14ac:dyDescent="0.25">
      <c r="B63" s="107">
        <v>28</v>
      </c>
      <c r="C63" s="57" t="s">
        <v>1101</v>
      </c>
      <c r="D63" s="57" t="s">
        <v>1136</v>
      </c>
      <c r="E63" s="57" t="s">
        <v>1650</v>
      </c>
      <c r="F63" s="57" t="s">
        <v>1138</v>
      </c>
      <c r="G63" s="57">
        <v>11908</v>
      </c>
    </row>
    <row r="64" spans="2:7" x14ac:dyDescent="0.25">
      <c r="B64" s="107">
        <v>29</v>
      </c>
      <c r="C64" s="57" t="s">
        <v>344</v>
      </c>
      <c r="D64" s="57" t="s">
        <v>419</v>
      </c>
      <c r="E64" s="57" t="s">
        <v>1651</v>
      </c>
      <c r="F64" s="57" t="s">
        <v>1652</v>
      </c>
      <c r="G64" s="57">
        <v>12418</v>
      </c>
    </row>
    <row r="65" spans="2:7" x14ac:dyDescent="0.25">
      <c r="B65" s="107">
        <v>29</v>
      </c>
      <c r="C65" s="57" t="s">
        <v>344</v>
      </c>
      <c r="D65" s="57" t="s">
        <v>374</v>
      </c>
      <c r="E65" s="57" t="s">
        <v>1653</v>
      </c>
      <c r="F65" s="57" t="s">
        <v>416</v>
      </c>
      <c r="G65" s="57">
        <v>15988</v>
      </c>
    </row>
    <row r="66" spans="2:7" x14ac:dyDescent="0.25">
      <c r="B66" s="107">
        <v>30</v>
      </c>
      <c r="C66" s="57" t="s">
        <v>344</v>
      </c>
      <c r="D66" s="57" t="s">
        <v>439</v>
      </c>
      <c r="E66" s="57" t="s">
        <v>1654</v>
      </c>
      <c r="F66" s="57" t="s">
        <v>447</v>
      </c>
      <c r="G66" s="57">
        <v>15989</v>
      </c>
    </row>
    <row r="67" spans="2:7" x14ac:dyDescent="0.25">
      <c r="B67" s="107">
        <v>30</v>
      </c>
      <c r="C67" s="57" t="s">
        <v>344</v>
      </c>
      <c r="D67" s="57" t="s">
        <v>361</v>
      </c>
      <c r="E67" s="57" t="s">
        <v>1655</v>
      </c>
      <c r="F67" s="57" t="s">
        <v>369</v>
      </c>
      <c r="G67" s="57">
        <v>12419</v>
      </c>
    </row>
    <row r="68" spans="2:7" x14ac:dyDescent="0.25">
      <c r="B68" s="107">
        <v>31</v>
      </c>
      <c r="C68" s="57" t="s">
        <v>303</v>
      </c>
      <c r="D68" s="57" t="s">
        <v>311</v>
      </c>
      <c r="E68" s="57" t="s">
        <v>1656</v>
      </c>
      <c r="F68" s="57" t="s">
        <v>315</v>
      </c>
      <c r="G68" s="57">
        <v>13445</v>
      </c>
    </row>
    <row r="69" spans="2:7" x14ac:dyDescent="0.25">
      <c r="B69" s="107">
        <v>31</v>
      </c>
      <c r="C69" s="57" t="s">
        <v>303</v>
      </c>
      <c r="D69" s="57" t="s">
        <v>306</v>
      </c>
      <c r="E69" s="57" t="s">
        <v>1657</v>
      </c>
      <c r="F69" s="57" t="s">
        <v>1658</v>
      </c>
      <c r="G69" s="57">
        <v>13446</v>
      </c>
    </row>
    <row r="70" spans="2:7" x14ac:dyDescent="0.25">
      <c r="B70" s="107">
        <v>32</v>
      </c>
      <c r="C70" s="57" t="s">
        <v>1224</v>
      </c>
      <c r="D70" s="57" t="s">
        <v>1261</v>
      </c>
      <c r="E70" s="57" t="s">
        <v>1659</v>
      </c>
      <c r="F70" s="57" t="s">
        <v>1263</v>
      </c>
      <c r="G70" s="57">
        <v>14213</v>
      </c>
    </row>
    <row r="71" spans="2:7" x14ac:dyDescent="0.25">
      <c r="B71" s="107">
        <v>32</v>
      </c>
      <c r="C71" s="57" t="s">
        <v>1224</v>
      </c>
      <c r="D71" s="57" t="s">
        <v>1241</v>
      </c>
      <c r="E71" s="57" t="s">
        <v>1660</v>
      </c>
      <c r="F71" s="57" t="s">
        <v>1661</v>
      </c>
      <c r="G71" s="57">
        <v>15991</v>
      </c>
    </row>
    <row r="72" spans="2:7" x14ac:dyDescent="0.25">
      <c r="B72" s="107">
        <v>33</v>
      </c>
      <c r="C72" s="57" t="s">
        <v>1224</v>
      </c>
      <c r="D72" s="57" t="s">
        <v>1270</v>
      </c>
      <c r="E72" s="57" t="s">
        <v>1662</v>
      </c>
      <c r="F72" s="57" t="s">
        <v>1663</v>
      </c>
      <c r="G72" s="57">
        <v>14263</v>
      </c>
    </row>
    <row r="73" spans="2:7" x14ac:dyDescent="0.25">
      <c r="B73" s="107">
        <v>33</v>
      </c>
      <c r="C73" s="57" t="s">
        <v>1224</v>
      </c>
      <c r="D73" s="57" t="s">
        <v>1270</v>
      </c>
      <c r="E73" s="57" t="s">
        <v>1664</v>
      </c>
      <c r="F73" s="57" t="s">
        <v>1665</v>
      </c>
      <c r="G73" s="57">
        <v>14211</v>
      </c>
    </row>
  </sheetData>
  <mergeCells count="3">
    <mergeCell ref="B2:G2"/>
    <mergeCell ref="B3:G3"/>
    <mergeCell ref="B5:G5"/>
  </mergeCells>
  <hyperlinks>
    <hyperlink ref="B2" location="Introduzione!A1" display="Introduzion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showGridLines="0" zoomScale="85" zoomScaleNormal="85" workbookViewId="0">
      <selection activeCell="B8" sqref="B8:B15"/>
    </sheetView>
  </sheetViews>
  <sheetFormatPr defaultRowHeight="15" x14ac:dyDescent="0.25"/>
  <cols>
    <col min="1" max="1" width="1.7109375" customWidth="1"/>
    <col min="3" max="3" width="51.140625" bestFit="1" customWidth="1"/>
    <col min="4" max="4" width="19" bestFit="1" customWidth="1"/>
    <col min="5" max="5" width="20" bestFit="1" customWidth="1"/>
    <col min="6" max="6" width="28" bestFit="1" customWidth="1"/>
    <col min="8" max="8" width="23" bestFit="1" customWidth="1"/>
  </cols>
  <sheetData>
    <row r="1" spans="2:9" ht="15.75" thickBot="1" x14ac:dyDescent="0.3"/>
    <row r="2" spans="2:9" ht="19.5" thickBot="1" x14ac:dyDescent="0.35">
      <c r="B2" s="200" t="s">
        <v>1701</v>
      </c>
      <c r="C2" s="201"/>
      <c r="D2" s="201"/>
      <c r="E2" s="201"/>
      <c r="F2" s="201"/>
      <c r="G2" s="201"/>
      <c r="H2" s="201"/>
      <c r="I2" s="202"/>
    </row>
    <row r="3" spans="2:9" ht="21.75" thickBot="1" x14ac:dyDescent="0.4">
      <c r="B3" s="203" t="str">
        <f>Introduzione!C46</f>
        <v>Allegato B: elenco impianti BBN</v>
      </c>
      <c r="C3" s="204"/>
      <c r="D3" s="204"/>
      <c r="E3" s="204"/>
      <c r="F3" s="204"/>
      <c r="G3" s="204"/>
      <c r="H3" s="204"/>
      <c r="I3" s="205"/>
    </row>
    <row r="5" spans="2:9" x14ac:dyDescent="0.25">
      <c r="B5" s="237" t="s">
        <v>1879</v>
      </c>
      <c r="C5" s="206"/>
      <c r="D5" s="206"/>
      <c r="E5" s="206"/>
      <c r="F5" s="206"/>
      <c r="G5" s="206"/>
      <c r="H5" s="206"/>
      <c r="I5" s="206"/>
    </row>
    <row r="7" spans="2:9" ht="60" x14ac:dyDescent="0.25">
      <c r="B7" s="160" t="s">
        <v>1859</v>
      </c>
      <c r="C7" s="161" t="s">
        <v>1873</v>
      </c>
      <c r="D7" s="161" t="s">
        <v>1572</v>
      </c>
      <c r="E7" s="161" t="s">
        <v>1571</v>
      </c>
      <c r="F7" s="161" t="s">
        <v>257</v>
      </c>
      <c r="G7" s="161" t="s">
        <v>258</v>
      </c>
      <c r="H7" s="162" t="s">
        <v>1875</v>
      </c>
      <c r="I7" s="162" t="s">
        <v>1874</v>
      </c>
    </row>
    <row r="8" spans="2:9" x14ac:dyDescent="0.25">
      <c r="B8" s="241">
        <v>1</v>
      </c>
      <c r="C8" s="242" t="s">
        <v>1670</v>
      </c>
      <c r="D8" s="244" t="s">
        <v>1008</v>
      </c>
      <c r="E8" s="244" t="s">
        <v>1675</v>
      </c>
      <c r="F8" s="244" t="s">
        <v>1878</v>
      </c>
      <c r="G8" s="244">
        <v>16126</v>
      </c>
      <c r="H8" s="163" t="s">
        <v>1575</v>
      </c>
      <c r="I8" s="159">
        <v>1</v>
      </c>
    </row>
    <row r="9" spans="2:9" x14ac:dyDescent="0.25">
      <c r="B9" s="241"/>
      <c r="C9" s="242"/>
      <c r="D9" s="245"/>
      <c r="E9" s="245"/>
      <c r="F9" s="245"/>
      <c r="G9" s="245"/>
      <c r="H9" s="163" t="s">
        <v>1573</v>
      </c>
      <c r="I9" s="159">
        <v>1</v>
      </c>
    </row>
    <row r="10" spans="2:9" x14ac:dyDescent="0.25">
      <c r="B10" s="241"/>
      <c r="C10" s="242"/>
      <c r="D10" s="245"/>
      <c r="E10" s="245"/>
      <c r="F10" s="245"/>
      <c r="G10" s="245"/>
      <c r="H10" s="163" t="s">
        <v>1576</v>
      </c>
      <c r="I10" s="159">
        <v>2</v>
      </c>
    </row>
    <row r="11" spans="2:9" x14ac:dyDescent="0.25">
      <c r="B11" s="241"/>
      <c r="C11" s="242"/>
      <c r="D11" s="245"/>
      <c r="E11" s="245"/>
      <c r="F11" s="245"/>
      <c r="G11" s="245"/>
      <c r="H11" s="163" t="s">
        <v>1578</v>
      </c>
      <c r="I11" s="159">
        <v>2</v>
      </c>
    </row>
    <row r="12" spans="2:9" x14ac:dyDescent="0.25">
      <c r="B12" s="241"/>
      <c r="C12" s="242"/>
      <c r="D12" s="245" t="s">
        <v>1057</v>
      </c>
      <c r="E12" s="245" t="s">
        <v>1057</v>
      </c>
      <c r="F12" s="245" t="s">
        <v>1877</v>
      </c>
      <c r="G12" s="245">
        <v>16127</v>
      </c>
      <c r="H12" s="163" t="s">
        <v>1581</v>
      </c>
      <c r="I12" s="159">
        <v>3</v>
      </c>
    </row>
    <row r="13" spans="2:9" x14ac:dyDescent="0.25">
      <c r="B13" s="241"/>
      <c r="C13" s="242"/>
      <c r="D13" s="245"/>
      <c r="E13" s="245"/>
      <c r="F13" s="245"/>
      <c r="G13" s="245"/>
      <c r="H13" s="163" t="s">
        <v>1580</v>
      </c>
      <c r="I13" s="159">
        <v>3</v>
      </c>
    </row>
    <row r="14" spans="2:9" x14ac:dyDescent="0.25">
      <c r="B14" s="241"/>
      <c r="C14" s="242"/>
      <c r="D14" s="245"/>
      <c r="E14" s="245"/>
      <c r="F14" s="245"/>
      <c r="G14" s="245"/>
      <c r="H14" s="163" t="s">
        <v>1627</v>
      </c>
      <c r="I14" s="159">
        <v>19</v>
      </c>
    </row>
    <row r="15" spans="2:9" x14ac:dyDescent="0.25">
      <c r="B15" s="238"/>
      <c r="C15" s="243"/>
      <c r="D15" s="245"/>
      <c r="E15" s="245"/>
      <c r="F15" s="245"/>
      <c r="G15" s="245"/>
      <c r="H15" s="165" t="s">
        <v>1625</v>
      </c>
      <c r="I15" s="166">
        <v>19</v>
      </c>
    </row>
    <row r="16" spans="2:9" x14ac:dyDescent="0.25">
      <c r="B16" s="246">
        <v>2</v>
      </c>
      <c r="C16" s="246" t="s">
        <v>773</v>
      </c>
      <c r="D16" s="252" t="s">
        <v>1667</v>
      </c>
      <c r="E16" s="252" t="s">
        <v>1676</v>
      </c>
      <c r="F16" s="252" t="s">
        <v>1584</v>
      </c>
      <c r="G16" s="252">
        <v>16102</v>
      </c>
      <c r="H16" s="107" t="s">
        <v>1861</v>
      </c>
      <c r="I16" s="107">
        <v>4</v>
      </c>
    </row>
    <row r="17" spans="2:9" x14ac:dyDescent="0.25">
      <c r="B17" s="247"/>
      <c r="C17" s="247"/>
      <c r="D17" s="253"/>
      <c r="E17" s="253"/>
      <c r="F17" s="253"/>
      <c r="G17" s="253"/>
      <c r="H17" s="107" t="s">
        <v>1862</v>
      </c>
      <c r="I17" s="107">
        <v>4</v>
      </c>
    </row>
    <row r="18" spans="2:9" x14ac:dyDescent="0.25">
      <c r="B18" s="247"/>
      <c r="C18" s="247"/>
      <c r="D18" s="253"/>
      <c r="E18" s="253"/>
      <c r="F18" s="253"/>
      <c r="G18" s="253"/>
      <c r="H18" s="107" t="s">
        <v>1863</v>
      </c>
      <c r="I18" s="107">
        <v>5</v>
      </c>
    </row>
    <row r="19" spans="2:9" x14ac:dyDescent="0.25">
      <c r="B19" s="247"/>
      <c r="C19" s="247"/>
      <c r="D19" s="253"/>
      <c r="E19" s="253"/>
      <c r="F19" s="253"/>
      <c r="G19" s="253"/>
      <c r="H19" s="107" t="s">
        <v>1586</v>
      </c>
      <c r="I19" s="107">
        <v>5</v>
      </c>
    </row>
    <row r="20" spans="2:9" x14ac:dyDescent="0.25">
      <c r="B20" s="247"/>
      <c r="C20" s="247"/>
      <c r="D20" s="253" t="s">
        <v>838</v>
      </c>
      <c r="E20" s="253" t="s">
        <v>1677</v>
      </c>
      <c r="F20" s="253" t="s">
        <v>1876</v>
      </c>
      <c r="G20" s="253">
        <v>16103</v>
      </c>
      <c r="H20" s="107" t="s">
        <v>1591</v>
      </c>
      <c r="I20" s="107">
        <v>6</v>
      </c>
    </row>
    <row r="21" spans="2:9" x14ac:dyDescent="0.25">
      <c r="B21" s="247"/>
      <c r="C21" s="247"/>
      <c r="D21" s="253"/>
      <c r="E21" s="253"/>
      <c r="F21" s="253"/>
      <c r="G21" s="253"/>
      <c r="H21" s="107" t="s">
        <v>1589</v>
      </c>
      <c r="I21" s="107">
        <v>6</v>
      </c>
    </row>
    <row r="22" spans="2:9" x14ac:dyDescent="0.25">
      <c r="B22" s="247"/>
      <c r="C22" s="247"/>
      <c r="D22" s="253"/>
      <c r="E22" s="253"/>
      <c r="F22" s="253"/>
      <c r="G22" s="253"/>
      <c r="H22" s="107" t="s">
        <v>1598</v>
      </c>
      <c r="I22" s="107">
        <v>9</v>
      </c>
    </row>
    <row r="23" spans="2:9" x14ac:dyDescent="0.25">
      <c r="B23" s="248"/>
      <c r="C23" s="248"/>
      <c r="D23" s="253"/>
      <c r="E23" s="253"/>
      <c r="F23" s="253"/>
      <c r="G23" s="253"/>
      <c r="H23" s="107" t="s">
        <v>1597</v>
      </c>
      <c r="I23" s="107">
        <v>9</v>
      </c>
    </row>
    <row r="24" spans="2:9" x14ac:dyDescent="0.25">
      <c r="B24" s="238">
        <v>3</v>
      </c>
      <c r="C24" s="243" t="s">
        <v>773</v>
      </c>
      <c r="D24" s="244" t="s">
        <v>784</v>
      </c>
      <c r="E24" s="244" t="s">
        <v>784</v>
      </c>
      <c r="F24" s="244" t="s">
        <v>1880</v>
      </c>
      <c r="G24" s="244">
        <v>16149</v>
      </c>
      <c r="H24" s="163" t="s">
        <v>1592</v>
      </c>
      <c r="I24" s="159">
        <v>7</v>
      </c>
    </row>
    <row r="25" spans="2:9" x14ac:dyDescent="0.25">
      <c r="B25" s="239"/>
      <c r="C25" s="255"/>
      <c r="D25" s="245"/>
      <c r="E25" s="245"/>
      <c r="F25" s="245"/>
      <c r="G25" s="245"/>
      <c r="H25" s="163" t="s">
        <v>1593</v>
      </c>
      <c r="I25" s="159">
        <v>7</v>
      </c>
    </row>
    <row r="26" spans="2:9" x14ac:dyDescent="0.25">
      <c r="B26" s="239"/>
      <c r="C26" s="255"/>
      <c r="D26" s="245" t="s">
        <v>774</v>
      </c>
      <c r="E26" s="245" t="s">
        <v>1678</v>
      </c>
      <c r="F26" s="245" t="s">
        <v>1881</v>
      </c>
      <c r="G26" s="245">
        <v>16128</v>
      </c>
      <c r="H26" s="163" t="s">
        <v>1595</v>
      </c>
      <c r="I26" s="159">
        <v>8</v>
      </c>
    </row>
    <row r="27" spans="2:9" x14ac:dyDescent="0.25">
      <c r="B27" s="240"/>
      <c r="C27" s="256"/>
      <c r="D27" s="245"/>
      <c r="E27" s="257"/>
      <c r="F27" s="257"/>
      <c r="G27" s="257"/>
      <c r="H27" s="163" t="s">
        <v>1596</v>
      </c>
      <c r="I27" s="159">
        <v>8</v>
      </c>
    </row>
    <row r="28" spans="2:9" x14ac:dyDescent="0.25">
      <c r="B28" s="246">
        <v>4</v>
      </c>
      <c r="C28" s="249" t="s">
        <v>1671</v>
      </c>
      <c r="D28" s="252" t="s">
        <v>1547</v>
      </c>
      <c r="E28" s="252" t="s">
        <v>1547</v>
      </c>
      <c r="F28" s="252" t="s">
        <v>1559</v>
      </c>
      <c r="G28" s="252">
        <v>16109</v>
      </c>
      <c r="H28" s="107" t="s">
        <v>1599</v>
      </c>
      <c r="I28" s="107">
        <v>10</v>
      </c>
    </row>
    <row r="29" spans="2:9" x14ac:dyDescent="0.25">
      <c r="B29" s="247"/>
      <c r="C29" s="250"/>
      <c r="D29" s="253"/>
      <c r="E29" s="253"/>
      <c r="F29" s="253"/>
      <c r="G29" s="253"/>
      <c r="H29" s="107" t="s">
        <v>1601</v>
      </c>
      <c r="I29" s="107">
        <v>10</v>
      </c>
    </row>
    <row r="30" spans="2:9" x14ac:dyDescent="0.25">
      <c r="B30" s="247"/>
      <c r="C30" s="250"/>
      <c r="D30" s="253"/>
      <c r="E30" s="253"/>
      <c r="F30" s="253"/>
      <c r="G30" s="253"/>
      <c r="H30" s="107" t="s">
        <v>1603</v>
      </c>
      <c r="I30" s="107">
        <v>11</v>
      </c>
    </row>
    <row r="31" spans="2:9" x14ac:dyDescent="0.25">
      <c r="B31" s="247"/>
      <c r="C31" s="250"/>
      <c r="D31" s="253"/>
      <c r="E31" s="253"/>
      <c r="F31" s="253"/>
      <c r="G31" s="253"/>
      <c r="H31" s="107" t="s">
        <v>1604</v>
      </c>
      <c r="I31" s="107">
        <v>11</v>
      </c>
    </row>
    <row r="32" spans="2:9" x14ac:dyDescent="0.25">
      <c r="B32" s="247"/>
      <c r="C32" s="250"/>
      <c r="D32" s="253"/>
      <c r="E32" s="253"/>
      <c r="F32" s="253"/>
      <c r="G32" s="253"/>
      <c r="H32" s="107" t="s">
        <v>1606</v>
      </c>
      <c r="I32" s="107">
        <v>12</v>
      </c>
    </row>
    <row r="33" spans="2:9" x14ac:dyDescent="0.25">
      <c r="B33" s="247"/>
      <c r="C33" s="250"/>
      <c r="D33" s="253" t="s">
        <v>1492</v>
      </c>
      <c r="E33" s="253" t="s">
        <v>1492</v>
      </c>
      <c r="F33" s="253" t="s">
        <v>1882</v>
      </c>
      <c r="G33" s="253">
        <v>16108</v>
      </c>
      <c r="H33" s="107" t="s">
        <v>1608</v>
      </c>
      <c r="I33" s="107">
        <v>12</v>
      </c>
    </row>
    <row r="34" spans="2:9" x14ac:dyDescent="0.25">
      <c r="B34" s="247"/>
      <c r="C34" s="250"/>
      <c r="D34" s="253"/>
      <c r="E34" s="253"/>
      <c r="F34" s="253"/>
      <c r="G34" s="253"/>
      <c r="H34" s="107" t="s">
        <v>1610</v>
      </c>
      <c r="I34" s="107">
        <v>13</v>
      </c>
    </row>
    <row r="35" spans="2:9" x14ac:dyDescent="0.25">
      <c r="B35" s="247"/>
      <c r="C35" s="250"/>
      <c r="D35" s="253"/>
      <c r="E35" s="253"/>
      <c r="F35" s="253"/>
      <c r="G35" s="253"/>
      <c r="H35" s="107" t="s">
        <v>1612</v>
      </c>
      <c r="I35" s="107">
        <v>13</v>
      </c>
    </row>
    <row r="36" spans="2:9" x14ac:dyDescent="0.25">
      <c r="B36" s="247"/>
      <c r="C36" s="250"/>
      <c r="D36" s="253"/>
      <c r="E36" s="253"/>
      <c r="F36" s="253"/>
      <c r="G36" s="253"/>
      <c r="H36" s="107" t="s">
        <v>1614</v>
      </c>
      <c r="I36" s="107">
        <v>14</v>
      </c>
    </row>
    <row r="37" spans="2:9" x14ac:dyDescent="0.25">
      <c r="B37" s="248"/>
      <c r="C37" s="251"/>
      <c r="D37" s="253"/>
      <c r="E37" s="254"/>
      <c r="F37" s="254"/>
      <c r="G37" s="254"/>
      <c r="H37" s="107" t="s">
        <v>1616</v>
      </c>
      <c r="I37" s="107">
        <v>14</v>
      </c>
    </row>
    <row r="38" spans="2:9" ht="15" customHeight="1" x14ac:dyDescent="0.25">
      <c r="B38" s="238">
        <v>5</v>
      </c>
      <c r="C38" s="243" t="s">
        <v>450</v>
      </c>
      <c r="D38" s="244" t="s">
        <v>498</v>
      </c>
      <c r="E38" s="244" t="s">
        <v>498</v>
      </c>
      <c r="F38" s="244" t="s">
        <v>1883</v>
      </c>
      <c r="G38" s="244">
        <v>16107</v>
      </c>
      <c r="H38" s="159" t="s">
        <v>1865</v>
      </c>
      <c r="I38" s="159">
        <v>15</v>
      </c>
    </row>
    <row r="39" spans="2:9" x14ac:dyDescent="0.25">
      <c r="B39" s="239"/>
      <c r="C39" s="255"/>
      <c r="D39" s="245"/>
      <c r="E39" s="245"/>
      <c r="F39" s="245"/>
      <c r="G39" s="245"/>
      <c r="H39" s="159" t="s">
        <v>1866</v>
      </c>
      <c r="I39" s="159">
        <v>15</v>
      </c>
    </row>
    <row r="40" spans="2:9" x14ac:dyDescent="0.25">
      <c r="B40" s="239"/>
      <c r="C40" s="255"/>
      <c r="D40" s="245"/>
      <c r="E40" s="245"/>
      <c r="F40" s="245"/>
      <c r="G40" s="245"/>
      <c r="H40" s="159" t="s">
        <v>1619</v>
      </c>
      <c r="I40" s="159">
        <v>16</v>
      </c>
    </row>
    <row r="41" spans="2:9" x14ac:dyDescent="0.25">
      <c r="B41" s="239"/>
      <c r="C41" s="255"/>
      <c r="D41" s="245" t="s">
        <v>451</v>
      </c>
      <c r="E41" s="245" t="s">
        <v>1679</v>
      </c>
      <c r="F41" s="245" t="s">
        <v>1884</v>
      </c>
      <c r="G41" s="245">
        <v>16106</v>
      </c>
      <c r="H41" s="159" t="s">
        <v>1620</v>
      </c>
      <c r="I41" s="159">
        <v>16</v>
      </c>
    </row>
    <row r="42" spans="2:9" x14ac:dyDescent="0.25">
      <c r="B42" s="239"/>
      <c r="C42" s="255"/>
      <c r="D42" s="245"/>
      <c r="E42" s="245"/>
      <c r="F42" s="245"/>
      <c r="G42" s="245"/>
      <c r="H42" s="159" t="s">
        <v>1621</v>
      </c>
      <c r="I42" s="159">
        <v>17</v>
      </c>
    </row>
    <row r="43" spans="2:9" x14ac:dyDescent="0.25">
      <c r="B43" s="240"/>
      <c r="C43" s="256"/>
      <c r="D43" s="245"/>
      <c r="E43" s="257"/>
      <c r="F43" s="257"/>
      <c r="G43" s="257"/>
      <c r="H43" s="159" t="s">
        <v>1622</v>
      </c>
      <c r="I43" s="159">
        <v>17</v>
      </c>
    </row>
    <row r="44" spans="2:9" ht="15.75" customHeight="1" x14ac:dyDescent="0.25">
      <c r="B44" s="246">
        <v>6</v>
      </c>
      <c r="C44" s="246" t="s">
        <v>1316</v>
      </c>
      <c r="D44" s="252" t="s">
        <v>1330</v>
      </c>
      <c r="E44" s="252" t="s">
        <v>1330</v>
      </c>
      <c r="F44" s="252" t="s">
        <v>1885</v>
      </c>
      <c r="G44" s="252">
        <v>16104</v>
      </c>
      <c r="H44" s="107" t="s">
        <v>1629</v>
      </c>
      <c r="I44" s="107">
        <v>20</v>
      </c>
    </row>
    <row r="45" spans="2:9" ht="15.75" customHeight="1" x14ac:dyDescent="0.25">
      <c r="B45" s="247"/>
      <c r="C45" s="247"/>
      <c r="D45" s="253"/>
      <c r="E45" s="253"/>
      <c r="F45" s="253"/>
      <c r="G45" s="253"/>
      <c r="H45" s="107" t="s">
        <v>1631</v>
      </c>
      <c r="I45" s="107">
        <v>20</v>
      </c>
    </row>
    <row r="46" spans="2:9" ht="15.75" customHeight="1" x14ac:dyDescent="0.25">
      <c r="B46" s="247"/>
      <c r="C46" s="247"/>
      <c r="D46" s="253" t="s">
        <v>1382</v>
      </c>
      <c r="E46" s="253" t="s">
        <v>1382</v>
      </c>
      <c r="F46" s="253" t="s">
        <v>1886</v>
      </c>
      <c r="G46" s="253">
        <v>16105</v>
      </c>
      <c r="H46" s="107" t="s">
        <v>1632</v>
      </c>
      <c r="I46" s="107">
        <v>21</v>
      </c>
    </row>
    <row r="47" spans="2:9" ht="15.75" customHeight="1" x14ac:dyDescent="0.25">
      <c r="B47" s="248"/>
      <c r="C47" s="248"/>
      <c r="D47" s="254"/>
      <c r="E47" s="254"/>
      <c r="F47" s="254"/>
      <c r="G47" s="254"/>
      <c r="H47" s="107" t="s">
        <v>1633</v>
      </c>
      <c r="I47" s="107">
        <v>21</v>
      </c>
    </row>
    <row r="48" spans="2:9" ht="15" customHeight="1" x14ac:dyDescent="0.25">
      <c r="B48" s="238">
        <v>7</v>
      </c>
      <c r="C48" s="238" t="s">
        <v>1672</v>
      </c>
      <c r="D48" s="166" t="s">
        <v>958</v>
      </c>
      <c r="E48" s="166" t="s">
        <v>1680</v>
      </c>
      <c r="F48" s="166" t="s">
        <v>1887</v>
      </c>
      <c r="G48" s="166">
        <v>16150</v>
      </c>
      <c r="H48" s="159" t="s">
        <v>1623</v>
      </c>
      <c r="I48" s="159">
        <v>18</v>
      </c>
    </row>
    <row r="49" spans="2:9" ht="15" customHeight="1" x14ac:dyDescent="0.25">
      <c r="B49" s="240"/>
      <c r="C49" s="240"/>
      <c r="D49" s="167" t="s">
        <v>1444</v>
      </c>
      <c r="E49" s="164" t="s">
        <v>1444</v>
      </c>
      <c r="F49" s="164" t="s">
        <v>1888</v>
      </c>
      <c r="G49" s="164">
        <v>16151</v>
      </c>
      <c r="H49" s="159" t="s">
        <v>1624</v>
      </c>
      <c r="I49" s="159">
        <v>18</v>
      </c>
    </row>
    <row r="50" spans="2:9" x14ac:dyDescent="0.25">
      <c r="B50" s="246">
        <v>8</v>
      </c>
      <c r="C50" s="258" t="s">
        <v>1673</v>
      </c>
      <c r="D50" s="252" t="s">
        <v>603</v>
      </c>
      <c r="E50" s="252" t="s">
        <v>1681</v>
      </c>
      <c r="F50" s="252" t="s">
        <v>1890</v>
      </c>
      <c r="G50" s="252">
        <v>16100</v>
      </c>
      <c r="H50" s="107" t="s">
        <v>1634</v>
      </c>
      <c r="I50" s="107">
        <v>22</v>
      </c>
    </row>
    <row r="51" spans="2:9" x14ac:dyDescent="0.25">
      <c r="B51" s="247"/>
      <c r="C51" s="259"/>
      <c r="D51" s="253"/>
      <c r="E51" s="253"/>
      <c r="F51" s="253"/>
      <c r="G51" s="253"/>
      <c r="H51" s="107" t="s">
        <v>1635</v>
      </c>
      <c r="I51" s="107">
        <v>22</v>
      </c>
    </row>
    <row r="52" spans="2:9" x14ac:dyDescent="0.25">
      <c r="B52" s="247"/>
      <c r="C52" s="259"/>
      <c r="D52" s="253"/>
      <c r="E52" s="253"/>
      <c r="F52" s="253"/>
      <c r="G52" s="253"/>
      <c r="H52" s="107" t="s">
        <v>1637</v>
      </c>
      <c r="I52" s="107">
        <v>23</v>
      </c>
    </row>
    <row r="53" spans="2:9" x14ac:dyDescent="0.25">
      <c r="B53" s="247"/>
      <c r="C53" s="259"/>
      <c r="D53" s="253"/>
      <c r="E53" s="253"/>
      <c r="F53" s="253"/>
      <c r="G53" s="253"/>
      <c r="H53" s="107" t="s">
        <v>1636</v>
      </c>
      <c r="I53" s="107">
        <v>23</v>
      </c>
    </row>
    <row r="54" spans="2:9" x14ac:dyDescent="0.25">
      <c r="B54" s="247"/>
      <c r="C54" s="259"/>
      <c r="D54" s="253" t="s">
        <v>603</v>
      </c>
      <c r="E54" s="253" t="s">
        <v>1682</v>
      </c>
      <c r="F54" s="253" t="s">
        <v>1889</v>
      </c>
      <c r="G54" s="253">
        <v>16101</v>
      </c>
      <c r="H54" s="107" t="s">
        <v>1640</v>
      </c>
      <c r="I54" s="107">
        <v>24</v>
      </c>
    </row>
    <row r="55" spans="2:9" x14ac:dyDescent="0.25">
      <c r="B55" s="247"/>
      <c r="C55" s="259"/>
      <c r="D55" s="253"/>
      <c r="E55" s="253"/>
      <c r="F55" s="253"/>
      <c r="G55" s="253"/>
      <c r="H55" s="107" t="s">
        <v>1639</v>
      </c>
      <c r="I55" s="107">
        <v>24</v>
      </c>
    </row>
    <row r="56" spans="2:9" x14ac:dyDescent="0.25">
      <c r="B56" s="247"/>
      <c r="C56" s="259"/>
      <c r="D56" s="253"/>
      <c r="E56" s="253"/>
      <c r="F56" s="253"/>
      <c r="G56" s="253"/>
      <c r="H56" s="107" t="s">
        <v>1867</v>
      </c>
      <c r="I56" s="107">
        <v>25</v>
      </c>
    </row>
    <row r="57" spans="2:9" x14ac:dyDescent="0.25">
      <c r="B57" s="248"/>
      <c r="C57" s="260"/>
      <c r="D57" s="254"/>
      <c r="E57" s="254"/>
      <c r="F57" s="254"/>
      <c r="G57" s="254"/>
      <c r="H57" s="107" t="s">
        <v>1868</v>
      </c>
      <c r="I57" s="107">
        <v>25</v>
      </c>
    </row>
    <row r="58" spans="2:9" x14ac:dyDescent="0.25">
      <c r="B58" s="238">
        <v>9</v>
      </c>
      <c r="C58" s="238" t="s">
        <v>969</v>
      </c>
      <c r="D58" s="166" t="s">
        <v>1189</v>
      </c>
      <c r="E58" s="166" t="s">
        <v>1152</v>
      </c>
      <c r="F58" s="166" t="s">
        <v>1891</v>
      </c>
      <c r="G58" s="166">
        <v>16154</v>
      </c>
      <c r="H58" s="159" t="s">
        <v>1644</v>
      </c>
      <c r="I58" s="159">
        <v>26</v>
      </c>
    </row>
    <row r="59" spans="2:9" x14ac:dyDescent="0.25">
      <c r="B59" s="240"/>
      <c r="C59" s="240"/>
      <c r="D59" s="167" t="s">
        <v>1189</v>
      </c>
      <c r="E59" s="167" t="s">
        <v>1683</v>
      </c>
      <c r="F59" s="167" t="s">
        <v>1891</v>
      </c>
      <c r="G59" s="167">
        <v>16155</v>
      </c>
      <c r="H59" s="159" t="s">
        <v>1645</v>
      </c>
      <c r="I59" s="159">
        <v>26</v>
      </c>
    </row>
    <row r="60" spans="2:9" x14ac:dyDescent="0.25">
      <c r="B60" s="246">
        <v>10</v>
      </c>
      <c r="C60" s="258" t="s">
        <v>1101</v>
      </c>
      <c r="D60" s="252" t="s">
        <v>1111</v>
      </c>
      <c r="E60" s="252" t="s">
        <v>1111</v>
      </c>
      <c r="F60" s="252" t="s">
        <v>1892</v>
      </c>
      <c r="G60" s="252">
        <v>16110</v>
      </c>
      <c r="H60" s="107" t="s">
        <v>1869</v>
      </c>
      <c r="I60" s="107">
        <v>27</v>
      </c>
    </row>
    <row r="61" spans="2:9" x14ac:dyDescent="0.25">
      <c r="B61" s="247"/>
      <c r="C61" s="259"/>
      <c r="D61" s="253"/>
      <c r="E61" s="253"/>
      <c r="F61" s="253"/>
      <c r="G61" s="253"/>
      <c r="H61" s="107" t="s">
        <v>1646</v>
      </c>
      <c r="I61" s="107">
        <v>27</v>
      </c>
    </row>
    <row r="62" spans="2:9" x14ac:dyDescent="0.25">
      <c r="B62" s="247"/>
      <c r="C62" s="259"/>
      <c r="D62" s="253" t="s">
        <v>1178</v>
      </c>
      <c r="E62" s="253" t="s">
        <v>1178</v>
      </c>
      <c r="F62" s="253" t="s">
        <v>1893</v>
      </c>
      <c r="G62" s="253">
        <v>16111</v>
      </c>
      <c r="H62" s="107" t="s">
        <v>1649</v>
      </c>
      <c r="I62" s="107">
        <v>28</v>
      </c>
    </row>
    <row r="63" spans="2:9" x14ac:dyDescent="0.25">
      <c r="B63" s="248"/>
      <c r="C63" s="260"/>
      <c r="D63" s="253"/>
      <c r="E63" s="254"/>
      <c r="F63" s="254"/>
      <c r="G63" s="254"/>
      <c r="H63" s="107" t="s">
        <v>1650</v>
      </c>
      <c r="I63" s="107">
        <v>28</v>
      </c>
    </row>
    <row r="64" spans="2:9" x14ac:dyDescent="0.25">
      <c r="B64" s="238">
        <v>11</v>
      </c>
      <c r="C64" s="243" t="s">
        <v>1674</v>
      </c>
      <c r="D64" s="244" t="s">
        <v>374</v>
      </c>
      <c r="E64" s="244" t="s">
        <v>1685</v>
      </c>
      <c r="F64" s="244" t="s">
        <v>1894</v>
      </c>
      <c r="G64" s="244">
        <v>16152</v>
      </c>
      <c r="H64" s="159" t="s">
        <v>1870</v>
      </c>
      <c r="I64" s="159">
        <v>29</v>
      </c>
    </row>
    <row r="65" spans="2:9" x14ac:dyDescent="0.25">
      <c r="B65" s="239"/>
      <c r="C65" s="255"/>
      <c r="D65" s="245"/>
      <c r="E65" s="245"/>
      <c r="F65" s="245"/>
      <c r="G65" s="245"/>
      <c r="H65" s="159" t="s">
        <v>1871</v>
      </c>
      <c r="I65" s="159">
        <v>29</v>
      </c>
    </row>
    <row r="66" spans="2:9" x14ac:dyDescent="0.25">
      <c r="B66" s="239"/>
      <c r="C66" s="255"/>
      <c r="D66" s="245"/>
      <c r="E66" s="245"/>
      <c r="F66" s="245"/>
      <c r="G66" s="245"/>
      <c r="H66" s="159" t="s">
        <v>1655</v>
      </c>
      <c r="I66" s="159">
        <v>30</v>
      </c>
    </row>
    <row r="67" spans="2:9" x14ac:dyDescent="0.25">
      <c r="B67" s="239"/>
      <c r="C67" s="255"/>
      <c r="D67" s="245" t="s">
        <v>419</v>
      </c>
      <c r="E67" s="245" t="s">
        <v>1684</v>
      </c>
      <c r="F67" s="245" t="s">
        <v>1895</v>
      </c>
      <c r="G67" s="245">
        <v>16153</v>
      </c>
      <c r="H67" s="159" t="s">
        <v>1872</v>
      </c>
      <c r="I67" s="159">
        <v>30</v>
      </c>
    </row>
    <row r="68" spans="2:9" x14ac:dyDescent="0.25">
      <c r="B68" s="239"/>
      <c r="C68" s="255"/>
      <c r="D68" s="245"/>
      <c r="E68" s="245"/>
      <c r="F68" s="245"/>
      <c r="G68" s="245"/>
      <c r="H68" s="159" t="s">
        <v>1656</v>
      </c>
      <c r="I68" s="159">
        <v>31</v>
      </c>
    </row>
    <row r="69" spans="2:9" x14ac:dyDescent="0.25">
      <c r="B69" s="240"/>
      <c r="C69" s="256"/>
      <c r="D69" s="245"/>
      <c r="E69" s="257"/>
      <c r="F69" s="257"/>
      <c r="G69" s="257"/>
      <c r="H69" s="159" t="s">
        <v>1657</v>
      </c>
      <c r="I69" s="159">
        <v>31</v>
      </c>
    </row>
    <row r="70" spans="2:9" x14ac:dyDescent="0.25">
      <c r="B70" s="246">
        <v>12</v>
      </c>
      <c r="C70" s="258" t="s">
        <v>1224</v>
      </c>
      <c r="D70" s="252" t="s">
        <v>1241</v>
      </c>
      <c r="E70" s="252" t="s">
        <v>1686</v>
      </c>
      <c r="F70" s="252" t="s">
        <v>1897</v>
      </c>
      <c r="G70" s="252">
        <v>16113</v>
      </c>
      <c r="H70" s="107" t="s">
        <v>1660</v>
      </c>
      <c r="I70" s="107">
        <v>32</v>
      </c>
    </row>
    <row r="71" spans="2:9" x14ac:dyDescent="0.25">
      <c r="B71" s="247"/>
      <c r="C71" s="259"/>
      <c r="D71" s="253"/>
      <c r="E71" s="253"/>
      <c r="F71" s="253"/>
      <c r="G71" s="253"/>
      <c r="H71" s="107" t="s">
        <v>1659</v>
      </c>
      <c r="I71" s="107">
        <v>32</v>
      </c>
    </row>
    <row r="72" spans="2:9" x14ac:dyDescent="0.25">
      <c r="B72" s="247"/>
      <c r="C72" s="259"/>
      <c r="D72" s="253" t="s">
        <v>1270</v>
      </c>
      <c r="E72" s="253" t="s">
        <v>1270</v>
      </c>
      <c r="F72" s="253" t="s">
        <v>1896</v>
      </c>
      <c r="G72" s="253">
        <v>16112</v>
      </c>
      <c r="H72" s="107" t="s">
        <v>1664</v>
      </c>
      <c r="I72" s="107">
        <v>33</v>
      </c>
    </row>
    <row r="73" spans="2:9" x14ac:dyDescent="0.25">
      <c r="B73" s="248"/>
      <c r="C73" s="260"/>
      <c r="D73" s="254"/>
      <c r="E73" s="254"/>
      <c r="F73" s="254"/>
      <c r="G73" s="254"/>
      <c r="H73" s="107" t="s">
        <v>1662</v>
      </c>
      <c r="I73" s="107">
        <v>33</v>
      </c>
    </row>
  </sheetData>
  <mergeCells count="107">
    <mergeCell ref="B70:B73"/>
    <mergeCell ref="C70:C73"/>
    <mergeCell ref="D70:D71"/>
    <mergeCell ref="D72:D73"/>
    <mergeCell ref="E70:E71"/>
    <mergeCell ref="E72:E73"/>
    <mergeCell ref="F70:F71"/>
    <mergeCell ref="F72:F73"/>
    <mergeCell ref="G70:G71"/>
    <mergeCell ref="G72:G73"/>
    <mergeCell ref="B58:B59"/>
    <mergeCell ref="C58:C59"/>
    <mergeCell ref="B60:B63"/>
    <mergeCell ref="C60:C63"/>
    <mergeCell ref="D60:D61"/>
    <mergeCell ref="D62:D63"/>
    <mergeCell ref="E60:E61"/>
    <mergeCell ref="F67:F69"/>
    <mergeCell ref="G64:G66"/>
    <mergeCell ref="G67:G69"/>
    <mergeCell ref="B64:B69"/>
    <mergeCell ref="C64:C69"/>
    <mergeCell ref="D64:D66"/>
    <mergeCell ref="D67:D69"/>
    <mergeCell ref="E64:E66"/>
    <mergeCell ref="E67:E69"/>
    <mergeCell ref="F64:F66"/>
    <mergeCell ref="B48:B49"/>
    <mergeCell ref="C48:C49"/>
    <mergeCell ref="B50:B57"/>
    <mergeCell ref="C50:C57"/>
    <mergeCell ref="D50:D53"/>
    <mergeCell ref="E50:E53"/>
    <mergeCell ref="F50:F53"/>
    <mergeCell ref="D54:D57"/>
    <mergeCell ref="E54:E57"/>
    <mergeCell ref="F54:F57"/>
    <mergeCell ref="E38:E40"/>
    <mergeCell ref="F38:F40"/>
    <mergeCell ref="G38:G40"/>
    <mergeCell ref="G41:G43"/>
    <mergeCell ref="F41:F43"/>
    <mergeCell ref="E41:E43"/>
    <mergeCell ref="D41:D43"/>
    <mergeCell ref="E62:E63"/>
    <mergeCell ref="F60:F61"/>
    <mergeCell ref="F62:F63"/>
    <mergeCell ref="G60:G61"/>
    <mergeCell ref="G62:G63"/>
    <mergeCell ref="G50:G53"/>
    <mergeCell ref="G54:G57"/>
    <mergeCell ref="B3:I3"/>
    <mergeCell ref="B5:I5"/>
    <mergeCell ref="B2:I2"/>
    <mergeCell ref="B24:B27"/>
    <mergeCell ref="C24:C27"/>
    <mergeCell ref="D24:D25"/>
    <mergeCell ref="E24:E25"/>
    <mergeCell ref="F24:F25"/>
    <mergeCell ref="D26:D27"/>
    <mergeCell ref="E26:E27"/>
    <mergeCell ref="F26:F27"/>
    <mergeCell ref="G24:G25"/>
    <mergeCell ref="G26:G27"/>
    <mergeCell ref="C16:C23"/>
    <mergeCell ref="D16:D19"/>
    <mergeCell ref="E16:E19"/>
    <mergeCell ref="F16:F19"/>
    <mergeCell ref="G16:G19"/>
    <mergeCell ref="D20:D23"/>
    <mergeCell ref="E20:E23"/>
    <mergeCell ref="F20:F23"/>
    <mergeCell ref="G20:G23"/>
    <mergeCell ref="B44:B47"/>
    <mergeCell ref="C44:C47"/>
    <mergeCell ref="D44:D45"/>
    <mergeCell ref="D46:D47"/>
    <mergeCell ref="E44:E45"/>
    <mergeCell ref="E46:E47"/>
    <mergeCell ref="F44:F45"/>
    <mergeCell ref="F46:F47"/>
    <mergeCell ref="G44:G45"/>
    <mergeCell ref="G46:G47"/>
    <mergeCell ref="B38:B43"/>
    <mergeCell ref="B8:B15"/>
    <mergeCell ref="C8:C15"/>
    <mergeCell ref="D8:D11"/>
    <mergeCell ref="E8:E11"/>
    <mergeCell ref="F8:F11"/>
    <mergeCell ref="G8:G11"/>
    <mergeCell ref="D12:D15"/>
    <mergeCell ref="E12:E15"/>
    <mergeCell ref="F12:F15"/>
    <mergeCell ref="G12:G15"/>
    <mergeCell ref="B16:B23"/>
    <mergeCell ref="B28:B37"/>
    <mergeCell ref="C28:C37"/>
    <mergeCell ref="D28:D32"/>
    <mergeCell ref="E28:E32"/>
    <mergeCell ref="F28:F32"/>
    <mergeCell ref="G28:G32"/>
    <mergeCell ref="G33:G37"/>
    <mergeCell ref="F33:F37"/>
    <mergeCell ref="E33:E37"/>
    <mergeCell ref="D33:D37"/>
    <mergeCell ref="C38:C43"/>
    <mergeCell ref="D38:D40"/>
  </mergeCells>
  <hyperlinks>
    <hyperlink ref="B2" location="Introduzione!A1" display="Introduzion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9"/>
  <sheetViews>
    <sheetView showGridLines="0" zoomScale="85" zoomScaleNormal="85" workbookViewId="0">
      <selection activeCell="B8" sqref="B8:B9"/>
    </sheetView>
  </sheetViews>
  <sheetFormatPr defaultRowHeight="15" x14ac:dyDescent="0.25"/>
  <cols>
    <col min="1" max="1" width="1.7109375" customWidth="1"/>
    <col min="2" max="2" width="17.5703125" customWidth="1"/>
    <col min="3" max="3" width="19.85546875" customWidth="1"/>
    <col min="4" max="4" width="28.85546875" customWidth="1"/>
    <col min="5" max="5" width="25.28515625" customWidth="1"/>
    <col min="6" max="6" width="132" customWidth="1"/>
  </cols>
  <sheetData>
    <row r="1" spans="2:6" ht="15.75" thickBot="1" x14ac:dyDescent="0.3"/>
    <row r="2" spans="2:6" ht="19.5" thickBot="1" x14ac:dyDescent="0.35">
      <c r="B2" s="200" t="s">
        <v>1701</v>
      </c>
      <c r="C2" s="201"/>
      <c r="D2" s="201"/>
      <c r="E2" s="201"/>
      <c r="F2" s="202"/>
    </row>
    <row r="3" spans="2:6" ht="21.75" thickBot="1" x14ac:dyDescent="0.4">
      <c r="B3" s="266" t="str">
        <f>Introduzione!C48</f>
        <v>Allegato C: elenco impianti NGN</v>
      </c>
      <c r="C3" s="267"/>
      <c r="D3" s="267"/>
      <c r="E3" s="267"/>
      <c r="F3" s="268"/>
    </row>
    <row r="5" spans="2:6" x14ac:dyDescent="0.25">
      <c r="B5" s="206" t="s">
        <v>1936</v>
      </c>
      <c r="C5" s="206"/>
      <c r="D5" s="206"/>
      <c r="E5" s="206"/>
      <c r="F5" s="206"/>
    </row>
    <row r="7" spans="2:6" ht="60" customHeight="1" x14ac:dyDescent="0.25">
      <c r="B7" s="168" t="s">
        <v>1898</v>
      </c>
      <c r="C7" s="169" t="s">
        <v>1899</v>
      </c>
      <c r="D7" s="169" t="s">
        <v>1929</v>
      </c>
      <c r="E7" s="169" t="s">
        <v>1900</v>
      </c>
      <c r="F7" s="168" t="s">
        <v>1928</v>
      </c>
    </row>
    <row r="8" spans="2:6" x14ac:dyDescent="0.25">
      <c r="B8" s="262">
        <v>1</v>
      </c>
      <c r="C8" s="171" t="s">
        <v>1008</v>
      </c>
      <c r="D8" s="171" t="s">
        <v>1008</v>
      </c>
      <c r="E8" s="171" t="s">
        <v>1008</v>
      </c>
      <c r="F8" s="261" t="s">
        <v>1930</v>
      </c>
    </row>
    <row r="9" spans="2:6" x14ac:dyDescent="0.25">
      <c r="B9" s="262"/>
      <c r="C9" s="171" t="s">
        <v>1057</v>
      </c>
      <c r="D9" s="171" t="s">
        <v>1901</v>
      </c>
      <c r="E9" s="171" t="s">
        <v>1057</v>
      </c>
      <c r="F9" s="261"/>
    </row>
    <row r="10" spans="2:6" x14ac:dyDescent="0.25">
      <c r="B10" s="263">
        <v>2</v>
      </c>
      <c r="C10" s="170" t="s">
        <v>733</v>
      </c>
      <c r="D10" s="170" t="s">
        <v>1902</v>
      </c>
      <c r="E10" s="170" t="s">
        <v>733</v>
      </c>
      <c r="F10" s="264" t="s">
        <v>1903</v>
      </c>
    </row>
    <row r="11" spans="2:6" x14ac:dyDescent="0.25">
      <c r="B11" s="263"/>
      <c r="C11" s="170" t="s">
        <v>768</v>
      </c>
      <c r="D11" s="170" t="s">
        <v>768</v>
      </c>
      <c r="E11" s="170" t="s">
        <v>768</v>
      </c>
      <c r="F11" s="264"/>
    </row>
    <row r="12" spans="2:6" x14ac:dyDescent="0.25">
      <c r="B12" s="262">
        <v>3</v>
      </c>
      <c r="C12" s="171" t="s">
        <v>838</v>
      </c>
      <c r="D12" s="171" t="s">
        <v>1864</v>
      </c>
      <c r="E12" s="171" t="s">
        <v>1904</v>
      </c>
      <c r="F12" s="261" t="s">
        <v>1905</v>
      </c>
    </row>
    <row r="13" spans="2:6" x14ac:dyDescent="0.25">
      <c r="B13" s="262"/>
      <c r="C13" s="171" t="s">
        <v>838</v>
      </c>
      <c r="D13" s="171" t="s">
        <v>1860</v>
      </c>
      <c r="E13" s="171" t="s">
        <v>838</v>
      </c>
      <c r="F13" s="261"/>
    </row>
    <row r="14" spans="2:6" x14ac:dyDescent="0.25">
      <c r="B14" s="263">
        <v>4</v>
      </c>
      <c r="C14" s="170" t="s">
        <v>774</v>
      </c>
      <c r="D14" s="170" t="s">
        <v>775</v>
      </c>
      <c r="E14" s="170" t="s">
        <v>774</v>
      </c>
      <c r="F14" s="265" t="s">
        <v>1931</v>
      </c>
    </row>
    <row r="15" spans="2:6" x14ac:dyDescent="0.25">
      <c r="B15" s="263"/>
      <c r="C15" s="170" t="s">
        <v>813</v>
      </c>
      <c r="D15" s="170" t="s">
        <v>817</v>
      </c>
      <c r="E15" s="170" t="s">
        <v>813</v>
      </c>
      <c r="F15" s="265"/>
    </row>
    <row r="16" spans="2:6" x14ac:dyDescent="0.25">
      <c r="B16" s="262">
        <v>5</v>
      </c>
      <c r="C16" s="171" t="s">
        <v>784</v>
      </c>
      <c r="D16" s="171" t="s">
        <v>791</v>
      </c>
      <c r="E16" s="171" t="s">
        <v>784</v>
      </c>
      <c r="F16" s="261" t="s">
        <v>1932</v>
      </c>
    </row>
    <row r="17" spans="2:6" x14ac:dyDescent="0.25">
      <c r="B17" s="262"/>
      <c r="C17" s="171" t="s">
        <v>1412</v>
      </c>
      <c r="D17" s="171" t="s">
        <v>1906</v>
      </c>
      <c r="E17" s="171" t="s">
        <v>1907</v>
      </c>
      <c r="F17" s="261"/>
    </row>
    <row r="18" spans="2:6" x14ac:dyDescent="0.25">
      <c r="B18" s="263">
        <v>6</v>
      </c>
      <c r="C18" s="170" t="s">
        <v>1492</v>
      </c>
      <c r="D18" s="170" t="s">
        <v>1503</v>
      </c>
      <c r="E18" s="170" t="s">
        <v>1492</v>
      </c>
      <c r="F18" s="264" t="s">
        <v>1908</v>
      </c>
    </row>
    <row r="19" spans="2:6" x14ac:dyDescent="0.25">
      <c r="B19" s="263"/>
      <c r="C19" s="170" t="s">
        <v>1547</v>
      </c>
      <c r="D19" s="170" t="s">
        <v>1909</v>
      </c>
      <c r="E19" s="170" t="s">
        <v>1547</v>
      </c>
      <c r="F19" s="264"/>
    </row>
    <row r="20" spans="2:6" x14ac:dyDescent="0.25">
      <c r="B20" s="262">
        <v>7</v>
      </c>
      <c r="C20" s="171" t="s">
        <v>558</v>
      </c>
      <c r="D20" s="171" t="s">
        <v>558</v>
      </c>
      <c r="E20" s="171" t="s">
        <v>558</v>
      </c>
      <c r="F20" s="261" t="s">
        <v>1935</v>
      </c>
    </row>
    <row r="21" spans="2:6" x14ac:dyDescent="0.25">
      <c r="B21" s="262"/>
      <c r="C21" s="171" t="s">
        <v>1669</v>
      </c>
      <c r="D21" s="171" t="s">
        <v>1910</v>
      </c>
      <c r="E21" s="171" t="s">
        <v>1669</v>
      </c>
      <c r="F21" s="261"/>
    </row>
    <row r="22" spans="2:6" x14ac:dyDescent="0.25">
      <c r="B22" s="263">
        <v>8</v>
      </c>
      <c r="C22" s="170" t="s">
        <v>451</v>
      </c>
      <c r="D22" s="170" t="s">
        <v>1911</v>
      </c>
      <c r="E22" s="170" t="s">
        <v>451</v>
      </c>
      <c r="F22" s="264" t="s">
        <v>1933</v>
      </c>
    </row>
    <row r="23" spans="2:6" x14ac:dyDescent="0.25">
      <c r="B23" s="263"/>
      <c r="C23" s="170" t="s">
        <v>498</v>
      </c>
      <c r="D23" s="170" t="s">
        <v>498</v>
      </c>
      <c r="E23" s="170" t="s">
        <v>498</v>
      </c>
      <c r="F23" s="264"/>
    </row>
    <row r="24" spans="2:6" x14ac:dyDescent="0.25">
      <c r="B24" s="262">
        <v>9</v>
      </c>
      <c r="C24" s="171" t="s">
        <v>531</v>
      </c>
      <c r="D24" s="171" t="s">
        <v>531</v>
      </c>
      <c r="E24" s="171" t="s">
        <v>531</v>
      </c>
      <c r="F24" s="261" t="s">
        <v>1934</v>
      </c>
    </row>
    <row r="25" spans="2:6" x14ac:dyDescent="0.25">
      <c r="B25" s="262"/>
      <c r="C25" s="171" t="s">
        <v>958</v>
      </c>
      <c r="D25" s="171" t="s">
        <v>1912</v>
      </c>
      <c r="E25" s="171" t="s">
        <v>958</v>
      </c>
      <c r="F25" s="261"/>
    </row>
    <row r="26" spans="2:6" ht="15" customHeight="1" x14ac:dyDescent="0.25">
      <c r="B26" s="263">
        <v>10</v>
      </c>
      <c r="C26" s="170" t="s">
        <v>1330</v>
      </c>
      <c r="D26" s="170" t="s">
        <v>1330</v>
      </c>
      <c r="E26" s="170" t="s">
        <v>1330</v>
      </c>
      <c r="F26" s="265" t="s">
        <v>1913</v>
      </c>
    </row>
    <row r="27" spans="2:6" x14ac:dyDescent="0.25">
      <c r="B27" s="263"/>
      <c r="C27" s="170" t="s">
        <v>1382</v>
      </c>
      <c r="D27" s="170" t="s">
        <v>1914</v>
      </c>
      <c r="E27" s="170" t="s">
        <v>1382</v>
      </c>
      <c r="F27" s="265"/>
    </row>
    <row r="28" spans="2:6" x14ac:dyDescent="0.25">
      <c r="B28" s="262">
        <v>11</v>
      </c>
      <c r="C28" s="171" t="s">
        <v>1189</v>
      </c>
      <c r="D28" s="171" t="s">
        <v>1915</v>
      </c>
      <c r="E28" s="171" t="s">
        <v>1189</v>
      </c>
      <c r="F28" s="261" t="s">
        <v>1916</v>
      </c>
    </row>
    <row r="29" spans="2:6" x14ac:dyDescent="0.25">
      <c r="B29" s="262"/>
      <c r="C29" s="171" t="s">
        <v>1444</v>
      </c>
      <c r="D29" s="171" t="s">
        <v>1444</v>
      </c>
      <c r="E29" s="171" t="s">
        <v>1444</v>
      </c>
      <c r="F29" s="261"/>
    </row>
    <row r="30" spans="2:6" x14ac:dyDescent="0.25">
      <c r="B30" s="263">
        <v>12</v>
      </c>
      <c r="C30" s="170" t="s">
        <v>603</v>
      </c>
      <c r="D30" s="170" t="s">
        <v>1917</v>
      </c>
      <c r="E30" s="170" t="s">
        <v>603</v>
      </c>
      <c r="F30" s="265" t="s">
        <v>1918</v>
      </c>
    </row>
    <row r="31" spans="2:6" x14ac:dyDescent="0.25">
      <c r="B31" s="263"/>
      <c r="C31" s="170" t="s">
        <v>603</v>
      </c>
      <c r="D31" s="170" t="s">
        <v>1919</v>
      </c>
      <c r="E31" s="170" t="s">
        <v>603</v>
      </c>
      <c r="F31" s="265"/>
    </row>
    <row r="32" spans="2:6" x14ac:dyDescent="0.25">
      <c r="B32" s="262">
        <v>13</v>
      </c>
      <c r="C32" s="171" t="s">
        <v>374</v>
      </c>
      <c r="D32" s="171" t="s">
        <v>1920</v>
      </c>
      <c r="E32" s="171" t="s">
        <v>374</v>
      </c>
      <c r="F32" s="261" t="s">
        <v>1921</v>
      </c>
    </row>
    <row r="33" spans="2:6" x14ac:dyDescent="0.25">
      <c r="B33" s="262"/>
      <c r="C33" s="171" t="s">
        <v>419</v>
      </c>
      <c r="D33" s="171" t="s">
        <v>1651</v>
      </c>
      <c r="E33" s="171" t="s">
        <v>419</v>
      </c>
      <c r="F33" s="261"/>
    </row>
    <row r="34" spans="2:6" x14ac:dyDescent="0.25">
      <c r="B34" s="263">
        <v>14</v>
      </c>
      <c r="C34" s="170" t="s">
        <v>1111</v>
      </c>
      <c r="D34" s="170" t="s">
        <v>1922</v>
      </c>
      <c r="E34" s="170" t="s">
        <v>1111</v>
      </c>
      <c r="F34" s="264" t="s">
        <v>1923</v>
      </c>
    </row>
    <row r="35" spans="2:6" x14ac:dyDescent="0.25">
      <c r="B35" s="263"/>
      <c r="C35" s="170" t="s">
        <v>1178</v>
      </c>
      <c r="D35" s="170" t="s">
        <v>1178</v>
      </c>
      <c r="E35" s="170" t="s">
        <v>1178</v>
      </c>
      <c r="F35" s="264"/>
    </row>
    <row r="36" spans="2:6" x14ac:dyDescent="0.25">
      <c r="B36" s="262">
        <v>15</v>
      </c>
      <c r="C36" s="171" t="s">
        <v>272</v>
      </c>
      <c r="D36" s="171" t="s">
        <v>272</v>
      </c>
      <c r="E36" s="171" t="s">
        <v>272</v>
      </c>
      <c r="F36" s="261" t="s">
        <v>1924</v>
      </c>
    </row>
    <row r="37" spans="2:6" x14ac:dyDescent="0.25">
      <c r="B37" s="262"/>
      <c r="C37" s="171" t="s">
        <v>306</v>
      </c>
      <c r="D37" s="171" t="s">
        <v>306</v>
      </c>
      <c r="E37" s="171" t="s">
        <v>306</v>
      </c>
      <c r="F37" s="261"/>
    </row>
    <row r="38" spans="2:6" x14ac:dyDescent="0.25">
      <c r="B38" s="263">
        <v>16</v>
      </c>
      <c r="C38" s="170" t="s">
        <v>1241</v>
      </c>
      <c r="D38" s="170" t="s">
        <v>1925</v>
      </c>
      <c r="E38" s="170" t="s">
        <v>1241</v>
      </c>
      <c r="F38" s="264" t="s">
        <v>1926</v>
      </c>
    </row>
    <row r="39" spans="2:6" x14ac:dyDescent="0.25">
      <c r="B39" s="263"/>
      <c r="C39" s="170" t="s">
        <v>1270</v>
      </c>
      <c r="D39" s="170" t="s">
        <v>1927</v>
      </c>
      <c r="E39" s="170" t="s">
        <v>1270</v>
      </c>
      <c r="F39" s="264"/>
    </row>
  </sheetData>
  <mergeCells count="35">
    <mergeCell ref="B5:F5"/>
    <mergeCell ref="B26:B27"/>
    <mergeCell ref="F26:F27"/>
    <mergeCell ref="B2:F2"/>
    <mergeCell ref="B3:F3"/>
    <mergeCell ref="B14:B15"/>
    <mergeCell ref="F14:F15"/>
    <mergeCell ref="B16:B17"/>
    <mergeCell ref="F16:F17"/>
    <mergeCell ref="B18:B19"/>
    <mergeCell ref="F18:F19"/>
    <mergeCell ref="B8:B9"/>
    <mergeCell ref="F8:F9"/>
    <mergeCell ref="B10:B11"/>
    <mergeCell ref="F10:F11"/>
    <mergeCell ref="B12:B13"/>
    <mergeCell ref="B36:B37"/>
    <mergeCell ref="F36:F37"/>
    <mergeCell ref="B38:B39"/>
    <mergeCell ref="F38:F39"/>
    <mergeCell ref="B30:B31"/>
    <mergeCell ref="F30:F31"/>
    <mergeCell ref="B32:B33"/>
    <mergeCell ref="F32:F33"/>
    <mergeCell ref="B34:B35"/>
    <mergeCell ref="F34:F35"/>
    <mergeCell ref="F12:F13"/>
    <mergeCell ref="B28:B29"/>
    <mergeCell ref="F28:F29"/>
    <mergeCell ref="B20:B21"/>
    <mergeCell ref="F20:F21"/>
    <mergeCell ref="B22:B23"/>
    <mergeCell ref="F22:F23"/>
    <mergeCell ref="B24:B25"/>
    <mergeCell ref="F24:F25"/>
  </mergeCells>
  <hyperlinks>
    <hyperlink ref="B2" location="Introduzione!A1" display="Introduzion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showGridLines="0" workbookViewId="0">
      <selection activeCell="B2" sqref="B2:G2"/>
    </sheetView>
  </sheetViews>
  <sheetFormatPr defaultRowHeight="15" x14ac:dyDescent="0.25"/>
  <cols>
    <col min="2" max="2" width="83.28515625" bestFit="1" customWidth="1"/>
  </cols>
  <sheetData>
    <row r="2" spans="2:9" ht="45" customHeight="1" x14ac:dyDescent="0.25">
      <c r="B2" s="190" t="s">
        <v>1</v>
      </c>
      <c r="C2" s="190"/>
      <c r="D2" s="190"/>
      <c r="E2" s="190"/>
      <c r="F2" s="190"/>
      <c r="G2" s="190"/>
      <c r="H2" s="4"/>
      <c r="I2" s="4"/>
    </row>
    <row r="3" spans="2:9" ht="15" customHeight="1" x14ac:dyDescent="0.25">
      <c r="B3" s="190" t="s">
        <v>2</v>
      </c>
      <c r="C3" s="190"/>
      <c r="D3" s="190"/>
      <c r="E3" s="190"/>
      <c r="F3" s="190"/>
      <c r="G3" s="190"/>
      <c r="H3" s="3"/>
      <c r="I3" s="3"/>
    </row>
    <row r="4" spans="2:9" ht="4.5" customHeight="1" x14ac:dyDescent="0.25"/>
    <row r="5" spans="2:9" ht="28.5" x14ac:dyDescent="0.45">
      <c r="B5" s="191" t="s">
        <v>3</v>
      </c>
      <c r="C5" s="191"/>
      <c r="D5" s="191"/>
      <c r="E5" s="191"/>
      <c r="F5" s="191"/>
      <c r="G5" s="191"/>
    </row>
    <row r="6" spans="2:9" ht="4.5" customHeight="1" x14ac:dyDescent="0.25"/>
    <row r="7" spans="2:9" ht="18.75" x14ac:dyDescent="0.3">
      <c r="B7" s="5" t="s">
        <v>4</v>
      </c>
      <c r="C7" s="182"/>
      <c r="D7" s="182"/>
      <c r="E7" s="182"/>
      <c r="F7" s="182"/>
      <c r="G7" s="182"/>
    </row>
    <row r="9" spans="2:9" ht="18.75" x14ac:dyDescent="0.3">
      <c r="B9" s="5" t="s">
        <v>5</v>
      </c>
      <c r="C9" s="182"/>
      <c r="D9" s="182"/>
      <c r="E9" s="182"/>
      <c r="F9" s="182"/>
      <c r="G9" s="182"/>
    </row>
    <row r="11" spans="2:9" ht="18.75" x14ac:dyDescent="0.3">
      <c r="B11" s="6" t="s">
        <v>6</v>
      </c>
      <c r="C11" s="183"/>
      <c r="D11" s="184"/>
      <c r="E11" s="184"/>
      <c r="F11" s="184"/>
      <c r="G11" s="185"/>
    </row>
    <row r="12" spans="2:9" ht="18.75" x14ac:dyDescent="0.3">
      <c r="B12" s="7" t="s">
        <v>7</v>
      </c>
      <c r="C12" s="186"/>
      <c r="D12" s="186"/>
      <c r="E12" s="186"/>
      <c r="F12" s="186"/>
      <c r="G12" s="187"/>
    </row>
    <row r="13" spans="2:9" ht="18.75" x14ac:dyDescent="0.3">
      <c r="B13" s="8" t="s">
        <v>8</v>
      </c>
      <c r="C13" s="188"/>
      <c r="D13" s="188"/>
      <c r="E13" s="188"/>
      <c r="F13" s="188"/>
      <c r="G13" s="189"/>
    </row>
    <row r="14" spans="2:9" ht="18.75" x14ac:dyDescent="0.3">
      <c r="B14" s="6" t="s">
        <v>6</v>
      </c>
      <c r="C14" s="183"/>
      <c r="D14" s="184"/>
      <c r="E14" s="184"/>
      <c r="F14" s="184"/>
      <c r="G14" s="185"/>
    </row>
    <row r="15" spans="2:9" ht="18.75" x14ac:dyDescent="0.3">
      <c r="B15" s="7" t="s">
        <v>7</v>
      </c>
      <c r="C15" s="186"/>
      <c r="D15" s="186"/>
      <c r="E15" s="186"/>
      <c r="F15" s="186"/>
      <c r="G15" s="187"/>
    </row>
    <row r="16" spans="2:9" ht="18.75" x14ac:dyDescent="0.3">
      <c r="B16" s="8" t="s">
        <v>8</v>
      </c>
      <c r="C16" s="188"/>
      <c r="D16" s="188"/>
      <c r="E16" s="188"/>
      <c r="F16" s="188"/>
      <c r="G16" s="189"/>
    </row>
    <row r="17" spans="2:7" ht="18.75" x14ac:dyDescent="0.3">
      <c r="B17" s="6" t="s">
        <v>6</v>
      </c>
      <c r="C17" s="183"/>
      <c r="D17" s="184"/>
      <c r="E17" s="184"/>
      <c r="F17" s="184"/>
      <c r="G17" s="185"/>
    </row>
    <row r="18" spans="2:7" ht="18.75" x14ac:dyDescent="0.3">
      <c r="B18" s="7" t="s">
        <v>7</v>
      </c>
      <c r="C18" s="186"/>
      <c r="D18" s="186"/>
      <c r="E18" s="186"/>
      <c r="F18" s="186"/>
      <c r="G18" s="187"/>
    </row>
    <row r="19" spans="2:7" ht="18.75" x14ac:dyDescent="0.3">
      <c r="B19" s="8" t="s">
        <v>8</v>
      </c>
      <c r="C19" s="188"/>
      <c r="D19" s="188"/>
      <c r="E19" s="188"/>
      <c r="F19" s="188"/>
      <c r="G19" s="189"/>
    </row>
    <row r="20" spans="2:7" ht="18.75" x14ac:dyDescent="0.3">
      <c r="B20" s="6" t="s">
        <v>6</v>
      </c>
      <c r="C20" s="183"/>
      <c r="D20" s="184"/>
      <c r="E20" s="184"/>
      <c r="F20" s="184"/>
      <c r="G20" s="185"/>
    </row>
    <row r="21" spans="2:7" ht="18.75" x14ac:dyDescent="0.3">
      <c r="B21" s="7" t="s">
        <v>7</v>
      </c>
      <c r="C21" s="186"/>
      <c r="D21" s="186"/>
      <c r="E21" s="186"/>
      <c r="F21" s="186"/>
      <c r="G21" s="187"/>
    </row>
    <row r="22" spans="2:7" ht="18.75" x14ac:dyDescent="0.3">
      <c r="B22" s="8" t="s">
        <v>8</v>
      </c>
      <c r="C22" s="188"/>
      <c r="D22" s="188"/>
      <c r="E22" s="188"/>
      <c r="F22" s="188"/>
      <c r="G22" s="189"/>
    </row>
  </sheetData>
  <mergeCells count="17">
    <mergeCell ref="C20:G20"/>
    <mergeCell ref="C21:G21"/>
    <mergeCell ref="C22:G22"/>
    <mergeCell ref="C14:G14"/>
    <mergeCell ref="C15:G15"/>
    <mergeCell ref="C16:G16"/>
    <mergeCell ref="C17:G17"/>
    <mergeCell ref="C18:G18"/>
    <mergeCell ref="C19:G19"/>
    <mergeCell ref="C9:G9"/>
    <mergeCell ref="C11:G11"/>
    <mergeCell ref="C12:G12"/>
    <mergeCell ref="C13:G13"/>
    <mergeCell ref="B2:G2"/>
    <mergeCell ref="B3:G3"/>
    <mergeCell ref="B5:G5"/>
    <mergeCell ref="C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9"/>
  <sheetViews>
    <sheetView showGridLines="0" topLeftCell="A19" workbookViewId="0">
      <selection activeCell="B17" sqref="B17:C17"/>
    </sheetView>
  </sheetViews>
  <sheetFormatPr defaultRowHeight="15" x14ac:dyDescent="0.25"/>
  <cols>
    <col min="1" max="1" width="1.7109375" customWidth="1"/>
    <col min="2" max="2" width="3" bestFit="1" customWidth="1"/>
    <col min="3" max="3" width="128.28515625" customWidth="1"/>
  </cols>
  <sheetData>
    <row r="1" spans="2:3" ht="15.75" thickBot="1" x14ac:dyDescent="0.3"/>
    <row r="2" spans="2:3" ht="21.75" thickBot="1" x14ac:dyDescent="0.3">
      <c r="B2" s="192" t="s">
        <v>9</v>
      </c>
      <c r="C2" s="193"/>
    </row>
    <row r="4" spans="2:3" ht="30" customHeight="1" x14ac:dyDescent="0.25">
      <c r="B4" s="194" t="s">
        <v>1939</v>
      </c>
      <c r="C4" s="195"/>
    </row>
    <row r="5" spans="2:3" x14ac:dyDescent="0.25">
      <c r="B5" s="26"/>
      <c r="C5" s="79"/>
    </row>
    <row r="6" spans="2:3" ht="46.5" customHeight="1" x14ac:dyDescent="0.25">
      <c r="B6" s="196" t="s">
        <v>1940</v>
      </c>
      <c r="C6" s="197"/>
    </row>
    <row r="7" spans="2:3" x14ac:dyDescent="0.25">
      <c r="B7" s="26"/>
      <c r="C7" s="79"/>
    </row>
    <row r="8" spans="2:3" ht="45" x14ac:dyDescent="0.25">
      <c r="B8" s="26"/>
      <c r="C8" s="172" t="s">
        <v>10</v>
      </c>
    </row>
    <row r="9" spans="2:3" ht="30" x14ac:dyDescent="0.25">
      <c r="B9" s="26"/>
      <c r="C9" s="172" t="s">
        <v>11</v>
      </c>
    </row>
    <row r="10" spans="2:3" x14ac:dyDescent="0.25">
      <c r="B10" s="26"/>
      <c r="C10" s="79"/>
    </row>
    <row r="11" spans="2:3" ht="40.5" customHeight="1" x14ac:dyDescent="0.25">
      <c r="B11" s="26"/>
      <c r="C11" s="172" t="s">
        <v>12</v>
      </c>
    </row>
    <row r="12" spans="2:3" ht="31.5" customHeight="1" x14ac:dyDescent="0.25">
      <c r="B12" s="26"/>
      <c r="C12" s="172" t="s">
        <v>13</v>
      </c>
    </row>
    <row r="13" spans="2:3" x14ac:dyDescent="0.25">
      <c r="B13" s="26"/>
      <c r="C13" s="79"/>
    </row>
    <row r="14" spans="2:3" ht="27.75" customHeight="1" x14ac:dyDescent="0.25">
      <c r="B14" s="26"/>
      <c r="C14" s="172" t="s">
        <v>14</v>
      </c>
    </row>
    <row r="15" spans="2:3" ht="27.75" customHeight="1" x14ac:dyDescent="0.25">
      <c r="B15" s="26"/>
      <c r="C15" s="172" t="s">
        <v>15</v>
      </c>
    </row>
    <row r="16" spans="2:3" x14ac:dyDescent="0.25">
      <c r="B16" s="33"/>
      <c r="C16" s="173"/>
    </row>
    <row r="17" spans="2:3" ht="61.5" customHeight="1" x14ac:dyDescent="0.25">
      <c r="B17" s="198" t="s">
        <v>1768</v>
      </c>
      <c r="C17" s="199"/>
    </row>
    <row r="18" spans="2:3" x14ac:dyDescent="0.25">
      <c r="C18" s="10"/>
    </row>
    <row r="19" spans="2:3" x14ac:dyDescent="0.25">
      <c r="B19" s="194" t="s">
        <v>1700</v>
      </c>
      <c r="C19" s="195"/>
    </row>
    <row r="20" spans="2:3" x14ac:dyDescent="0.25">
      <c r="B20" s="177">
        <v>1</v>
      </c>
      <c r="C20" s="176" t="s">
        <v>1704</v>
      </c>
    </row>
    <row r="21" spans="2:3" ht="30" x14ac:dyDescent="0.25">
      <c r="B21" s="26"/>
      <c r="C21" s="172" t="s">
        <v>1766</v>
      </c>
    </row>
    <row r="22" spans="2:3" x14ac:dyDescent="0.25">
      <c r="B22" s="177">
        <v>2</v>
      </c>
      <c r="C22" s="176" t="s">
        <v>1705</v>
      </c>
    </row>
    <row r="23" spans="2:3" ht="30" x14ac:dyDescent="0.25">
      <c r="B23" s="26"/>
      <c r="C23" s="172" t="s">
        <v>1767</v>
      </c>
    </row>
    <row r="24" spans="2:3" x14ac:dyDescent="0.25">
      <c r="B24" s="177">
        <v>3</v>
      </c>
      <c r="C24" s="176" t="s">
        <v>1937</v>
      </c>
    </row>
    <row r="25" spans="2:3" x14ac:dyDescent="0.25">
      <c r="B25" s="26"/>
      <c r="C25" s="172" t="s">
        <v>1703</v>
      </c>
    </row>
    <row r="26" spans="2:3" x14ac:dyDescent="0.25">
      <c r="B26" s="177">
        <v>4</v>
      </c>
      <c r="C26" s="176" t="s">
        <v>1938</v>
      </c>
    </row>
    <row r="27" spans="2:3" x14ac:dyDescent="0.25">
      <c r="B27" s="26"/>
      <c r="C27" s="172" t="s">
        <v>1702</v>
      </c>
    </row>
    <row r="28" spans="2:3" x14ac:dyDescent="0.25">
      <c r="B28" s="177">
        <v>5</v>
      </c>
      <c r="C28" s="176" t="s">
        <v>1736</v>
      </c>
    </row>
    <row r="29" spans="2:3" ht="75" x14ac:dyDescent="0.25">
      <c r="B29" s="26"/>
      <c r="C29" s="172" t="s">
        <v>1737</v>
      </c>
    </row>
    <row r="30" spans="2:3" x14ac:dyDescent="0.25">
      <c r="B30" s="177">
        <v>6</v>
      </c>
      <c r="C30" s="176" t="s">
        <v>1738</v>
      </c>
    </row>
    <row r="31" spans="2:3" ht="32.25" customHeight="1" x14ac:dyDescent="0.25">
      <c r="B31" s="26"/>
      <c r="C31" s="174" t="s">
        <v>1856</v>
      </c>
    </row>
    <row r="32" spans="2:3" x14ac:dyDescent="0.25">
      <c r="B32" s="177">
        <v>7</v>
      </c>
      <c r="C32" s="176" t="s">
        <v>1739</v>
      </c>
    </row>
    <row r="33" spans="2:3" x14ac:dyDescent="0.25">
      <c r="B33" s="26"/>
      <c r="C33" s="172" t="s">
        <v>1740</v>
      </c>
    </row>
    <row r="34" spans="2:3" x14ac:dyDescent="0.25">
      <c r="B34" s="177">
        <v>8</v>
      </c>
      <c r="C34" s="176" t="s">
        <v>1765</v>
      </c>
    </row>
    <row r="35" spans="2:3" ht="105" x14ac:dyDescent="0.25">
      <c r="B35" s="26"/>
      <c r="C35" s="174" t="s">
        <v>1777</v>
      </c>
    </row>
    <row r="36" spans="2:3" x14ac:dyDescent="0.25">
      <c r="B36" s="177">
        <v>9</v>
      </c>
      <c r="C36" s="176" t="s">
        <v>1776</v>
      </c>
    </row>
    <row r="37" spans="2:3" ht="45" x14ac:dyDescent="0.25">
      <c r="B37" s="26"/>
      <c r="C37" s="174" t="s">
        <v>1781</v>
      </c>
    </row>
    <row r="38" spans="2:3" x14ac:dyDescent="0.25">
      <c r="B38" s="177">
        <v>10</v>
      </c>
      <c r="C38" s="176" t="s">
        <v>1788</v>
      </c>
    </row>
    <row r="39" spans="2:3" ht="30" x14ac:dyDescent="0.25">
      <c r="B39" s="26"/>
      <c r="C39" s="172" t="s">
        <v>1782</v>
      </c>
    </row>
    <row r="40" spans="2:3" x14ac:dyDescent="0.25">
      <c r="B40" s="177">
        <v>11</v>
      </c>
      <c r="C40" s="176" t="s">
        <v>1789</v>
      </c>
    </row>
    <row r="41" spans="2:3" x14ac:dyDescent="0.25">
      <c r="B41" s="26"/>
      <c r="C41" s="172" t="s">
        <v>1795</v>
      </c>
    </row>
    <row r="42" spans="2:3" x14ac:dyDescent="0.25">
      <c r="B42" s="177">
        <v>12</v>
      </c>
      <c r="C42" s="176" t="s">
        <v>1790</v>
      </c>
    </row>
    <row r="43" spans="2:3" x14ac:dyDescent="0.25">
      <c r="B43" s="26"/>
      <c r="C43" s="172" t="s">
        <v>1793</v>
      </c>
    </row>
    <row r="44" spans="2:3" x14ac:dyDescent="0.25">
      <c r="B44" s="177">
        <v>13</v>
      </c>
      <c r="C44" s="176" t="s">
        <v>1791</v>
      </c>
    </row>
    <row r="45" spans="2:3" x14ac:dyDescent="0.25">
      <c r="B45" s="26"/>
      <c r="C45" s="172" t="s">
        <v>1794</v>
      </c>
    </row>
    <row r="46" spans="2:3" x14ac:dyDescent="0.25">
      <c r="B46" s="177">
        <v>14</v>
      </c>
      <c r="C46" s="176" t="s">
        <v>1798</v>
      </c>
    </row>
    <row r="47" spans="2:3" ht="15.75" customHeight="1" x14ac:dyDescent="0.25">
      <c r="B47" s="26"/>
      <c r="C47" s="175" t="s">
        <v>1796</v>
      </c>
    </row>
    <row r="48" spans="2:3" x14ac:dyDescent="0.25">
      <c r="B48" s="177">
        <v>15</v>
      </c>
      <c r="C48" s="176" t="s">
        <v>1792</v>
      </c>
    </row>
    <row r="49" spans="2:3" x14ac:dyDescent="0.25">
      <c r="B49" s="33"/>
      <c r="C49" s="173" t="s">
        <v>1797</v>
      </c>
    </row>
  </sheetData>
  <mergeCells count="5">
    <mergeCell ref="B2:C2"/>
    <mergeCell ref="B4:C4"/>
    <mergeCell ref="B6:C6"/>
    <mergeCell ref="B17:C17"/>
    <mergeCell ref="B19:C19"/>
  </mergeCells>
  <hyperlinks>
    <hyperlink ref="C24" location="'3. Ricavi wholesale'!A1" display="Ricavi wholesale"/>
    <hyperlink ref="C26" location="'4. Spesa wholesale'!A1" display="Spesa wholesale"/>
    <hyperlink ref="C22" location="'2. Volumi acquistati'!A1" display="Volumi acquistati"/>
    <hyperlink ref="C28" location="'5. Interconnessione diretta_naz'!A1" display="Interconnessione diretta a livello nazionale"/>
    <hyperlink ref="C30" location="'6. Intx con Telecom_SGU'!A1" display="Interconnessione con Telecom Italia a livello SGU"/>
    <hyperlink ref="C32" location="'7. Rete orig vs rete dest'!A1" display="Rete di origine vs rete di destinazione"/>
    <hyperlink ref="C34" location="'8. Dettaglio extra-UE'!A1" display="Dettaglio traffico extra-UE"/>
    <hyperlink ref="C36" location="'9. Ricavi e spesa extra-UE'!A1" display="Dettaglio ricavi e spesa per traffico extra-UE"/>
    <hyperlink ref="C38" location="'10. FTR extra-UE'!A1" display="Tariffe di terminazione extra-UE"/>
    <hyperlink ref="C40" location="'11. Costi di rete e non di rete'!A1" display="Costi di rete e non di rete"/>
    <hyperlink ref="C42" location="'Domande qualitative'!A1" display="Domande qualitative"/>
    <hyperlink ref="C44" location="'Allegato A_Impianti SGT'!A1" display="Allegato A: elenco impanti SGT"/>
    <hyperlink ref="C46" location="'Allegato B_Impianti BBN'!A1" display="Allegato b: elenco impianti BBN"/>
    <hyperlink ref="C48" location="'Allegato C_Impianti NGN'!A1" display="Allegato C: elenco impianti NGN"/>
    <hyperlink ref="C20" location="'1. Volumi venduti'!A1" display="Volumi venduti"/>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2"/>
  <sheetViews>
    <sheetView showGridLines="0" topLeftCell="A19" zoomScale="85" zoomScaleNormal="85" workbookViewId="0">
      <selection activeCell="C146" sqref="C146:C147"/>
    </sheetView>
  </sheetViews>
  <sheetFormatPr defaultRowHeight="15" x14ac:dyDescent="0.25"/>
  <cols>
    <col min="1" max="1" width="1.7109375" customWidth="1"/>
    <col min="2" max="2" width="5.7109375" bestFit="1" customWidth="1"/>
    <col min="3" max="3" width="115.42578125" bestFit="1" customWidth="1"/>
    <col min="4" max="4" width="24.7109375" bestFit="1" customWidth="1"/>
    <col min="5" max="10" width="18.7109375" customWidth="1"/>
    <col min="11" max="11" width="60.7109375" customWidth="1"/>
  </cols>
  <sheetData>
    <row r="1" spans="2:11" ht="15.75" thickBot="1" x14ac:dyDescent="0.3"/>
    <row r="2" spans="2:11" ht="19.5" thickBot="1" x14ac:dyDescent="0.35">
      <c r="B2" s="200" t="s">
        <v>1701</v>
      </c>
      <c r="C2" s="201"/>
      <c r="D2" s="201"/>
      <c r="E2" s="201"/>
      <c r="F2" s="201"/>
      <c r="G2" s="201"/>
      <c r="H2" s="201"/>
      <c r="I2" s="201"/>
      <c r="J2" s="201"/>
      <c r="K2" s="202"/>
    </row>
    <row r="3" spans="2:11" ht="21.75" thickBot="1" x14ac:dyDescent="0.4">
      <c r="B3" s="203" t="str">
        <f>CONCATENATE("Tabella 1. ",Introduzione!C20)</f>
        <v>Tabella 1. Volumi venduti</v>
      </c>
      <c r="C3" s="204"/>
      <c r="D3" s="204"/>
      <c r="E3" s="204"/>
      <c r="F3" s="204"/>
      <c r="G3" s="204"/>
      <c r="H3" s="204"/>
      <c r="I3" s="204"/>
      <c r="J3" s="204"/>
      <c r="K3" s="205"/>
    </row>
    <row r="4" spans="2:11" ht="15.75" x14ac:dyDescent="0.25">
      <c r="B4" s="213" t="str">
        <f>Introduzione!C21</f>
        <v>Si richiedono il numero di clienti finali e i volumi di traffico al dettaglio e all'ingrosso venduti per tipologia di servizio. Si chiede di riportare i dati secondo le unità di misura richieste (numero di clienti e minuti di traffico).</v>
      </c>
      <c r="C4" s="213"/>
      <c r="D4" s="213"/>
      <c r="E4" s="213"/>
      <c r="F4" s="213"/>
      <c r="G4" s="213"/>
      <c r="H4" s="213"/>
      <c r="I4" s="213"/>
      <c r="J4" s="213"/>
      <c r="K4" s="213"/>
    </row>
    <row r="6" spans="2:11" x14ac:dyDescent="0.25">
      <c r="E6" s="207" t="s">
        <v>18</v>
      </c>
      <c r="F6" s="208"/>
      <c r="G6" s="209"/>
      <c r="H6" s="210" t="s">
        <v>19</v>
      </c>
      <c r="I6" s="211"/>
      <c r="J6" s="212"/>
      <c r="K6" s="214" t="s">
        <v>1699</v>
      </c>
    </row>
    <row r="7" spans="2:11" x14ac:dyDescent="0.25">
      <c r="D7" s="2" t="s">
        <v>20</v>
      </c>
      <c r="E7" s="84">
        <v>2012</v>
      </c>
      <c r="F7" s="85">
        <v>2013</v>
      </c>
      <c r="G7" s="86">
        <v>2014</v>
      </c>
      <c r="H7" s="87">
        <v>2015</v>
      </c>
      <c r="I7" s="88">
        <v>2016</v>
      </c>
      <c r="J7" s="89">
        <v>2017</v>
      </c>
      <c r="K7" s="215"/>
    </row>
    <row r="9" spans="2:11" x14ac:dyDescent="0.25">
      <c r="B9" s="112" t="s">
        <v>16</v>
      </c>
      <c r="C9" s="206" t="s">
        <v>17</v>
      </c>
      <c r="D9" s="206"/>
      <c r="E9" s="206"/>
      <c r="F9" s="206"/>
      <c r="G9" s="206"/>
      <c r="H9" s="206"/>
      <c r="I9" s="206"/>
      <c r="J9" s="206"/>
      <c r="K9" s="206"/>
    </row>
    <row r="11" spans="2:11" x14ac:dyDescent="0.25">
      <c r="B11" s="12" t="s">
        <v>21</v>
      </c>
      <c r="C11" s="13" t="s">
        <v>36</v>
      </c>
      <c r="D11" s="14" t="s">
        <v>1694</v>
      </c>
      <c r="E11" s="16">
        <f t="shared" ref="E11:J11" si="0">SUM(E12:E13,E20)</f>
        <v>0</v>
      </c>
      <c r="F11" s="16">
        <f t="shared" si="0"/>
        <v>0</v>
      </c>
      <c r="G11" s="16">
        <f t="shared" si="0"/>
        <v>0</v>
      </c>
      <c r="H11" s="16">
        <f t="shared" si="0"/>
        <v>0</v>
      </c>
      <c r="I11" s="16">
        <f t="shared" si="0"/>
        <v>0</v>
      </c>
      <c r="J11" s="17">
        <f t="shared" si="0"/>
        <v>0</v>
      </c>
      <c r="K11" s="108"/>
    </row>
    <row r="12" spans="2:11" x14ac:dyDescent="0.25">
      <c r="B12" s="24"/>
      <c r="C12" s="48" t="s">
        <v>22</v>
      </c>
      <c r="D12" s="25"/>
      <c r="E12" s="68">
        <f t="shared" ref="E12:J13" si="1">E15+E18</f>
        <v>0</v>
      </c>
      <c r="F12" s="68">
        <f t="shared" si="1"/>
        <v>0</v>
      </c>
      <c r="G12" s="68">
        <f t="shared" si="1"/>
        <v>0</v>
      </c>
      <c r="H12" s="68">
        <f t="shared" si="1"/>
        <v>0</v>
      </c>
      <c r="I12" s="68">
        <f t="shared" si="1"/>
        <v>0</v>
      </c>
      <c r="J12" s="69">
        <f t="shared" si="1"/>
        <v>0</v>
      </c>
      <c r="K12" s="109"/>
    </row>
    <row r="13" spans="2:11" x14ac:dyDescent="0.25">
      <c r="B13" s="26"/>
      <c r="C13" s="49" t="s">
        <v>23</v>
      </c>
      <c r="D13" s="27"/>
      <c r="E13" s="64">
        <f t="shared" si="1"/>
        <v>0</v>
      </c>
      <c r="F13" s="64">
        <f t="shared" si="1"/>
        <v>0</v>
      </c>
      <c r="G13" s="64">
        <f t="shared" si="1"/>
        <v>0</v>
      </c>
      <c r="H13" s="64">
        <f t="shared" si="1"/>
        <v>0</v>
      </c>
      <c r="I13" s="64">
        <f t="shared" si="1"/>
        <v>0</v>
      </c>
      <c r="J13" s="65">
        <f t="shared" si="1"/>
        <v>0</v>
      </c>
      <c r="K13" s="109"/>
    </row>
    <row r="14" spans="2:11" x14ac:dyDescent="0.25">
      <c r="B14" s="26"/>
      <c r="C14" s="30" t="s">
        <v>24</v>
      </c>
      <c r="D14" s="27"/>
      <c r="E14" s="62">
        <f t="shared" ref="E14:J14" si="2">SUM(E15:E16)</f>
        <v>0</v>
      </c>
      <c r="F14" s="62">
        <f t="shared" si="2"/>
        <v>0</v>
      </c>
      <c r="G14" s="62">
        <f t="shared" si="2"/>
        <v>0</v>
      </c>
      <c r="H14" s="62">
        <f t="shared" si="2"/>
        <v>0</v>
      </c>
      <c r="I14" s="62">
        <f t="shared" si="2"/>
        <v>0</v>
      </c>
      <c r="J14" s="63">
        <f t="shared" si="2"/>
        <v>0</v>
      </c>
      <c r="K14" s="109"/>
    </row>
    <row r="15" spans="2:11" x14ac:dyDescent="0.25">
      <c r="B15" s="26"/>
      <c r="C15" s="31" t="s">
        <v>42</v>
      </c>
      <c r="D15" s="27"/>
      <c r="E15" s="80"/>
      <c r="F15" s="80"/>
      <c r="G15" s="80"/>
      <c r="H15" s="80"/>
      <c r="I15" s="80"/>
      <c r="J15" s="81"/>
      <c r="K15" s="109"/>
    </row>
    <row r="16" spans="2:11" x14ac:dyDescent="0.25">
      <c r="B16" s="26"/>
      <c r="C16" s="31" t="s">
        <v>43</v>
      </c>
      <c r="D16" s="27"/>
      <c r="E16" s="80"/>
      <c r="F16" s="80"/>
      <c r="G16" s="80"/>
      <c r="H16" s="80"/>
      <c r="I16" s="80"/>
      <c r="J16" s="81"/>
      <c r="K16" s="109"/>
    </row>
    <row r="17" spans="2:11" x14ac:dyDescent="0.25">
      <c r="B17" s="26"/>
      <c r="C17" s="30" t="s">
        <v>26</v>
      </c>
      <c r="D17" s="27"/>
      <c r="E17" s="62">
        <f t="shared" ref="E17:J17" si="3">SUM(E18:E19)</f>
        <v>0</v>
      </c>
      <c r="F17" s="62">
        <f t="shared" si="3"/>
        <v>0</v>
      </c>
      <c r="G17" s="62">
        <f t="shared" si="3"/>
        <v>0</v>
      </c>
      <c r="H17" s="62">
        <f t="shared" si="3"/>
        <v>0</v>
      </c>
      <c r="I17" s="62">
        <f t="shared" si="3"/>
        <v>0</v>
      </c>
      <c r="J17" s="63">
        <f t="shared" si="3"/>
        <v>0</v>
      </c>
      <c r="K17" s="109"/>
    </row>
    <row r="18" spans="2:11" x14ac:dyDescent="0.25">
      <c r="B18" s="26"/>
      <c r="C18" s="31" t="s">
        <v>42</v>
      </c>
      <c r="D18" s="27"/>
      <c r="E18" s="80"/>
      <c r="F18" s="80"/>
      <c r="G18" s="80"/>
      <c r="H18" s="80"/>
      <c r="I18" s="80"/>
      <c r="J18" s="81"/>
      <c r="K18" s="109"/>
    </row>
    <row r="19" spans="2:11" x14ac:dyDescent="0.25">
      <c r="B19" s="26"/>
      <c r="C19" s="31" t="s">
        <v>43</v>
      </c>
      <c r="D19" s="27"/>
      <c r="E19" s="80"/>
      <c r="F19" s="80"/>
      <c r="G19" s="80"/>
      <c r="H19" s="80"/>
      <c r="I19" s="80"/>
      <c r="J19" s="81"/>
      <c r="K19" s="109"/>
    </row>
    <row r="20" spans="2:11" x14ac:dyDescent="0.25">
      <c r="B20" s="26"/>
      <c r="C20" s="49" t="s">
        <v>25</v>
      </c>
      <c r="D20" s="27"/>
      <c r="E20" s="64">
        <f t="shared" ref="E20:J20" si="4">E21+E22+E25</f>
        <v>0</v>
      </c>
      <c r="F20" s="64">
        <f t="shared" si="4"/>
        <v>0</v>
      </c>
      <c r="G20" s="64">
        <f t="shared" si="4"/>
        <v>0</v>
      </c>
      <c r="H20" s="64">
        <f t="shared" si="4"/>
        <v>0</v>
      </c>
      <c r="I20" s="64">
        <f t="shared" si="4"/>
        <v>0</v>
      </c>
      <c r="J20" s="65">
        <f t="shared" si="4"/>
        <v>0</v>
      </c>
      <c r="K20" s="109"/>
    </row>
    <row r="21" spans="2:11" x14ac:dyDescent="0.25">
      <c r="B21" s="26"/>
      <c r="C21" s="30" t="s">
        <v>24</v>
      </c>
      <c r="D21" s="22"/>
      <c r="E21" s="80"/>
      <c r="F21" s="80"/>
      <c r="G21" s="80"/>
      <c r="H21" s="80"/>
      <c r="I21" s="80"/>
      <c r="J21" s="81"/>
      <c r="K21" s="109"/>
    </row>
    <row r="22" spans="2:11" x14ac:dyDescent="0.25">
      <c r="B22" s="26"/>
      <c r="C22" s="30" t="s">
        <v>26</v>
      </c>
      <c r="D22" s="22"/>
      <c r="E22" s="62">
        <f t="shared" ref="E22:J22" si="5">E23+E24</f>
        <v>0</v>
      </c>
      <c r="F22" s="62">
        <f t="shared" si="5"/>
        <v>0</v>
      </c>
      <c r="G22" s="62">
        <f t="shared" si="5"/>
        <v>0</v>
      </c>
      <c r="H22" s="62">
        <f t="shared" si="5"/>
        <v>0</v>
      </c>
      <c r="I22" s="62">
        <f t="shared" si="5"/>
        <v>0</v>
      </c>
      <c r="J22" s="63">
        <f t="shared" si="5"/>
        <v>0</v>
      </c>
      <c r="K22" s="109"/>
    </row>
    <row r="23" spans="2:11" x14ac:dyDescent="0.25">
      <c r="B23" s="26"/>
      <c r="C23" s="31" t="s">
        <v>44</v>
      </c>
      <c r="D23" s="22"/>
      <c r="E23" s="80"/>
      <c r="F23" s="80"/>
      <c r="G23" s="80"/>
      <c r="H23" s="80"/>
      <c r="I23" s="80"/>
      <c r="J23" s="81"/>
      <c r="K23" s="109"/>
    </row>
    <row r="24" spans="2:11" x14ac:dyDescent="0.25">
      <c r="B24" s="26"/>
      <c r="C24" s="31" t="s">
        <v>45</v>
      </c>
      <c r="D24" s="22"/>
      <c r="E24" s="80"/>
      <c r="F24" s="80"/>
      <c r="G24" s="80"/>
      <c r="H24" s="80"/>
      <c r="I24" s="80"/>
      <c r="J24" s="81"/>
      <c r="K24" s="109"/>
    </row>
    <row r="25" spans="2:11" x14ac:dyDescent="0.25">
      <c r="B25" s="26"/>
      <c r="C25" s="32" t="s">
        <v>46</v>
      </c>
      <c r="D25" s="22"/>
      <c r="E25" s="62">
        <f t="shared" ref="E25:J25" si="6">E26+E27</f>
        <v>0</v>
      </c>
      <c r="F25" s="62">
        <f t="shared" si="6"/>
        <v>0</v>
      </c>
      <c r="G25" s="62">
        <f t="shared" si="6"/>
        <v>0</v>
      </c>
      <c r="H25" s="62">
        <f t="shared" si="6"/>
        <v>0</v>
      </c>
      <c r="I25" s="62">
        <f t="shared" si="6"/>
        <v>0</v>
      </c>
      <c r="J25" s="63">
        <f t="shared" si="6"/>
        <v>0</v>
      </c>
      <c r="K25" s="109"/>
    </row>
    <row r="26" spans="2:11" x14ac:dyDescent="0.25">
      <c r="B26" s="26"/>
      <c r="C26" s="31" t="s">
        <v>42</v>
      </c>
      <c r="D26" s="22"/>
      <c r="E26" s="80"/>
      <c r="F26" s="80"/>
      <c r="G26" s="80"/>
      <c r="H26" s="80"/>
      <c r="I26" s="80"/>
      <c r="J26" s="81"/>
      <c r="K26" s="109"/>
    </row>
    <row r="27" spans="2:11" x14ac:dyDescent="0.25">
      <c r="B27" s="26"/>
      <c r="C27" s="31" t="s">
        <v>43</v>
      </c>
      <c r="D27" s="22"/>
      <c r="E27" s="80"/>
      <c r="F27" s="80"/>
      <c r="G27" s="80"/>
      <c r="H27" s="80"/>
      <c r="I27" s="80"/>
      <c r="J27" s="81"/>
      <c r="K27" s="109"/>
    </row>
    <row r="28" spans="2:11" x14ac:dyDescent="0.25">
      <c r="B28" s="33"/>
      <c r="C28" s="34" t="s">
        <v>47</v>
      </c>
      <c r="D28" s="28"/>
      <c r="E28" s="82"/>
      <c r="F28" s="82"/>
      <c r="G28" s="82"/>
      <c r="H28" s="82"/>
      <c r="I28" s="82"/>
      <c r="J28" s="83"/>
      <c r="K28" s="110"/>
    </row>
    <row r="29" spans="2:11" x14ac:dyDescent="0.25">
      <c r="E29" s="22"/>
      <c r="F29" s="22"/>
      <c r="G29" s="22"/>
      <c r="H29" s="22"/>
      <c r="I29" s="22"/>
      <c r="J29" s="22"/>
    </row>
    <row r="30" spans="2:11" x14ac:dyDescent="0.25">
      <c r="B30" s="12" t="s">
        <v>29</v>
      </c>
      <c r="C30" s="13" t="s">
        <v>27</v>
      </c>
      <c r="D30" s="14" t="s">
        <v>1694</v>
      </c>
      <c r="E30" s="16">
        <f t="shared" ref="E30:J30" si="7">E31</f>
        <v>0</v>
      </c>
      <c r="F30" s="16">
        <f t="shared" si="7"/>
        <v>0</v>
      </c>
      <c r="G30" s="16">
        <f t="shared" si="7"/>
        <v>0</v>
      </c>
      <c r="H30" s="16">
        <f t="shared" si="7"/>
        <v>0</v>
      </c>
      <c r="I30" s="16">
        <f t="shared" si="7"/>
        <v>0</v>
      </c>
      <c r="J30" s="17">
        <f t="shared" si="7"/>
        <v>0</v>
      </c>
      <c r="K30" s="108"/>
    </row>
    <row r="31" spans="2:11" x14ac:dyDescent="0.25">
      <c r="B31" s="35"/>
      <c r="C31" s="36" t="s">
        <v>104</v>
      </c>
      <c r="D31" s="37"/>
      <c r="E31" s="90"/>
      <c r="F31" s="90"/>
      <c r="G31" s="90"/>
      <c r="H31" s="90"/>
      <c r="I31" s="90"/>
      <c r="J31" s="91"/>
      <c r="K31" s="110"/>
    </row>
    <row r="32" spans="2:11" x14ac:dyDescent="0.25">
      <c r="E32" s="22"/>
      <c r="F32" s="22"/>
      <c r="G32" s="22"/>
      <c r="H32" s="22"/>
      <c r="I32" s="22"/>
      <c r="J32" s="22"/>
    </row>
    <row r="33" spans="2:11" x14ac:dyDescent="0.25">
      <c r="B33" s="12" t="s">
        <v>103</v>
      </c>
      <c r="C33" s="13" t="s">
        <v>28</v>
      </c>
      <c r="D33" s="14" t="s">
        <v>1694</v>
      </c>
      <c r="E33" s="16">
        <f t="shared" ref="E33:J33" si="8">E34+E35</f>
        <v>0</v>
      </c>
      <c r="F33" s="16">
        <f t="shared" si="8"/>
        <v>0</v>
      </c>
      <c r="G33" s="16">
        <f t="shared" si="8"/>
        <v>0</v>
      </c>
      <c r="H33" s="16">
        <f t="shared" si="8"/>
        <v>0</v>
      </c>
      <c r="I33" s="16">
        <f t="shared" si="8"/>
        <v>0</v>
      </c>
      <c r="J33" s="17">
        <f t="shared" si="8"/>
        <v>0</v>
      </c>
      <c r="K33" s="108"/>
    </row>
    <row r="34" spans="2:11" x14ac:dyDescent="0.25">
      <c r="B34" s="24"/>
      <c r="C34" s="38" t="s">
        <v>48</v>
      </c>
      <c r="D34" s="29"/>
      <c r="E34" s="92"/>
      <c r="F34" s="92"/>
      <c r="G34" s="92"/>
      <c r="H34" s="92"/>
      <c r="I34" s="92"/>
      <c r="J34" s="93"/>
      <c r="K34" s="109"/>
    </row>
    <row r="35" spans="2:11" x14ac:dyDescent="0.25">
      <c r="B35" s="33"/>
      <c r="C35" s="39" t="s">
        <v>49</v>
      </c>
      <c r="D35" s="28"/>
      <c r="E35" s="82"/>
      <c r="F35" s="82"/>
      <c r="G35" s="82"/>
      <c r="H35" s="82"/>
      <c r="I35" s="82"/>
      <c r="J35" s="83"/>
      <c r="K35" s="110"/>
    </row>
    <row r="37" spans="2:11" x14ac:dyDescent="0.25">
      <c r="B37" s="12" t="s">
        <v>105</v>
      </c>
      <c r="C37" s="13" t="s">
        <v>30</v>
      </c>
      <c r="D37" s="14" t="s">
        <v>1694</v>
      </c>
      <c r="E37" s="16">
        <f t="shared" ref="E37:J37" si="9">SUM(E38:E41)</f>
        <v>0</v>
      </c>
      <c r="F37" s="16">
        <f t="shared" si="9"/>
        <v>0</v>
      </c>
      <c r="G37" s="16">
        <f t="shared" si="9"/>
        <v>0</v>
      </c>
      <c r="H37" s="16">
        <f t="shared" si="9"/>
        <v>0</v>
      </c>
      <c r="I37" s="16">
        <f t="shared" si="9"/>
        <v>0</v>
      </c>
      <c r="J37" s="17">
        <f t="shared" si="9"/>
        <v>0</v>
      </c>
      <c r="K37" s="108"/>
    </row>
    <row r="38" spans="2:11" x14ac:dyDescent="0.25">
      <c r="B38" s="24"/>
      <c r="C38" s="29" t="s">
        <v>31</v>
      </c>
      <c r="D38" s="29"/>
      <c r="E38" s="92"/>
      <c r="F38" s="92"/>
      <c r="G38" s="92"/>
      <c r="H38" s="92"/>
      <c r="I38" s="92"/>
      <c r="J38" s="93"/>
      <c r="K38" s="109"/>
    </row>
    <row r="39" spans="2:11" x14ac:dyDescent="0.25">
      <c r="B39" s="26"/>
      <c r="C39" s="22" t="s">
        <v>32</v>
      </c>
      <c r="D39" s="22"/>
      <c r="E39" s="80"/>
      <c r="F39" s="80"/>
      <c r="G39" s="80"/>
      <c r="H39" s="80"/>
      <c r="I39" s="80"/>
      <c r="J39" s="81"/>
      <c r="K39" s="109"/>
    </row>
    <row r="40" spans="2:11" x14ac:dyDescent="0.25">
      <c r="B40" s="26"/>
      <c r="C40" s="22" t="s">
        <v>33</v>
      </c>
      <c r="D40" s="22"/>
      <c r="E40" s="80"/>
      <c r="F40" s="80"/>
      <c r="G40" s="80"/>
      <c r="H40" s="80"/>
      <c r="I40" s="80"/>
      <c r="J40" s="81"/>
      <c r="K40" s="109"/>
    </row>
    <row r="41" spans="2:11" x14ac:dyDescent="0.25">
      <c r="B41" s="26"/>
      <c r="C41" s="22" t="s">
        <v>34</v>
      </c>
      <c r="D41" s="22"/>
      <c r="E41" s="80"/>
      <c r="F41" s="80"/>
      <c r="G41" s="80"/>
      <c r="H41" s="80"/>
      <c r="I41" s="80"/>
      <c r="J41" s="81"/>
      <c r="K41" s="109"/>
    </row>
    <row r="42" spans="2:11" x14ac:dyDescent="0.25">
      <c r="B42" s="26"/>
      <c r="C42" s="22"/>
      <c r="D42" s="22"/>
      <c r="E42" s="22"/>
      <c r="F42" s="22"/>
      <c r="G42" s="22"/>
      <c r="H42" s="22"/>
      <c r="I42" s="22"/>
      <c r="J42" s="79"/>
      <c r="K42" s="109"/>
    </row>
    <row r="43" spans="2:11" x14ac:dyDescent="0.25">
      <c r="B43" s="26"/>
      <c r="C43" s="49" t="s">
        <v>35</v>
      </c>
      <c r="D43" s="22"/>
      <c r="E43" s="22"/>
      <c r="F43" s="22"/>
      <c r="G43" s="22"/>
      <c r="H43" s="22"/>
      <c r="I43" s="22"/>
      <c r="J43" s="79"/>
      <c r="K43" s="109"/>
    </row>
    <row r="44" spans="2:11" x14ac:dyDescent="0.25">
      <c r="B44" s="26"/>
      <c r="C44" s="30" t="s">
        <v>31</v>
      </c>
      <c r="D44" s="22"/>
      <c r="E44" s="94"/>
      <c r="F44" s="94"/>
      <c r="G44" s="94"/>
      <c r="H44" s="94"/>
      <c r="I44" s="94"/>
      <c r="J44" s="95"/>
      <c r="K44" s="109"/>
    </row>
    <row r="45" spans="2:11" x14ac:dyDescent="0.25">
      <c r="B45" s="26"/>
      <c r="C45" s="30" t="s">
        <v>32</v>
      </c>
      <c r="D45" s="22"/>
      <c r="E45" s="94"/>
      <c r="F45" s="94"/>
      <c r="G45" s="94"/>
      <c r="H45" s="94"/>
      <c r="I45" s="94"/>
      <c r="J45" s="95"/>
      <c r="K45" s="109"/>
    </row>
    <row r="46" spans="2:11" x14ac:dyDescent="0.25">
      <c r="B46" s="26"/>
      <c r="C46" s="30" t="s">
        <v>33</v>
      </c>
      <c r="D46" s="22"/>
      <c r="E46" s="94"/>
      <c r="F46" s="94"/>
      <c r="G46" s="94"/>
      <c r="H46" s="94"/>
      <c r="I46" s="94"/>
      <c r="J46" s="95"/>
      <c r="K46" s="109"/>
    </row>
    <row r="47" spans="2:11" x14ac:dyDescent="0.25">
      <c r="B47" s="26"/>
      <c r="C47" s="30" t="s">
        <v>34</v>
      </c>
      <c r="D47" s="22"/>
      <c r="E47" s="94"/>
      <c r="F47" s="94"/>
      <c r="G47" s="94"/>
      <c r="H47" s="94"/>
      <c r="I47" s="94"/>
      <c r="J47" s="95"/>
      <c r="K47" s="109"/>
    </row>
    <row r="48" spans="2:11" x14ac:dyDescent="0.25">
      <c r="B48" s="26"/>
      <c r="C48" s="22"/>
      <c r="D48" s="22"/>
      <c r="E48" s="22"/>
      <c r="F48" s="22"/>
      <c r="G48" s="22"/>
      <c r="H48" s="22"/>
      <c r="I48" s="22"/>
      <c r="J48" s="79"/>
      <c r="K48" s="109"/>
    </row>
    <row r="49" spans="2:11" x14ac:dyDescent="0.25">
      <c r="B49" s="33"/>
      <c r="C49" s="61" t="s">
        <v>37</v>
      </c>
      <c r="D49" s="28"/>
      <c r="E49" s="96"/>
      <c r="F49" s="96"/>
      <c r="G49" s="96"/>
      <c r="H49" s="96"/>
      <c r="I49" s="96"/>
      <c r="J49" s="97"/>
      <c r="K49" s="110"/>
    </row>
    <row r="51" spans="2:11" x14ac:dyDescent="0.25">
      <c r="B51" s="112" t="s">
        <v>38</v>
      </c>
      <c r="C51" s="206" t="s">
        <v>39</v>
      </c>
      <c r="D51" s="206"/>
      <c r="E51" s="206"/>
      <c r="F51" s="206"/>
      <c r="G51" s="206"/>
      <c r="H51" s="206"/>
      <c r="I51" s="206"/>
      <c r="J51" s="206"/>
      <c r="K51" s="206"/>
    </row>
    <row r="53" spans="2:11" x14ac:dyDescent="0.25">
      <c r="B53" s="12" t="s">
        <v>40</v>
      </c>
      <c r="C53" s="13" t="s">
        <v>76</v>
      </c>
      <c r="D53" s="14" t="s">
        <v>1695</v>
      </c>
      <c r="E53" s="16">
        <f t="shared" ref="E53:J53" si="10">E54+E70</f>
        <v>0</v>
      </c>
      <c r="F53" s="16">
        <f t="shared" si="10"/>
        <v>0</v>
      </c>
      <c r="G53" s="16">
        <f t="shared" si="10"/>
        <v>0</v>
      </c>
      <c r="H53" s="16">
        <f t="shared" si="10"/>
        <v>0</v>
      </c>
      <c r="I53" s="16">
        <f t="shared" si="10"/>
        <v>0</v>
      </c>
      <c r="J53" s="17">
        <f t="shared" si="10"/>
        <v>0</v>
      </c>
      <c r="K53" s="108"/>
    </row>
    <row r="54" spans="2:11" x14ac:dyDescent="0.25">
      <c r="B54" s="24"/>
      <c r="C54" s="50" t="s">
        <v>50</v>
      </c>
      <c r="D54" s="25"/>
      <c r="E54" s="68">
        <f t="shared" ref="E54:J54" si="11">SUM(E55,E60:E65)</f>
        <v>0</v>
      </c>
      <c r="F54" s="68">
        <f t="shared" si="11"/>
        <v>0</v>
      </c>
      <c r="G54" s="68">
        <f t="shared" si="11"/>
        <v>0</v>
      </c>
      <c r="H54" s="68">
        <f t="shared" si="11"/>
        <v>0</v>
      </c>
      <c r="I54" s="68">
        <f t="shared" si="11"/>
        <v>0</v>
      </c>
      <c r="J54" s="69">
        <f t="shared" si="11"/>
        <v>0</v>
      </c>
      <c r="K54" s="109"/>
    </row>
    <row r="55" spans="2:11" x14ac:dyDescent="0.25">
      <c r="B55" s="26"/>
      <c r="C55" s="30" t="s">
        <v>51</v>
      </c>
      <c r="D55" s="27"/>
      <c r="E55" s="62">
        <f t="shared" ref="E55:J55" si="12">E56+E57</f>
        <v>0</v>
      </c>
      <c r="F55" s="62">
        <f t="shared" si="12"/>
        <v>0</v>
      </c>
      <c r="G55" s="62">
        <f t="shared" si="12"/>
        <v>0</v>
      </c>
      <c r="H55" s="62">
        <f t="shared" si="12"/>
        <v>0</v>
      </c>
      <c r="I55" s="62">
        <f t="shared" si="12"/>
        <v>0</v>
      </c>
      <c r="J55" s="63">
        <f t="shared" si="12"/>
        <v>0</v>
      </c>
      <c r="K55" s="109"/>
    </row>
    <row r="56" spans="2:11" x14ac:dyDescent="0.25">
      <c r="B56" s="26"/>
      <c r="C56" s="40" t="s">
        <v>124</v>
      </c>
      <c r="D56" s="27"/>
      <c r="E56" s="80"/>
      <c r="F56" s="80"/>
      <c r="G56" s="80"/>
      <c r="H56" s="80"/>
      <c r="I56" s="80"/>
      <c r="J56" s="81"/>
      <c r="K56" s="109"/>
    </row>
    <row r="57" spans="2:11" x14ac:dyDescent="0.25">
      <c r="B57" s="26"/>
      <c r="C57" s="40" t="s">
        <v>125</v>
      </c>
      <c r="D57" s="27"/>
      <c r="E57" s="80"/>
      <c r="F57" s="80"/>
      <c r="G57" s="80"/>
      <c r="H57" s="80"/>
      <c r="I57" s="80"/>
      <c r="J57" s="81"/>
      <c r="K57" s="109"/>
    </row>
    <row r="58" spans="2:11" x14ac:dyDescent="0.25">
      <c r="B58" s="26"/>
      <c r="C58" s="40" t="s">
        <v>1943</v>
      </c>
      <c r="D58" s="27" t="s">
        <v>126</v>
      </c>
      <c r="E58" s="80"/>
      <c r="F58" s="80"/>
      <c r="G58" s="80"/>
      <c r="H58" s="80"/>
      <c r="I58" s="80"/>
      <c r="J58" s="81"/>
      <c r="K58" s="109"/>
    </row>
    <row r="59" spans="2:11" x14ac:dyDescent="0.25">
      <c r="B59" s="26"/>
      <c r="C59" s="40" t="s">
        <v>1944</v>
      </c>
      <c r="D59" s="27" t="s">
        <v>126</v>
      </c>
      <c r="E59" s="80"/>
      <c r="F59" s="80"/>
      <c r="G59" s="80"/>
      <c r="H59" s="80"/>
      <c r="I59" s="80"/>
      <c r="J59" s="81"/>
      <c r="K59" s="109"/>
    </row>
    <row r="60" spans="2:11" x14ac:dyDescent="0.25">
      <c r="B60" s="26"/>
      <c r="C60" s="30" t="s">
        <v>52</v>
      </c>
      <c r="D60" s="27"/>
      <c r="E60" s="80"/>
      <c r="F60" s="80"/>
      <c r="G60" s="80"/>
      <c r="H60" s="80"/>
      <c r="I60" s="80"/>
      <c r="J60" s="81"/>
      <c r="K60" s="109"/>
    </row>
    <row r="61" spans="2:11" x14ac:dyDescent="0.25">
      <c r="B61" s="26"/>
      <c r="C61" s="30" t="s">
        <v>53</v>
      </c>
      <c r="D61" s="27"/>
      <c r="E61" s="80"/>
      <c r="F61" s="80"/>
      <c r="G61" s="80"/>
      <c r="H61" s="80"/>
      <c r="I61" s="80"/>
      <c r="J61" s="81"/>
      <c r="K61" s="109"/>
    </row>
    <row r="62" spans="2:11" x14ac:dyDescent="0.25">
      <c r="B62" s="26"/>
      <c r="C62" s="30" t="s">
        <v>54</v>
      </c>
      <c r="D62" s="27"/>
      <c r="E62" s="80"/>
      <c r="F62" s="80"/>
      <c r="G62" s="80"/>
      <c r="H62" s="80"/>
      <c r="I62" s="80"/>
      <c r="J62" s="81"/>
      <c r="K62" s="109"/>
    </row>
    <row r="63" spans="2:11" x14ac:dyDescent="0.25">
      <c r="B63" s="26"/>
      <c r="C63" s="30" t="s">
        <v>55</v>
      </c>
      <c r="D63" s="27"/>
      <c r="E63" s="80"/>
      <c r="F63" s="80"/>
      <c r="G63" s="80"/>
      <c r="H63" s="80"/>
      <c r="I63" s="80"/>
      <c r="J63" s="81"/>
      <c r="K63" s="109"/>
    </row>
    <row r="64" spans="2:11" x14ac:dyDescent="0.25">
      <c r="B64" s="26"/>
      <c r="C64" s="30" t="s">
        <v>56</v>
      </c>
      <c r="D64" s="27"/>
      <c r="E64" s="80"/>
      <c r="F64" s="80"/>
      <c r="G64" s="80"/>
      <c r="H64" s="80"/>
      <c r="I64" s="80"/>
      <c r="J64" s="81"/>
      <c r="K64" s="109"/>
    </row>
    <row r="65" spans="2:11" x14ac:dyDescent="0.25">
      <c r="B65" s="26"/>
      <c r="C65" s="30" t="s">
        <v>57</v>
      </c>
      <c r="D65" s="27"/>
      <c r="E65" s="80"/>
      <c r="F65" s="80"/>
      <c r="G65" s="80"/>
      <c r="H65" s="80"/>
      <c r="I65" s="80"/>
      <c r="J65" s="81"/>
      <c r="K65" s="109"/>
    </row>
    <row r="66" spans="2:11" x14ac:dyDescent="0.25">
      <c r="B66" s="26"/>
      <c r="C66" s="41" t="s">
        <v>58</v>
      </c>
      <c r="D66" s="27" t="s">
        <v>126</v>
      </c>
      <c r="E66" s="98"/>
      <c r="F66" s="98"/>
      <c r="G66" s="98"/>
      <c r="H66" s="98"/>
      <c r="I66" s="98"/>
      <c r="J66" s="99"/>
      <c r="K66" s="109"/>
    </row>
    <row r="67" spans="2:11" x14ac:dyDescent="0.25">
      <c r="B67" s="26"/>
      <c r="C67" s="41" t="s">
        <v>59</v>
      </c>
      <c r="D67" s="27" t="s">
        <v>126</v>
      </c>
      <c r="E67" s="98"/>
      <c r="F67" s="98"/>
      <c r="G67" s="98"/>
      <c r="H67" s="98"/>
      <c r="I67" s="98"/>
      <c r="J67" s="99"/>
      <c r="K67" s="109"/>
    </row>
    <row r="68" spans="2:11" x14ac:dyDescent="0.25">
      <c r="B68" s="26"/>
      <c r="C68" s="41" t="s">
        <v>1945</v>
      </c>
      <c r="D68" s="27" t="s">
        <v>126</v>
      </c>
      <c r="E68" s="98"/>
      <c r="F68" s="98"/>
      <c r="G68" s="98"/>
      <c r="H68" s="98"/>
      <c r="I68" s="98"/>
      <c r="J68" s="99"/>
      <c r="K68" s="109"/>
    </row>
    <row r="69" spans="2:11" x14ac:dyDescent="0.25">
      <c r="B69" s="26"/>
      <c r="C69" s="41" t="s">
        <v>1946</v>
      </c>
      <c r="D69" s="27" t="s">
        <v>126</v>
      </c>
      <c r="E69" s="98"/>
      <c r="F69" s="98"/>
      <c r="G69" s="98"/>
      <c r="H69" s="98"/>
      <c r="I69" s="98"/>
      <c r="J69" s="99"/>
      <c r="K69" s="109"/>
    </row>
    <row r="70" spans="2:11" x14ac:dyDescent="0.25">
      <c r="B70" s="26"/>
      <c r="C70" s="51" t="s">
        <v>60</v>
      </c>
      <c r="D70" s="22"/>
      <c r="E70" s="64">
        <f t="shared" ref="E70:J70" si="13">SUM(E71,E76:E81)</f>
        <v>0</v>
      </c>
      <c r="F70" s="64">
        <f t="shared" si="13"/>
        <v>0</v>
      </c>
      <c r="G70" s="64">
        <f t="shared" si="13"/>
        <v>0</v>
      </c>
      <c r="H70" s="64">
        <f t="shared" si="13"/>
        <v>0</v>
      </c>
      <c r="I70" s="64">
        <f t="shared" si="13"/>
        <v>0</v>
      </c>
      <c r="J70" s="65">
        <f t="shared" si="13"/>
        <v>0</v>
      </c>
      <c r="K70" s="109"/>
    </row>
    <row r="71" spans="2:11" x14ac:dyDescent="0.25">
      <c r="B71" s="26"/>
      <c r="C71" s="30" t="s">
        <v>51</v>
      </c>
      <c r="D71" s="22"/>
      <c r="E71" s="62">
        <f t="shared" ref="E71:J71" si="14">E72+E73</f>
        <v>0</v>
      </c>
      <c r="F71" s="62">
        <f t="shared" si="14"/>
        <v>0</v>
      </c>
      <c r="G71" s="62">
        <f t="shared" si="14"/>
        <v>0</v>
      </c>
      <c r="H71" s="62">
        <f t="shared" si="14"/>
        <v>0</v>
      </c>
      <c r="I71" s="62">
        <f t="shared" si="14"/>
        <v>0</v>
      </c>
      <c r="J71" s="63">
        <f t="shared" si="14"/>
        <v>0</v>
      </c>
      <c r="K71" s="109"/>
    </row>
    <row r="72" spans="2:11" x14ac:dyDescent="0.25">
      <c r="B72" s="26"/>
      <c r="C72" s="40" t="s">
        <v>124</v>
      </c>
      <c r="D72" s="22"/>
      <c r="E72" s="80"/>
      <c r="F72" s="80"/>
      <c r="G72" s="80"/>
      <c r="H72" s="80"/>
      <c r="I72" s="80"/>
      <c r="J72" s="81"/>
      <c r="K72" s="109"/>
    </row>
    <row r="73" spans="2:11" x14ac:dyDescent="0.25">
      <c r="B73" s="26"/>
      <c r="C73" s="40" t="s">
        <v>125</v>
      </c>
      <c r="D73" s="22"/>
      <c r="E73" s="80"/>
      <c r="F73" s="80"/>
      <c r="G73" s="80"/>
      <c r="H73" s="80"/>
      <c r="I73" s="80"/>
      <c r="J73" s="81"/>
      <c r="K73" s="109"/>
    </row>
    <row r="74" spans="2:11" x14ac:dyDescent="0.25">
      <c r="B74" s="26"/>
      <c r="C74" s="40" t="s">
        <v>1943</v>
      </c>
      <c r="D74" s="27" t="s">
        <v>126</v>
      </c>
      <c r="E74" s="80"/>
      <c r="F74" s="80"/>
      <c r="G74" s="80"/>
      <c r="H74" s="80"/>
      <c r="I74" s="80"/>
      <c r="J74" s="81"/>
      <c r="K74" s="109"/>
    </row>
    <row r="75" spans="2:11" x14ac:dyDescent="0.25">
      <c r="B75" s="26"/>
      <c r="C75" s="40" t="s">
        <v>1944</v>
      </c>
      <c r="D75" s="27" t="s">
        <v>126</v>
      </c>
      <c r="E75" s="80"/>
      <c r="F75" s="80"/>
      <c r="G75" s="80"/>
      <c r="H75" s="80"/>
      <c r="I75" s="80"/>
      <c r="J75" s="81"/>
      <c r="K75" s="109"/>
    </row>
    <row r="76" spans="2:11" x14ac:dyDescent="0.25">
      <c r="B76" s="26"/>
      <c r="C76" s="30" t="s">
        <v>52</v>
      </c>
      <c r="D76" s="22"/>
      <c r="E76" s="80"/>
      <c r="F76" s="80"/>
      <c r="G76" s="80"/>
      <c r="H76" s="80"/>
      <c r="I76" s="80"/>
      <c r="J76" s="81"/>
      <c r="K76" s="109"/>
    </row>
    <row r="77" spans="2:11" x14ac:dyDescent="0.25">
      <c r="B77" s="26"/>
      <c r="C77" s="30" t="s">
        <v>53</v>
      </c>
      <c r="D77" s="22"/>
      <c r="E77" s="80"/>
      <c r="F77" s="80"/>
      <c r="G77" s="80"/>
      <c r="H77" s="80"/>
      <c r="I77" s="80"/>
      <c r="J77" s="81"/>
      <c r="K77" s="109"/>
    </row>
    <row r="78" spans="2:11" x14ac:dyDescent="0.25">
      <c r="B78" s="26"/>
      <c r="C78" s="30" t="s">
        <v>54</v>
      </c>
      <c r="D78" s="22"/>
      <c r="E78" s="80"/>
      <c r="F78" s="80"/>
      <c r="G78" s="80"/>
      <c r="H78" s="80"/>
      <c r="I78" s="80"/>
      <c r="J78" s="81"/>
      <c r="K78" s="109"/>
    </row>
    <row r="79" spans="2:11" x14ac:dyDescent="0.25">
      <c r="B79" s="26"/>
      <c r="C79" s="30" t="s">
        <v>55</v>
      </c>
      <c r="D79" s="22"/>
      <c r="E79" s="80"/>
      <c r="F79" s="80"/>
      <c r="G79" s="80"/>
      <c r="H79" s="80"/>
      <c r="I79" s="80"/>
      <c r="J79" s="81"/>
      <c r="K79" s="109"/>
    </row>
    <row r="80" spans="2:11" x14ac:dyDescent="0.25">
      <c r="B80" s="26"/>
      <c r="C80" s="30" t="s">
        <v>56</v>
      </c>
      <c r="D80" s="22"/>
      <c r="E80" s="80"/>
      <c r="F80" s="80"/>
      <c r="G80" s="80"/>
      <c r="H80" s="80"/>
      <c r="I80" s="80"/>
      <c r="J80" s="81"/>
      <c r="K80" s="109"/>
    </row>
    <row r="81" spans="2:11" x14ac:dyDescent="0.25">
      <c r="B81" s="26"/>
      <c r="C81" s="30" t="s">
        <v>57</v>
      </c>
      <c r="D81" s="22"/>
      <c r="E81" s="80"/>
      <c r="F81" s="80"/>
      <c r="G81" s="80"/>
      <c r="H81" s="80"/>
      <c r="I81" s="80"/>
      <c r="J81" s="81"/>
      <c r="K81" s="109"/>
    </row>
    <row r="82" spans="2:11" x14ac:dyDescent="0.25">
      <c r="B82" s="26"/>
      <c r="C82" s="41" t="s">
        <v>58</v>
      </c>
      <c r="D82" s="27" t="s">
        <v>126</v>
      </c>
      <c r="E82" s="98"/>
      <c r="F82" s="98"/>
      <c r="G82" s="98"/>
      <c r="H82" s="98"/>
      <c r="I82" s="98"/>
      <c r="J82" s="99"/>
      <c r="K82" s="109"/>
    </row>
    <row r="83" spans="2:11" x14ac:dyDescent="0.25">
      <c r="B83" s="26"/>
      <c r="C83" s="41" t="s">
        <v>59</v>
      </c>
      <c r="D83" s="27" t="s">
        <v>126</v>
      </c>
      <c r="E83" s="98"/>
      <c r="F83" s="98"/>
      <c r="G83" s="98"/>
      <c r="H83" s="98"/>
      <c r="I83" s="98"/>
      <c r="J83" s="99"/>
      <c r="K83" s="109"/>
    </row>
    <row r="84" spans="2:11" x14ac:dyDescent="0.25">
      <c r="B84" s="26"/>
      <c r="C84" s="41" t="s">
        <v>1945</v>
      </c>
      <c r="D84" s="27" t="s">
        <v>126</v>
      </c>
      <c r="E84" s="98"/>
      <c r="F84" s="98"/>
      <c r="G84" s="98"/>
      <c r="H84" s="98"/>
      <c r="I84" s="98"/>
      <c r="J84" s="99"/>
      <c r="K84" s="109"/>
    </row>
    <row r="85" spans="2:11" x14ac:dyDescent="0.25">
      <c r="B85" s="33"/>
      <c r="C85" s="39" t="s">
        <v>1946</v>
      </c>
      <c r="D85" s="45" t="s">
        <v>126</v>
      </c>
      <c r="E85" s="100"/>
      <c r="F85" s="100"/>
      <c r="G85" s="100"/>
      <c r="H85" s="100"/>
      <c r="I85" s="100"/>
      <c r="J85" s="101"/>
      <c r="K85" s="110"/>
    </row>
    <row r="86" spans="2:11" x14ac:dyDescent="0.25">
      <c r="C86" s="9"/>
    </row>
    <row r="87" spans="2:11" x14ac:dyDescent="0.25">
      <c r="B87" s="12" t="s">
        <v>41</v>
      </c>
      <c r="C87" s="13" t="s">
        <v>77</v>
      </c>
      <c r="D87" s="14" t="s">
        <v>1696</v>
      </c>
      <c r="E87" s="16">
        <f t="shared" ref="E87:J87" si="15">E88+E98</f>
        <v>0</v>
      </c>
      <c r="F87" s="16">
        <f t="shared" si="15"/>
        <v>0</v>
      </c>
      <c r="G87" s="16">
        <f t="shared" si="15"/>
        <v>0</v>
      </c>
      <c r="H87" s="16">
        <f t="shared" si="15"/>
        <v>0</v>
      </c>
      <c r="I87" s="16">
        <f t="shared" si="15"/>
        <v>0</v>
      </c>
      <c r="J87" s="17">
        <f t="shared" si="15"/>
        <v>0</v>
      </c>
      <c r="K87" s="108"/>
    </row>
    <row r="88" spans="2:11" x14ac:dyDescent="0.25">
      <c r="B88" s="24"/>
      <c r="C88" s="50" t="s">
        <v>71</v>
      </c>
      <c r="D88" s="29"/>
      <c r="E88" s="68">
        <f t="shared" ref="E88:J88" si="16">SUM(E89:E95)</f>
        <v>0</v>
      </c>
      <c r="F88" s="68">
        <f t="shared" si="16"/>
        <v>0</v>
      </c>
      <c r="G88" s="68">
        <f t="shared" si="16"/>
        <v>0</v>
      </c>
      <c r="H88" s="68">
        <f t="shared" si="16"/>
        <v>0</v>
      </c>
      <c r="I88" s="68">
        <f t="shared" si="16"/>
        <v>0</v>
      </c>
      <c r="J88" s="69">
        <f t="shared" si="16"/>
        <v>0</v>
      </c>
      <c r="K88" s="109"/>
    </row>
    <row r="89" spans="2:11" x14ac:dyDescent="0.25">
      <c r="B89" s="26"/>
      <c r="C89" s="30" t="s">
        <v>51</v>
      </c>
      <c r="D89" s="22"/>
      <c r="E89" s="80"/>
      <c r="F89" s="80"/>
      <c r="G89" s="80"/>
      <c r="H89" s="80"/>
      <c r="I89" s="80"/>
      <c r="J89" s="81"/>
      <c r="K89" s="109"/>
    </row>
    <row r="90" spans="2:11" x14ac:dyDescent="0.25">
      <c r="B90" s="26"/>
      <c r="C90" s="30" t="s">
        <v>52</v>
      </c>
      <c r="D90" s="22"/>
      <c r="E90" s="80"/>
      <c r="F90" s="80"/>
      <c r="G90" s="80"/>
      <c r="H90" s="80"/>
      <c r="I90" s="80"/>
      <c r="J90" s="81"/>
      <c r="K90" s="109"/>
    </row>
    <row r="91" spans="2:11" x14ac:dyDescent="0.25">
      <c r="B91" s="26"/>
      <c r="C91" s="30" t="s">
        <v>53</v>
      </c>
      <c r="D91" s="22"/>
      <c r="E91" s="80"/>
      <c r="F91" s="80"/>
      <c r="G91" s="80"/>
      <c r="H91" s="80"/>
      <c r="I91" s="80"/>
      <c r="J91" s="81"/>
      <c r="K91" s="109"/>
    </row>
    <row r="92" spans="2:11" x14ac:dyDescent="0.25">
      <c r="B92" s="26"/>
      <c r="C92" s="30" t="s">
        <v>54</v>
      </c>
      <c r="D92" s="22"/>
      <c r="E92" s="80"/>
      <c r="F92" s="80"/>
      <c r="G92" s="80"/>
      <c r="H92" s="80"/>
      <c r="I92" s="80"/>
      <c r="J92" s="81"/>
      <c r="K92" s="109"/>
    </row>
    <row r="93" spans="2:11" x14ac:dyDescent="0.25">
      <c r="B93" s="26"/>
      <c r="C93" s="30" t="s">
        <v>55</v>
      </c>
      <c r="D93" s="22"/>
      <c r="E93" s="80"/>
      <c r="F93" s="80"/>
      <c r="G93" s="80"/>
      <c r="H93" s="80"/>
      <c r="I93" s="80"/>
      <c r="J93" s="81"/>
      <c r="K93" s="109"/>
    </row>
    <row r="94" spans="2:11" x14ac:dyDescent="0.25">
      <c r="B94" s="26"/>
      <c r="C94" s="30" t="s">
        <v>56</v>
      </c>
      <c r="D94" s="22"/>
      <c r="E94" s="80"/>
      <c r="F94" s="80"/>
      <c r="G94" s="80"/>
      <c r="H94" s="80"/>
      <c r="I94" s="80"/>
      <c r="J94" s="81"/>
      <c r="K94" s="109"/>
    </row>
    <row r="95" spans="2:11" x14ac:dyDescent="0.25">
      <c r="B95" s="26"/>
      <c r="C95" s="30" t="s">
        <v>57</v>
      </c>
      <c r="D95" s="22"/>
      <c r="E95" s="80"/>
      <c r="F95" s="80"/>
      <c r="G95" s="80"/>
      <c r="H95" s="80"/>
      <c r="I95" s="80"/>
      <c r="J95" s="81"/>
      <c r="K95" s="109"/>
    </row>
    <row r="96" spans="2:11" x14ac:dyDescent="0.25">
      <c r="B96" s="26"/>
      <c r="C96" s="41" t="s">
        <v>1947</v>
      </c>
      <c r="D96" s="27"/>
      <c r="E96" s="80"/>
      <c r="F96" s="80"/>
      <c r="G96" s="80"/>
      <c r="H96" s="80"/>
      <c r="I96" s="80"/>
      <c r="J96" s="81"/>
      <c r="K96" s="109"/>
    </row>
    <row r="97" spans="2:11" x14ac:dyDescent="0.25">
      <c r="B97" s="26"/>
      <c r="C97" s="41" t="s">
        <v>1948</v>
      </c>
      <c r="D97" s="27"/>
      <c r="E97" s="80"/>
      <c r="F97" s="80"/>
      <c r="G97" s="80"/>
      <c r="H97" s="80"/>
      <c r="I97" s="80"/>
      <c r="J97" s="81"/>
      <c r="K97" s="109"/>
    </row>
    <row r="98" spans="2:11" x14ac:dyDescent="0.25">
      <c r="B98" s="26"/>
      <c r="C98" s="51" t="s">
        <v>72</v>
      </c>
      <c r="D98" s="22"/>
      <c r="E98" s="64">
        <f t="shared" ref="E98:J98" si="17">SUM(E99:E105)</f>
        <v>0</v>
      </c>
      <c r="F98" s="64">
        <f t="shared" si="17"/>
        <v>0</v>
      </c>
      <c r="G98" s="64">
        <f t="shared" si="17"/>
        <v>0</v>
      </c>
      <c r="H98" s="64">
        <f t="shared" si="17"/>
        <v>0</v>
      </c>
      <c r="I98" s="64">
        <f t="shared" si="17"/>
        <v>0</v>
      </c>
      <c r="J98" s="65">
        <f t="shared" si="17"/>
        <v>0</v>
      </c>
      <c r="K98" s="109"/>
    </row>
    <row r="99" spans="2:11" x14ac:dyDescent="0.25">
      <c r="B99" s="26"/>
      <c r="C99" s="30" t="s">
        <v>51</v>
      </c>
      <c r="D99" s="22"/>
      <c r="E99" s="80"/>
      <c r="F99" s="80"/>
      <c r="G99" s="80"/>
      <c r="H99" s="80"/>
      <c r="I99" s="80"/>
      <c r="J99" s="81"/>
      <c r="K99" s="109"/>
    </row>
    <row r="100" spans="2:11" x14ac:dyDescent="0.25">
      <c r="B100" s="26"/>
      <c r="C100" s="30" t="s">
        <v>52</v>
      </c>
      <c r="D100" s="22"/>
      <c r="E100" s="80"/>
      <c r="F100" s="80"/>
      <c r="G100" s="80"/>
      <c r="H100" s="80"/>
      <c r="I100" s="80"/>
      <c r="J100" s="81"/>
      <c r="K100" s="109"/>
    </row>
    <row r="101" spans="2:11" x14ac:dyDescent="0.25">
      <c r="B101" s="26"/>
      <c r="C101" s="30" t="s">
        <v>53</v>
      </c>
      <c r="D101" s="22"/>
      <c r="E101" s="80"/>
      <c r="F101" s="80"/>
      <c r="G101" s="80"/>
      <c r="H101" s="80"/>
      <c r="I101" s="80"/>
      <c r="J101" s="81"/>
      <c r="K101" s="109"/>
    </row>
    <row r="102" spans="2:11" x14ac:dyDescent="0.25">
      <c r="B102" s="26"/>
      <c r="C102" s="30" t="s">
        <v>54</v>
      </c>
      <c r="D102" s="22"/>
      <c r="E102" s="80"/>
      <c r="F102" s="80"/>
      <c r="G102" s="80"/>
      <c r="H102" s="80"/>
      <c r="I102" s="80"/>
      <c r="J102" s="81"/>
      <c r="K102" s="109"/>
    </row>
    <row r="103" spans="2:11" x14ac:dyDescent="0.25">
      <c r="B103" s="26"/>
      <c r="C103" s="30" t="s">
        <v>55</v>
      </c>
      <c r="D103" s="22"/>
      <c r="E103" s="80"/>
      <c r="F103" s="80"/>
      <c r="G103" s="80"/>
      <c r="H103" s="80"/>
      <c r="I103" s="80"/>
      <c r="J103" s="81"/>
      <c r="K103" s="109"/>
    </row>
    <row r="104" spans="2:11" x14ac:dyDescent="0.25">
      <c r="B104" s="26"/>
      <c r="C104" s="30" t="s">
        <v>56</v>
      </c>
      <c r="D104" s="22"/>
      <c r="E104" s="80"/>
      <c r="F104" s="80"/>
      <c r="G104" s="80"/>
      <c r="H104" s="80"/>
      <c r="I104" s="80"/>
      <c r="J104" s="81"/>
      <c r="K104" s="109"/>
    </row>
    <row r="105" spans="2:11" x14ac:dyDescent="0.25">
      <c r="B105" s="26"/>
      <c r="C105" s="30" t="s">
        <v>57</v>
      </c>
      <c r="D105" s="22"/>
      <c r="E105" s="80"/>
      <c r="F105" s="80"/>
      <c r="G105" s="80"/>
      <c r="H105" s="80"/>
      <c r="I105" s="80"/>
      <c r="J105" s="81"/>
      <c r="K105" s="109"/>
    </row>
    <row r="106" spans="2:11" x14ac:dyDescent="0.25">
      <c r="B106" s="26"/>
      <c r="C106" s="41" t="s">
        <v>1949</v>
      </c>
      <c r="D106" s="22"/>
      <c r="E106" s="80"/>
      <c r="F106" s="80"/>
      <c r="G106" s="80"/>
      <c r="H106" s="80"/>
      <c r="I106" s="80"/>
      <c r="J106" s="81"/>
      <c r="K106" s="109"/>
    </row>
    <row r="107" spans="2:11" x14ac:dyDescent="0.25">
      <c r="B107" s="33"/>
      <c r="C107" s="39" t="s">
        <v>1950</v>
      </c>
      <c r="D107" s="28"/>
      <c r="E107" s="82"/>
      <c r="F107" s="82"/>
      <c r="G107" s="82"/>
      <c r="H107" s="82"/>
      <c r="I107" s="82"/>
      <c r="J107" s="83"/>
      <c r="K107" s="110"/>
    </row>
    <row r="109" spans="2:11" x14ac:dyDescent="0.25">
      <c r="B109" s="12" t="s">
        <v>70</v>
      </c>
      <c r="C109" s="13" t="s">
        <v>78</v>
      </c>
      <c r="D109" s="14" t="s">
        <v>1695</v>
      </c>
      <c r="E109" s="16">
        <f t="shared" ref="E109:J109" si="18">E110+E118</f>
        <v>0</v>
      </c>
      <c r="F109" s="16">
        <f t="shared" si="18"/>
        <v>0</v>
      </c>
      <c r="G109" s="16">
        <f t="shared" si="18"/>
        <v>0</v>
      </c>
      <c r="H109" s="16">
        <f t="shared" si="18"/>
        <v>0</v>
      </c>
      <c r="I109" s="16">
        <f t="shared" si="18"/>
        <v>0</v>
      </c>
      <c r="J109" s="17">
        <f t="shared" si="18"/>
        <v>0</v>
      </c>
      <c r="K109" s="108"/>
    </row>
    <row r="110" spans="2:11" x14ac:dyDescent="0.25">
      <c r="B110" s="24"/>
      <c r="C110" s="50" t="s">
        <v>61</v>
      </c>
      <c r="D110" s="29"/>
      <c r="E110" s="68">
        <f t="shared" ref="E110:J110" si="19">SUM(E111:E115)</f>
        <v>0</v>
      </c>
      <c r="F110" s="68">
        <f t="shared" si="19"/>
        <v>0</v>
      </c>
      <c r="G110" s="68">
        <f t="shared" si="19"/>
        <v>0</v>
      </c>
      <c r="H110" s="68">
        <f t="shared" si="19"/>
        <v>0</v>
      </c>
      <c r="I110" s="68">
        <f t="shared" si="19"/>
        <v>0</v>
      </c>
      <c r="J110" s="69">
        <f t="shared" si="19"/>
        <v>0</v>
      </c>
      <c r="K110" s="109"/>
    </row>
    <row r="111" spans="2:11" x14ac:dyDescent="0.25">
      <c r="B111" s="26"/>
      <c r="C111" s="42" t="s">
        <v>62</v>
      </c>
      <c r="D111" s="22"/>
      <c r="E111" s="80"/>
      <c r="F111" s="80"/>
      <c r="G111" s="80"/>
      <c r="H111" s="80"/>
      <c r="I111" s="80"/>
      <c r="J111" s="81"/>
      <c r="K111" s="109"/>
    </row>
    <row r="112" spans="2:11" x14ac:dyDescent="0.25">
      <c r="B112" s="26"/>
      <c r="C112" s="42" t="s">
        <v>63</v>
      </c>
      <c r="D112" s="22"/>
      <c r="E112" s="80"/>
      <c r="F112" s="80"/>
      <c r="G112" s="80"/>
      <c r="H112" s="80"/>
      <c r="I112" s="80"/>
      <c r="J112" s="81"/>
      <c r="K112" s="109"/>
    </row>
    <row r="113" spans="2:11" x14ac:dyDescent="0.25">
      <c r="B113" s="26"/>
      <c r="C113" s="42" t="s">
        <v>64</v>
      </c>
      <c r="D113" s="22"/>
      <c r="E113" s="80"/>
      <c r="F113" s="80"/>
      <c r="G113" s="80"/>
      <c r="H113" s="80"/>
      <c r="I113" s="80"/>
      <c r="J113" s="81"/>
      <c r="K113" s="109"/>
    </row>
    <row r="114" spans="2:11" x14ac:dyDescent="0.25">
      <c r="B114" s="26"/>
      <c r="C114" s="42" t="s">
        <v>65</v>
      </c>
      <c r="D114" s="22"/>
      <c r="E114" s="80"/>
      <c r="F114" s="80"/>
      <c r="G114" s="80"/>
      <c r="H114" s="80"/>
      <c r="I114" s="80"/>
      <c r="J114" s="81"/>
      <c r="K114" s="109"/>
    </row>
    <row r="115" spans="2:11" x14ac:dyDescent="0.25">
      <c r="B115" s="26"/>
      <c r="C115" s="42" t="s">
        <v>66</v>
      </c>
      <c r="D115" s="22"/>
      <c r="E115" s="80"/>
      <c r="F115" s="80"/>
      <c r="G115" s="80"/>
      <c r="H115" s="80"/>
      <c r="I115" s="80"/>
      <c r="J115" s="81"/>
      <c r="K115" s="109"/>
    </row>
    <row r="116" spans="2:11" x14ac:dyDescent="0.25">
      <c r="B116" s="26"/>
      <c r="C116" s="43" t="s">
        <v>67</v>
      </c>
      <c r="D116" s="27" t="s">
        <v>126</v>
      </c>
      <c r="E116" s="98"/>
      <c r="F116" s="98"/>
      <c r="G116" s="98"/>
      <c r="H116" s="98"/>
      <c r="I116" s="98"/>
      <c r="J116" s="99"/>
      <c r="K116" s="109"/>
    </row>
    <row r="117" spans="2:11" x14ac:dyDescent="0.25">
      <c r="B117" s="26"/>
      <c r="C117" s="43" t="s">
        <v>68</v>
      </c>
      <c r="D117" s="27" t="s">
        <v>126</v>
      </c>
      <c r="E117" s="98"/>
      <c r="F117" s="98"/>
      <c r="G117" s="98"/>
      <c r="H117" s="98"/>
      <c r="I117" s="98"/>
      <c r="J117" s="99"/>
      <c r="K117" s="109"/>
    </row>
    <row r="118" spans="2:11" s="15" customFormat="1" x14ac:dyDescent="0.25">
      <c r="B118" s="52"/>
      <c r="C118" s="51" t="s">
        <v>69</v>
      </c>
      <c r="D118" s="49"/>
      <c r="E118" s="64">
        <f t="shared" ref="E118:J118" si="20">SUM(E119:E123)</f>
        <v>0</v>
      </c>
      <c r="F118" s="64">
        <f t="shared" si="20"/>
        <v>0</v>
      </c>
      <c r="G118" s="64">
        <f t="shared" si="20"/>
        <v>0</v>
      </c>
      <c r="H118" s="64">
        <f t="shared" si="20"/>
        <v>0</v>
      </c>
      <c r="I118" s="64">
        <f t="shared" si="20"/>
        <v>0</v>
      </c>
      <c r="J118" s="65">
        <f t="shared" si="20"/>
        <v>0</v>
      </c>
      <c r="K118" s="111"/>
    </row>
    <row r="119" spans="2:11" x14ac:dyDescent="0.25">
      <c r="B119" s="26"/>
      <c r="C119" s="42" t="s">
        <v>62</v>
      </c>
      <c r="D119" s="22"/>
      <c r="E119" s="80"/>
      <c r="F119" s="80"/>
      <c r="G119" s="80"/>
      <c r="H119" s="80"/>
      <c r="I119" s="80"/>
      <c r="J119" s="81"/>
      <c r="K119" s="109"/>
    </row>
    <row r="120" spans="2:11" x14ac:dyDescent="0.25">
      <c r="B120" s="26"/>
      <c r="C120" s="42" t="s">
        <v>63</v>
      </c>
      <c r="D120" s="22"/>
      <c r="E120" s="80"/>
      <c r="F120" s="80"/>
      <c r="G120" s="80"/>
      <c r="H120" s="80"/>
      <c r="I120" s="80"/>
      <c r="J120" s="81"/>
      <c r="K120" s="109"/>
    </row>
    <row r="121" spans="2:11" x14ac:dyDescent="0.25">
      <c r="B121" s="26"/>
      <c r="C121" s="42" t="s">
        <v>64</v>
      </c>
      <c r="D121" s="22"/>
      <c r="E121" s="80"/>
      <c r="F121" s="80"/>
      <c r="G121" s="80"/>
      <c r="H121" s="80"/>
      <c r="I121" s="80"/>
      <c r="J121" s="81"/>
      <c r="K121" s="109"/>
    </row>
    <row r="122" spans="2:11" x14ac:dyDescent="0.25">
      <c r="B122" s="26"/>
      <c r="C122" s="42" t="s">
        <v>65</v>
      </c>
      <c r="D122" s="22"/>
      <c r="E122" s="80"/>
      <c r="F122" s="80"/>
      <c r="G122" s="80"/>
      <c r="H122" s="80"/>
      <c r="I122" s="80"/>
      <c r="J122" s="81"/>
      <c r="K122" s="109"/>
    </row>
    <row r="123" spans="2:11" x14ac:dyDescent="0.25">
      <c r="B123" s="26"/>
      <c r="C123" s="42" t="s">
        <v>66</v>
      </c>
      <c r="D123" s="22"/>
      <c r="E123" s="80"/>
      <c r="F123" s="80"/>
      <c r="G123" s="80"/>
      <c r="H123" s="80"/>
      <c r="I123" s="80"/>
      <c r="J123" s="81"/>
      <c r="K123" s="109"/>
    </row>
    <row r="124" spans="2:11" x14ac:dyDescent="0.25">
      <c r="B124" s="26"/>
      <c r="C124" s="43" t="s">
        <v>67</v>
      </c>
      <c r="D124" s="27" t="s">
        <v>126</v>
      </c>
      <c r="E124" s="98"/>
      <c r="F124" s="98"/>
      <c r="G124" s="98"/>
      <c r="H124" s="98"/>
      <c r="I124" s="98"/>
      <c r="J124" s="99"/>
      <c r="K124" s="109"/>
    </row>
    <row r="125" spans="2:11" x14ac:dyDescent="0.25">
      <c r="B125" s="33"/>
      <c r="C125" s="44" t="s">
        <v>68</v>
      </c>
      <c r="D125" s="45" t="s">
        <v>126</v>
      </c>
      <c r="E125" s="100"/>
      <c r="F125" s="100"/>
      <c r="G125" s="100"/>
      <c r="H125" s="100"/>
      <c r="I125" s="100"/>
      <c r="J125" s="101"/>
      <c r="K125" s="110"/>
    </row>
    <row r="127" spans="2:11" x14ac:dyDescent="0.25">
      <c r="B127" s="12" t="s">
        <v>73</v>
      </c>
      <c r="C127" s="13" t="s">
        <v>79</v>
      </c>
      <c r="D127" s="14" t="s">
        <v>1696</v>
      </c>
      <c r="E127" s="16">
        <f t="shared" ref="E127:J127" si="21">E128+E136</f>
        <v>0</v>
      </c>
      <c r="F127" s="16">
        <f t="shared" si="21"/>
        <v>0</v>
      </c>
      <c r="G127" s="16">
        <f t="shared" si="21"/>
        <v>0</v>
      </c>
      <c r="H127" s="16">
        <f t="shared" si="21"/>
        <v>0</v>
      </c>
      <c r="I127" s="16">
        <f t="shared" si="21"/>
        <v>0</v>
      </c>
      <c r="J127" s="17">
        <f t="shared" si="21"/>
        <v>0</v>
      </c>
      <c r="K127" s="108"/>
    </row>
    <row r="128" spans="2:11" x14ac:dyDescent="0.25">
      <c r="B128" s="24"/>
      <c r="C128" s="53" t="s">
        <v>74</v>
      </c>
      <c r="D128" s="48"/>
      <c r="E128" s="68">
        <f t="shared" ref="E128:J128" si="22">SUM(E129:E133)</f>
        <v>0</v>
      </c>
      <c r="F128" s="68">
        <f t="shared" si="22"/>
        <v>0</v>
      </c>
      <c r="G128" s="68">
        <f t="shared" si="22"/>
        <v>0</v>
      </c>
      <c r="H128" s="68">
        <f t="shared" si="22"/>
        <v>0</v>
      </c>
      <c r="I128" s="68">
        <f t="shared" si="22"/>
        <v>0</v>
      </c>
      <c r="J128" s="69">
        <f t="shared" si="22"/>
        <v>0</v>
      </c>
      <c r="K128" s="109"/>
    </row>
    <row r="129" spans="2:11" x14ac:dyDescent="0.25">
      <c r="B129" s="26"/>
      <c r="C129" s="42" t="s">
        <v>62</v>
      </c>
      <c r="D129" s="22"/>
      <c r="E129" s="80"/>
      <c r="F129" s="80"/>
      <c r="G129" s="80"/>
      <c r="H129" s="80"/>
      <c r="I129" s="80"/>
      <c r="J129" s="81"/>
      <c r="K129" s="109"/>
    </row>
    <row r="130" spans="2:11" x14ac:dyDescent="0.25">
      <c r="B130" s="26"/>
      <c r="C130" s="42" t="s">
        <v>63</v>
      </c>
      <c r="D130" s="22"/>
      <c r="E130" s="80"/>
      <c r="F130" s="80"/>
      <c r="G130" s="80"/>
      <c r="H130" s="80"/>
      <c r="I130" s="80"/>
      <c r="J130" s="81"/>
      <c r="K130" s="109"/>
    </row>
    <row r="131" spans="2:11" x14ac:dyDescent="0.25">
      <c r="B131" s="26"/>
      <c r="C131" s="42" t="s">
        <v>64</v>
      </c>
      <c r="D131" s="22"/>
      <c r="E131" s="80"/>
      <c r="F131" s="80"/>
      <c r="G131" s="80"/>
      <c r="H131" s="80"/>
      <c r="I131" s="80"/>
      <c r="J131" s="81"/>
      <c r="K131" s="109"/>
    </row>
    <row r="132" spans="2:11" x14ac:dyDescent="0.25">
      <c r="B132" s="26"/>
      <c r="C132" s="42" t="s">
        <v>65</v>
      </c>
      <c r="D132" s="22"/>
      <c r="E132" s="80"/>
      <c r="F132" s="80"/>
      <c r="G132" s="80"/>
      <c r="H132" s="80"/>
      <c r="I132" s="80"/>
      <c r="J132" s="81"/>
      <c r="K132" s="109"/>
    </row>
    <row r="133" spans="2:11" x14ac:dyDescent="0.25">
      <c r="B133" s="26"/>
      <c r="C133" s="42" t="s">
        <v>66</v>
      </c>
      <c r="D133" s="22"/>
      <c r="E133" s="80"/>
      <c r="F133" s="80"/>
      <c r="G133" s="80"/>
      <c r="H133" s="80"/>
      <c r="I133" s="80"/>
      <c r="J133" s="81"/>
      <c r="K133" s="109"/>
    </row>
    <row r="134" spans="2:11" x14ac:dyDescent="0.25">
      <c r="B134" s="26"/>
      <c r="C134" s="43" t="s">
        <v>1951</v>
      </c>
      <c r="D134" s="27" t="s">
        <v>126</v>
      </c>
      <c r="E134" s="98"/>
      <c r="F134" s="98"/>
      <c r="G134" s="98"/>
      <c r="H134" s="98"/>
      <c r="I134" s="98"/>
      <c r="J134" s="99"/>
      <c r="K134" s="109"/>
    </row>
    <row r="135" spans="2:11" x14ac:dyDescent="0.25">
      <c r="B135" s="26"/>
      <c r="C135" s="43" t="s">
        <v>1952</v>
      </c>
      <c r="D135" s="27" t="s">
        <v>126</v>
      </c>
      <c r="E135" s="98"/>
      <c r="F135" s="98"/>
      <c r="G135" s="98"/>
      <c r="H135" s="98"/>
      <c r="I135" s="98"/>
      <c r="J135" s="99"/>
      <c r="K135" s="109"/>
    </row>
    <row r="136" spans="2:11" x14ac:dyDescent="0.25">
      <c r="B136" s="26"/>
      <c r="C136" s="54" t="s">
        <v>75</v>
      </c>
      <c r="D136" s="49"/>
      <c r="E136" s="64">
        <f t="shared" ref="E136:J136" si="23">SUM(E137:E141)</f>
        <v>0</v>
      </c>
      <c r="F136" s="64">
        <f t="shared" si="23"/>
        <v>0</v>
      </c>
      <c r="G136" s="64">
        <f t="shared" si="23"/>
        <v>0</v>
      </c>
      <c r="H136" s="64">
        <f t="shared" si="23"/>
        <v>0</v>
      </c>
      <c r="I136" s="64">
        <f t="shared" si="23"/>
        <v>0</v>
      </c>
      <c r="J136" s="65">
        <f t="shared" si="23"/>
        <v>0</v>
      </c>
      <c r="K136" s="109"/>
    </row>
    <row r="137" spans="2:11" x14ac:dyDescent="0.25">
      <c r="B137" s="26"/>
      <c r="C137" s="42" t="s">
        <v>62</v>
      </c>
      <c r="D137" s="22"/>
      <c r="E137" s="80"/>
      <c r="F137" s="80"/>
      <c r="G137" s="80"/>
      <c r="H137" s="80"/>
      <c r="I137" s="80"/>
      <c r="J137" s="81"/>
      <c r="K137" s="109"/>
    </row>
    <row r="138" spans="2:11" x14ac:dyDescent="0.25">
      <c r="B138" s="26"/>
      <c r="C138" s="42" t="s">
        <v>63</v>
      </c>
      <c r="D138" s="22"/>
      <c r="E138" s="80"/>
      <c r="F138" s="80"/>
      <c r="G138" s="80"/>
      <c r="H138" s="80"/>
      <c r="I138" s="80"/>
      <c r="J138" s="81"/>
      <c r="K138" s="109"/>
    </row>
    <row r="139" spans="2:11" x14ac:dyDescent="0.25">
      <c r="B139" s="26"/>
      <c r="C139" s="42" t="s">
        <v>64</v>
      </c>
      <c r="D139" s="22"/>
      <c r="E139" s="80"/>
      <c r="F139" s="80"/>
      <c r="G139" s="80"/>
      <c r="H139" s="80"/>
      <c r="I139" s="80"/>
      <c r="J139" s="81"/>
      <c r="K139" s="109"/>
    </row>
    <row r="140" spans="2:11" x14ac:dyDescent="0.25">
      <c r="B140" s="26"/>
      <c r="C140" s="42" t="s">
        <v>65</v>
      </c>
      <c r="D140" s="22"/>
      <c r="E140" s="80"/>
      <c r="F140" s="80"/>
      <c r="G140" s="80"/>
      <c r="H140" s="80"/>
      <c r="I140" s="80"/>
      <c r="J140" s="81"/>
      <c r="K140" s="109"/>
    </row>
    <row r="141" spans="2:11" x14ac:dyDescent="0.25">
      <c r="B141" s="26"/>
      <c r="C141" s="42" t="s">
        <v>66</v>
      </c>
      <c r="D141" s="22"/>
      <c r="E141" s="80"/>
      <c r="F141" s="80"/>
      <c r="G141" s="80"/>
      <c r="H141" s="80"/>
      <c r="I141" s="80"/>
      <c r="J141" s="81"/>
      <c r="K141" s="109"/>
    </row>
    <row r="142" spans="2:11" x14ac:dyDescent="0.25">
      <c r="B142" s="26"/>
      <c r="C142" s="43" t="s">
        <v>1953</v>
      </c>
      <c r="D142" s="27" t="s">
        <v>126</v>
      </c>
      <c r="E142" s="98"/>
      <c r="F142" s="98"/>
      <c r="G142" s="98"/>
      <c r="H142" s="98"/>
      <c r="I142" s="98"/>
      <c r="J142" s="99"/>
      <c r="K142" s="109"/>
    </row>
    <row r="143" spans="2:11" x14ac:dyDescent="0.25">
      <c r="B143" s="33"/>
      <c r="C143" s="44" t="s">
        <v>1954</v>
      </c>
      <c r="D143" s="45" t="s">
        <v>126</v>
      </c>
      <c r="E143" s="100"/>
      <c r="F143" s="100"/>
      <c r="G143" s="100"/>
      <c r="H143" s="100"/>
      <c r="I143" s="100"/>
      <c r="J143" s="101"/>
      <c r="K143" s="110"/>
    </row>
    <row r="145" spans="2:11" x14ac:dyDescent="0.25">
      <c r="B145" s="12" t="s">
        <v>81</v>
      </c>
      <c r="C145" s="13" t="s">
        <v>106</v>
      </c>
      <c r="D145" s="14" t="s">
        <v>83</v>
      </c>
      <c r="E145" s="16">
        <f t="shared" ref="E145:J145" si="24">E146+E147</f>
        <v>0</v>
      </c>
      <c r="F145" s="16">
        <f t="shared" si="24"/>
        <v>0</v>
      </c>
      <c r="G145" s="16">
        <f t="shared" si="24"/>
        <v>0</v>
      </c>
      <c r="H145" s="16">
        <f t="shared" si="24"/>
        <v>0</v>
      </c>
      <c r="I145" s="16">
        <f t="shared" si="24"/>
        <v>0</v>
      </c>
      <c r="J145" s="17">
        <f t="shared" si="24"/>
        <v>0</v>
      </c>
      <c r="K145" s="108"/>
    </row>
    <row r="146" spans="2:11" x14ac:dyDescent="0.25">
      <c r="B146" s="24"/>
      <c r="C146" s="46" t="s">
        <v>80</v>
      </c>
      <c r="D146" s="29"/>
      <c r="E146" s="92"/>
      <c r="F146" s="92"/>
      <c r="G146" s="92"/>
      <c r="H146" s="92"/>
      <c r="I146" s="92"/>
      <c r="J146" s="93"/>
      <c r="K146" s="109"/>
    </row>
    <row r="147" spans="2:11" x14ac:dyDescent="0.25">
      <c r="B147" s="33"/>
      <c r="C147" s="44" t="s">
        <v>82</v>
      </c>
      <c r="D147" s="28"/>
      <c r="E147" s="82"/>
      <c r="F147" s="82"/>
      <c r="G147" s="82"/>
      <c r="H147" s="82"/>
      <c r="I147" s="82"/>
      <c r="J147" s="83"/>
      <c r="K147" s="110"/>
    </row>
    <row r="148" spans="2:11" x14ac:dyDescent="0.25">
      <c r="E148" s="58"/>
      <c r="F148" s="58"/>
      <c r="G148" s="58"/>
      <c r="H148" s="58"/>
      <c r="I148" s="58"/>
      <c r="J148" s="58"/>
    </row>
    <row r="149" spans="2:11" x14ac:dyDescent="0.25">
      <c r="B149" s="11" t="s">
        <v>84</v>
      </c>
      <c r="C149" s="206" t="s">
        <v>85</v>
      </c>
      <c r="D149" s="206"/>
      <c r="E149" s="206"/>
      <c r="F149" s="206"/>
      <c r="G149" s="206"/>
      <c r="H149" s="206"/>
      <c r="I149" s="206"/>
      <c r="J149" s="206"/>
      <c r="K149" s="206"/>
    </row>
    <row r="151" spans="2:11" x14ac:dyDescent="0.25">
      <c r="B151" s="12" t="s">
        <v>91</v>
      </c>
      <c r="C151" s="13" t="s">
        <v>86</v>
      </c>
      <c r="D151" s="14" t="s">
        <v>1955</v>
      </c>
      <c r="E151" s="16">
        <f t="shared" ref="E151:J151" si="25">SUM(E152:E155)</f>
        <v>0</v>
      </c>
      <c r="F151" s="16">
        <f t="shared" si="25"/>
        <v>0</v>
      </c>
      <c r="G151" s="16">
        <f t="shared" si="25"/>
        <v>0</v>
      </c>
      <c r="H151" s="16">
        <f t="shared" si="25"/>
        <v>0</v>
      </c>
      <c r="I151" s="16">
        <f t="shared" si="25"/>
        <v>0</v>
      </c>
      <c r="J151" s="17">
        <f t="shared" si="25"/>
        <v>0</v>
      </c>
      <c r="K151" s="108"/>
    </row>
    <row r="152" spans="2:11" x14ac:dyDescent="0.25">
      <c r="B152" s="24"/>
      <c r="C152" s="46" t="s">
        <v>87</v>
      </c>
      <c r="D152" s="29"/>
      <c r="E152" s="92"/>
      <c r="F152" s="92"/>
      <c r="G152" s="92"/>
      <c r="H152" s="92"/>
      <c r="I152" s="92"/>
      <c r="J152" s="93"/>
      <c r="K152" s="109"/>
    </row>
    <row r="153" spans="2:11" x14ac:dyDescent="0.25">
      <c r="B153" s="26"/>
      <c r="C153" s="43" t="s">
        <v>88</v>
      </c>
      <c r="D153" s="22"/>
      <c r="E153" s="80"/>
      <c r="F153" s="80"/>
      <c r="G153" s="80"/>
      <c r="H153" s="80"/>
      <c r="I153" s="80"/>
      <c r="J153" s="81"/>
      <c r="K153" s="109"/>
    </row>
    <row r="154" spans="2:11" x14ac:dyDescent="0.25">
      <c r="B154" s="26"/>
      <c r="C154" s="43" t="s">
        <v>89</v>
      </c>
      <c r="D154" s="22"/>
      <c r="E154" s="80"/>
      <c r="F154" s="80"/>
      <c r="G154" s="80"/>
      <c r="H154" s="80"/>
      <c r="I154" s="80"/>
      <c r="J154" s="81"/>
      <c r="K154" s="109"/>
    </row>
    <row r="155" spans="2:11" x14ac:dyDescent="0.25">
      <c r="B155" s="33"/>
      <c r="C155" s="44" t="s">
        <v>90</v>
      </c>
      <c r="D155" s="28"/>
      <c r="E155" s="82"/>
      <c r="F155" s="82"/>
      <c r="G155" s="82"/>
      <c r="H155" s="82"/>
      <c r="I155" s="82"/>
      <c r="J155" s="83"/>
      <c r="K155" s="110"/>
    </row>
    <row r="157" spans="2:11" x14ac:dyDescent="0.25">
      <c r="B157" s="11" t="s">
        <v>92</v>
      </c>
      <c r="C157" s="206" t="s">
        <v>93</v>
      </c>
      <c r="D157" s="206"/>
      <c r="E157" s="206"/>
      <c r="F157" s="206"/>
      <c r="G157" s="206"/>
      <c r="H157" s="206"/>
      <c r="I157" s="206"/>
      <c r="J157" s="206"/>
      <c r="K157" s="206"/>
    </row>
    <row r="159" spans="2:11" x14ac:dyDescent="0.25">
      <c r="B159" s="12" t="s">
        <v>94</v>
      </c>
      <c r="C159" s="13" t="s">
        <v>112</v>
      </c>
      <c r="D159" s="14" t="s">
        <v>1696</v>
      </c>
      <c r="E159" s="16">
        <f t="shared" ref="E159:J159" si="26">E160+E166</f>
        <v>0</v>
      </c>
      <c r="F159" s="16">
        <f t="shared" si="26"/>
        <v>0</v>
      </c>
      <c r="G159" s="16">
        <f t="shared" si="26"/>
        <v>0</v>
      </c>
      <c r="H159" s="16">
        <f t="shared" si="26"/>
        <v>0</v>
      </c>
      <c r="I159" s="16">
        <f t="shared" si="26"/>
        <v>0</v>
      </c>
      <c r="J159" s="17">
        <f t="shared" si="26"/>
        <v>0</v>
      </c>
      <c r="K159" s="108"/>
    </row>
    <row r="160" spans="2:11" x14ac:dyDescent="0.25">
      <c r="B160" s="24"/>
      <c r="C160" s="46" t="s">
        <v>95</v>
      </c>
      <c r="D160" s="25"/>
      <c r="E160" s="92"/>
      <c r="F160" s="92"/>
      <c r="G160" s="92"/>
      <c r="H160" s="92"/>
      <c r="I160" s="92"/>
      <c r="J160" s="93"/>
      <c r="K160" s="109"/>
    </row>
    <row r="161" spans="2:11" x14ac:dyDescent="0.25">
      <c r="B161" s="26"/>
      <c r="C161" s="42" t="s">
        <v>107</v>
      </c>
      <c r="D161" s="22"/>
      <c r="E161" s="80"/>
      <c r="F161" s="80"/>
      <c r="G161" s="80"/>
      <c r="H161" s="80"/>
      <c r="I161" s="80"/>
      <c r="J161" s="81"/>
      <c r="K161" s="109"/>
    </row>
    <row r="162" spans="2:11" x14ac:dyDescent="0.25">
      <c r="B162" s="26"/>
      <c r="C162" s="178" t="s">
        <v>108</v>
      </c>
      <c r="D162" s="22"/>
      <c r="E162" s="80"/>
      <c r="F162" s="80"/>
      <c r="G162" s="80"/>
      <c r="H162" s="80"/>
      <c r="I162" s="80"/>
      <c r="J162" s="81"/>
      <c r="K162" s="109"/>
    </row>
    <row r="163" spans="2:11" x14ac:dyDescent="0.25">
      <c r="B163" s="26"/>
      <c r="C163" s="178" t="s">
        <v>109</v>
      </c>
      <c r="D163" s="22"/>
      <c r="E163" s="80"/>
      <c r="F163" s="80"/>
      <c r="G163" s="80"/>
      <c r="H163" s="80"/>
      <c r="I163" s="80"/>
      <c r="J163" s="81"/>
      <c r="K163" s="109"/>
    </row>
    <row r="164" spans="2:11" x14ac:dyDescent="0.25">
      <c r="B164" s="26"/>
      <c r="C164" s="178" t="s">
        <v>110</v>
      </c>
      <c r="D164" s="22"/>
      <c r="E164" s="98"/>
      <c r="F164" s="98"/>
      <c r="G164" s="98"/>
      <c r="H164" s="98"/>
      <c r="I164" s="98"/>
      <c r="J164" s="99"/>
      <c r="K164" s="109"/>
    </row>
    <row r="165" spans="2:11" x14ac:dyDescent="0.25">
      <c r="B165" s="26"/>
      <c r="C165" s="178" t="s">
        <v>111</v>
      </c>
      <c r="D165" s="22"/>
      <c r="E165" s="98"/>
      <c r="F165" s="98"/>
      <c r="G165" s="98"/>
      <c r="H165" s="98"/>
      <c r="I165" s="98"/>
      <c r="J165" s="99"/>
      <c r="K165" s="109"/>
    </row>
    <row r="166" spans="2:11" x14ac:dyDescent="0.25">
      <c r="B166" s="26"/>
      <c r="C166" s="179" t="s">
        <v>96</v>
      </c>
      <c r="D166" s="22"/>
      <c r="E166" s="80"/>
      <c r="F166" s="80"/>
      <c r="G166" s="80"/>
      <c r="H166" s="80"/>
      <c r="I166" s="80"/>
      <c r="J166" s="81"/>
      <c r="K166" s="109"/>
    </row>
    <row r="167" spans="2:11" x14ac:dyDescent="0.25">
      <c r="B167" s="26"/>
      <c r="C167" s="178" t="s">
        <v>107</v>
      </c>
      <c r="D167" s="22"/>
      <c r="E167" s="80"/>
      <c r="F167" s="80"/>
      <c r="G167" s="80"/>
      <c r="H167" s="80"/>
      <c r="I167" s="80"/>
      <c r="J167" s="81"/>
      <c r="K167" s="109"/>
    </row>
    <row r="168" spans="2:11" x14ac:dyDescent="0.25">
      <c r="B168" s="26"/>
      <c r="C168" s="178" t="s">
        <v>108</v>
      </c>
      <c r="D168" s="22"/>
      <c r="E168" s="80"/>
      <c r="F168" s="80"/>
      <c r="G168" s="80"/>
      <c r="H168" s="80"/>
      <c r="I168" s="80"/>
      <c r="J168" s="81"/>
      <c r="K168" s="109"/>
    </row>
    <row r="169" spans="2:11" x14ac:dyDescent="0.25">
      <c r="B169" s="26"/>
      <c r="C169" s="178" t="s">
        <v>109</v>
      </c>
      <c r="D169" s="22"/>
      <c r="E169" s="80"/>
      <c r="F169" s="80"/>
      <c r="G169" s="80"/>
      <c r="H169" s="80"/>
      <c r="I169" s="80"/>
      <c r="J169" s="81"/>
      <c r="K169" s="109"/>
    </row>
    <row r="170" spans="2:11" x14ac:dyDescent="0.25">
      <c r="B170" s="26"/>
      <c r="C170" s="42" t="s">
        <v>97</v>
      </c>
      <c r="D170" s="22"/>
      <c r="E170" s="98"/>
      <c r="F170" s="98"/>
      <c r="G170" s="98"/>
      <c r="H170" s="98"/>
      <c r="I170" s="98"/>
      <c r="J170" s="99"/>
      <c r="K170" s="109"/>
    </row>
    <row r="171" spans="2:11" x14ac:dyDescent="0.25">
      <c r="B171" s="33"/>
      <c r="C171" s="47" t="s">
        <v>98</v>
      </c>
      <c r="D171" s="28"/>
      <c r="E171" s="100"/>
      <c r="F171" s="100"/>
      <c r="G171" s="100"/>
      <c r="H171" s="100"/>
      <c r="I171" s="100"/>
      <c r="J171" s="101"/>
      <c r="K171" s="110"/>
    </row>
    <row r="173" spans="2:11" x14ac:dyDescent="0.25">
      <c r="B173" s="12" t="s">
        <v>99</v>
      </c>
      <c r="C173" s="13" t="s">
        <v>114</v>
      </c>
      <c r="D173" s="14" t="s">
        <v>115</v>
      </c>
      <c r="E173" s="16">
        <f t="shared" ref="E173:J173" si="27">E174</f>
        <v>0</v>
      </c>
      <c r="F173" s="16">
        <f t="shared" si="27"/>
        <v>0</v>
      </c>
      <c r="G173" s="16">
        <f t="shared" si="27"/>
        <v>0</v>
      </c>
      <c r="H173" s="16">
        <f t="shared" si="27"/>
        <v>0</v>
      </c>
      <c r="I173" s="16">
        <f t="shared" si="27"/>
        <v>0</v>
      </c>
      <c r="J173" s="17">
        <f t="shared" si="27"/>
        <v>0</v>
      </c>
      <c r="K173" s="108"/>
    </row>
    <row r="174" spans="2:11" x14ac:dyDescent="0.25">
      <c r="B174" s="24"/>
      <c r="C174" s="46" t="s">
        <v>116</v>
      </c>
      <c r="D174" s="29"/>
      <c r="E174" s="66">
        <f t="shared" ref="E174:J174" si="28">E175+E176</f>
        <v>0</v>
      </c>
      <c r="F174" s="66">
        <f t="shared" si="28"/>
        <v>0</v>
      </c>
      <c r="G174" s="66">
        <f t="shared" si="28"/>
        <v>0</v>
      </c>
      <c r="H174" s="66">
        <f t="shared" si="28"/>
        <v>0</v>
      </c>
      <c r="I174" s="66">
        <f t="shared" si="28"/>
        <v>0</v>
      </c>
      <c r="J174" s="67">
        <f t="shared" si="28"/>
        <v>0</v>
      </c>
      <c r="K174" s="109"/>
    </row>
    <row r="175" spans="2:11" x14ac:dyDescent="0.25">
      <c r="B175" s="26"/>
      <c r="C175" s="42" t="s">
        <v>129</v>
      </c>
      <c r="D175" s="22"/>
      <c r="E175" s="80"/>
      <c r="F175" s="80"/>
      <c r="G175" s="80"/>
      <c r="H175" s="80"/>
      <c r="I175" s="80"/>
      <c r="J175" s="81"/>
      <c r="K175" s="109"/>
    </row>
    <row r="176" spans="2:11" x14ac:dyDescent="0.25">
      <c r="B176" s="33"/>
      <c r="C176" s="47" t="s">
        <v>130</v>
      </c>
      <c r="D176" s="28"/>
      <c r="E176" s="82"/>
      <c r="F176" s="82"/>
      <c r="G176" s="82"/>
      <c r="H176" s="82"/>
      <c r="I176" s="82"/>
      <c r="J176" s="83"/>
      <c r="K176" s="110"/>
    </row>
    <row r="178" spans="2:11" x14ac:dyDescent="0.25">
      <c r="B178" s="12" t="s">
        <v>113</v>
      </c>
      <c r="C178" s="13" t="s">
        <v>100</v>
      </c>
      <c r="D178" s="14" t="s">
        <v>1696</v>
      </c>
      <c r="E178" s="16">
        <f t="shared" ref="E178:J178" si="29">E179+E182</f>
        <v>0</v>
      </c>
      <c r="F178" s="16">
        <f t="shared" si="29"/>
        <v>0</v>
      </c>
      <c r="G178" s="16">
        <f t="shared" si="29"/>
        <v>0</v>
      </c>
      <c r="H178" s="16">
        <f t="shared" si="29"/>
        <v>0</v>
      </c>
      <c r="I178" s="16">
        <f t="shared" si="29"/>
        <v>0</v>
      </c>
      <c r="J178" s="17">
        <f t="shared" si="29"/>
        <v>0</v>
      </c>
      <c r="K178" s="108"/>
    </row>
    <row r="179" spans="2:11" x14ac:dyDescent="0.25">
      <c r="B179" s="24"/>
      <c r="C179" s="46" t="s">
        <v>101</v>
      </c>
      <c r="D179" s="29"/>
      <c r="E179" s="66">
        <f t="shared" ref="E179:J179" si="30">E180+E181</f>
        <v>0</v>
      </c>
      <c r="F179" s="66">
        <f t="shared" si="30"/>
        <v>0</v>
      </c>
      <c r="G179" s="66">
        <f t="shared" si="30"/>
        <v>0</v>
      </c>
      <c r="H179" s="66">
        <f t="shared" si="30"/>
        <v>0</v>
      </c>
      <c r="I179" s="66">
        <f t="shared" si="30"/>
        <v>0</v>
      </c>
      <c r="J179" s="67">
        <f t="shared" si="30"/>
        <v>0</v>
      </c>
      <c r="K179" s="109"/>
    </row>
    <row r="180" spans="2:11" x14ac:dyDescent="0.25">
      <c r="B180" s="26"/>
      <c r="C180" s="42" t="s">
        <v>127</v>
      </c>
      <c r="D180" s="22"/>
      <c r="E180" s="80"/>
      <c r="F180" s="80"/>
      <c r="G180" s="80"/>
      <c r="H180" s="80"/>
      <c r="I180" s="80"/>
      <c r="J180" s="81"/>
      <c r="K180" s="109"/>
    </row>
    <row r="181" spans="2:11" x14ac:dyDescent="0.25">
      <c r="B181" s="26"/>
      <c r="C181" s="42" t="s">
        <v>128</v>
      </c>
      <c r="D181" s="22"/>
      <c r="E181" s="80"/>
      <c r="F181" s="80"/>
      <c r="G181" s="80"/>
      <c r="H181" s="80"/>
      <c r="I181" s="80"/>
      <c r="J181" s="81"/>
      <c r="K181" s="109"/>
    </row>
    <row r="182" spans="2:11" x14ac:dyDescent="0.25">
      <c r="B182" s="26"/>
      <c r="C182" s="43" t="s">
        <v>102</v>
      </c>
      <c r="D182" s="22"/>
      <c r="E182" s="62">
        <f t="shared" ref="E182:J182" si="31">E183+E184</f>
        <v>0</v>
      </c>
      <c r="F182" s="62">
        <f t="shared" si="31"/>
        <v>0</v>
      </c>
      <c r="G182" s="62">
        <f t="shared" si="31"/>
        <v>0</v>
      </c>
      <c r="H182" s="62">
        <f t="shared" si="31"/>
        <v>0</v>
      </c>
      <c r="I182" s="62">
        <f t="shared" si="31"/>
        <v>0</v>
      </c>
      <c r="J182" s="63">
        <f t="shared" si="31"/>
        <v>0</v>
      </c>
      <c r="K182" s="109"/>
    </row>
    <row r="183" spans="2:11" x14ac:dyDescent="0.25">
      <c r="B183" s="26"/>
      <c r="C183" s="42" t="s">
        <v>127</v>
      </c>
      <c r="D183" s="22"/>
      <c r="E183" s="80"/>
      <c r="F183" s="80"/>
      <c r="G183" s="80"/>
      <c r="H183" s="80"/>
      <c r="I183" s="80"/>
      <c r="J183" s="81"/>
      <c r="K183" s="109"/>
    </row>
    <row r="184" spans="2:11" x14ac:dyDescent="0.25">
      <c r="B184" s="33"/>
      <c r="C184" s="47" t="s">
        <v>128</v>
      </c>
      <c r="D184" s="28"/>
      <c r="E184" s="82"/>
      <c r="F184" s="82"/>
      <c r="G184" s="82"/>
      <c r="H184" s="82"/>
      <c r="I184" s="82"/>
      <c r="J184" s="83"/>
      <c r="K184" s="110"/>
    </row>
    <row r="186" spans="2:11" x14ac:dyDescent="0.25">
      <c r="B186" s="12" t="s">
        <v>117</v>
      </c>
      <c r="C186" s="13" t="s">
        <v>118</v>
      </c>
      <c r="D186" s="14" t="s">
        <v>1696</v>
      </c>
      <c r="E186" s="16">
        <f t="shared" ref="E186:J186" si="32">E187+E190</f>
        <v>0</v>
      </c>
      <c r="F186" s="16">
        <f t="shared" si="32"/>
        <v>0</v>
      </c>
      <c r="G186" s="16">
        <f t="shared" si="32"/>
        <v>0</v>
      </c>
      <c r="H186" s="16">
        <f t="shared" si="32"/>
        <v>0</v>
      </c>
      <c r="I186" s="16">
        <f t="shared" si="32"/>
        <v>0</v>
      </c>
      <c r="J186" s="17">
        <f t="shared" si="32"/>
        <v>0</v>
      </c>
      <c r="K186" s="108"/>
    </row>
    <row r="187" spans="2:11" x14ac:dyDescent="0.25">
      <c r="B187" s="24"/>
      <c r="C187" s="46" t="s">
        <v>119</v>
      </c>
      <c r="D187" s="29"/>
      <c r="E187" s="66">
        <f t="shared" ref="E187:J187" si="33">E188+E189</f>
        <v>0</v>
      </c>
      <c r="F187" s="66">
        <f t="shared" si="33"/>
        <v>0</v>
      </c>
      <c r="G187" s="66">
        <f t="shared" si="33"/>
        <v>0</v>
      </c>
      <c r="H187" s="66">
        <f t="shared" si="33"/>
        <v>0</v>
      </c>
      <c r="I187" s="66">
        <f t="shared" si="33"/>
        <v>0</v>
      </c>
      <c r="J187" s="67">
        <f t="shared" si="33"/>
        <v>0</v>
      </c>
      <c r="K187" s="109"/>
    </row>
    <row r="188" spans="2:11" x14ac:dyDescent="0.25">
      <c r="B188" s="26"/>
      <c r="C188" s="42" t="s">
        <v>127</v>
      </c>
      <c r="D188" s="22"/>
      <c r="E188" s="80"/>
      <c r="F188" s="80"/>
      <c r="G188" s="80"/>
      <c r="H188" s="80"/>
      <c r="I188" s="80"/>
      <c r="J188" s="81"/>
      <c r="K188" s="109"/>
    </row>
    <row r="189" spans="2:11" x14ac:dyDescent="0.25">
      <c r="B189" s="26"/>
      <c r="C189" s="42" t="s">
        <v>128</v>
      </c>
      <c r="D189" s="22"/>
      <c r="E189" s="80"/>
      <c r="F189" s="80"/>
      <c r="G189" s="80"/>
      <c r="H189" s="80"/>
      <c r="I189" s="80"/>
      <c r="J189" s="81"/>
      <c r="K189" s="109"/>
    </row>
    <row r="190" spans="2:11" x14ac:dyDescent="0.25">
      <c r="B190" s="26"/>
      <c r="C190" s="43" t="s">
        <v>120</v>
      </c>
      <c r="D190" s="22"/>
      <c r="E190" s="62">
        <f t="shared" ref="E190:J190" si="34">E191+E192</f>
        <v>0</v>
      </c>
      <c r="F190" s="62">
        <f t="shared" si="34"/>
        <v>0</v>
      </c>
      <c r="G190" s="62">
        <f t="shared" si="34"/>
        <v>0</v>
      </c>
      <c r="H190" s="62">
        <f t="shared" si="34"/>
        <v>0</v>
      </c>
      <c r="I190" s="62">
        <f t="shared" si="34"/>
        <v>0</v>
      </c>
      <c r="J190" s="63">
        <f t="shared" si="34"/>
        <v>0</v>
      </c>
      <c r="K190" s="109"/>
    </row>
    <row r="191" spans="2:11" x14ac:dyDescent="0.25">
      <c r="B191" s="26"/>
      <c r="C191" s="42" t="s">
        <v>127</v>
      </c>
      <c r="D191" s="22"/>
      <c r="E191" s="80"/>
      <c r="F191" s="80"/>
      <c r="G191" s="80"/>
      <c r="H191" s="80"/>
      <c r="I191" s="80"/>
      <c r="J191" s="81"/>
      <c r="K191" s="109"/>
    </row>
    <row r="192" spans="2:11" x14ac:dyDescent="0.25">
      <c r="B192" s="33"/>
      <c r="C192" s="47" t="s">
        <v>128</v>
      </c>
      <c r="D192" s="28"/>
      <c r="E192" s="82"/>
      <c r="F192" s="82"/>
      <c r="G192" s="82"/>
      <c r="H192" s="82"/>
      <c r="I192" s="82"/>
      <c r="J192" s="83"/>
      <c r="K192" s="110"/>
    </row>
  </sheetData>
  <mergeCells count="10">
    <mergeCell ref="B2:K2"/>
    <mergeCell ref="B3:K3"/>
    <mergeCell ref="C157:K157"/>
    <mergeCell ref="E6:G6"/>
    <mergeCell ref="H6:J6"/>
    <mergeCell ref="B4:K4"/>
    <mergeCell ref="K6:K7"/>
    <mergeCell ref="C9:K9"/>
    <mergeCell ref="C51:K51"/>
    <mergeCell ref="C149:K149"/>
  </mergeCells>
  <hyperlinks>
    <hyperlink ref="B2" location="Introduzione!A1" display="Introduzion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showGridLines="0" zoomScale="85" zoomScaleNormal="85" workbookViewId="0">
      <selection activeCell="E67" sqref="E67"/>
    </sheetView>
  </sheetViews>
  <sheetFormatPr defaultRowHeight="15" x14ac:dyDescent="0.25"/>
  <cols>
    <col min="1" max="1" width="1.7109375" customWidth="1"/>
    <col min="2" max="2" width="5.7109375" bestFit="1" customWidth="1"/>
    <col min="3" max="3" width="109.85546875" bestFit="1" customWidth="1"/>
    <col min="4" max="4" width="24.7109375" bestFit="1" customWidth="1"/>
    <col min="5" max="10" width="18.7109375" customWidth="1"/>
    <col min="11" max="11" width="60.7109375" customWidth="1"/>
  </cols>
  <sheetData>
    <row r="1" spans="2:11" ht="15.75" thickBot="1" x14ac:dyDescent="0.3"/>
    <row r="2" spans="2:11" ht="19.5" thickBot="1" x14ac:dyDescent="0.35">
      <c r="B2" s="200" t="s">
        <v>1701</v>
      </c>
      <c r="C2" s="201"/>
      <c r="D2" s="201"/>
      <c r="E2" s="201"/>
      <c r="F2" s="201"/>
      <c r="G2" s="201"/>
      <c r="H2" s="201"/>
      <c r="I2" s="201"/>
      <c r="J2" s="201"/>
      <c r="K2" s="202"/>
    </row>
    <row r="3" spans="2:11" ht="21.75" thickBot="1" x14ac:dyDescent="0.4">
      <c r="B3" s="203" t="str">
        <f>CONCATENATE("Tabella 2. ",Introduzione!C22)</f>
        <v>Tabella 2. Volumi acquistati</v>
      </c>
      <c r="C3" s="204"/>
      <c r="D3" s="204"/>
      <c r="E3" s="204"/>
      <c r="F3" s="204"/>
      <c r="G3" s="204"/>
      <c r="H3" s="204"/>
      <c r="I3" s="204"/>
      <c r="J3" s="204"/>
      <c r="K3" s="205"/>
    </row>
    <row r="4" spans="2:11" ht="15.75" x14ac:dyDescent="0.25">
      <c r="B4" s="213" t="str">
        <f>Introduzione!C23</f>
        <v>Si richiedono i volumi di traffico all'ingrosso acquistati da operatori terzi per tipologia di servizio. Si chiede di riportare i dati secondo le unità di misura richieste (minuti di traffico).</v>
      </c>
      <c r="C4" s="213"/>
      <c r="D4" s="213"/>
      <c r="E4" s="213"/>
      <c r="F4" s="213"/>
      <c r="G4" s="213"/>
      <c r="H4" s="213"/>
      <c r="I4" s="213"/>
      <c r="J4" s="213"/>
      <c r="K4" s="213"/>
    </row>
    <row r="6" spans="2:11" x14ac:dyDescent="0.25">
      <c r="E6" s="207" t="s">
        <v>18</v>
      </c>
      <c r="F6" s="208"/>
      <c r="G6" s="209"/>
      <c r="H6" s="210" t="s">
        <v>19</v>
      </c>
      <c r="I6" s="211"/>
      <c r="J6" s="212"/>
      <c r="K6" s="214" t="s">
        <v>1699</v>
      </c>
    </row>
    <row r="7" spans="2:11" x14ac:dyDescent="0.25">
      <c r="D7" s="2" t="s">
        <v>20</v>
      </c>
      <c r="E7" s="113">
        <v>2012</v>
      </c>
      <c r="F7" s="114">
        <v>2013</v>
      </c>
      <c r="G7" s="115">
        <v>2014</v>
      </c>
      <c r="H7" s="116">
        <v>2015</v>
      </c>
      <c r="I7" s="117">
        <v>2016</v>
      </c>
      <c r="J7" s="118">
        <v>2017</v>
      </c>
      <c r="K7" s="215"/>
    </row>
    <row r="9" spans="2:11" x14ac:dyDescent="0.25">
      <c r="B9" s="112" t="s">
        <v>1941</v>
      </c>
      <c r="C9" s="206" t="s">
        <v>17</v>
      </c>
      <c r="D9" s="206"/>
      <c r="E9" s="206"/>
      <c r="F9" s="206"/>
      <c r="G9" s="206"/>
      <c r="H9" s="206"/>
      <c r="I9" s="206"/>
      <c r="J9" s="206"/>
      <c r="K9" s="206"/>
    </row>
    <row r="11" spans="2:11" x14ac:dyDescent="0.25">
      <c r="B11" s="12" t="s">
        <v>149</v>
      </c>
      <c r="C11" s="13" t="s">
        <v>28</v>
      </c>
      <c r="D11" s="14" t="s">
        <v>1694</v>
      </c>
      <c r="E11" s="16">
        <f t="shared" ref="E11:J11" si="0">E12+E13</f>
        <v>0</v>
      </c>
      <c r="F11" s="16">
        <f t="shared" si="0"/>
        <v>0</v>
      </c>
      <c r="G11" s="16">
        <f t="shared" si="0"/>
        <v>0</v>
      </c>
      <c r="H11" s="16">
        <f t="shared" si="0"/>
        <v>0</v>
      </c>
      <c r="I11" s="16">
        <f t="shared" si="0"/>
        <v>0</v>
      </c>
      <c r="J11" s="17">
        <f t="shared" si="0"/>
        <v>0</v>
      </c>
      <c r="K11" s="108"/>
    </row>
    <row r="12" spans="2:11" x14ac:dyDescent="0.25">
      <c r="B12" s="24"/>
      <c r="C12" s="38" t="s">
        <v>48</v>
      </c>
      <c r="D12" s="29"/>
      <c r="E12" s="92"/>
      <c r="F12" s="92"/>
      <c r="G12" s="92"/>
      <c r="H12" s="92"/>
      <c r="I12" s="92"/>
      <c r="J12" s="93"/>
      <c r="K12" s="109"/>
    </row>
    <row r="13" spans="2:11" x14ac:dyDescent="0.25">
      <c r="B13" s="33"/>
      <c r="C13" s="39" t="s">
        <v>49</v>
      </c>
      <c r="D13" s="28"/>
      <c r="E13" s="82"/>
      <c r="F13" s="82"/>
      <c r="G13" s="82"/>
      <c r="H13" s="82"/>
      <c r="I13" s="82"/>
      <c r="J13" s="83"/>
      <c r="K13" s="110"/>
    </row>
    <row r="15" spans="2:11" x14ac:dyDescent="0.25">
      <c r="B15" s="12" t="s">
        <v>1942</v>
      </c>
      <c r="C15" s="13" t="s">
        <v>30</v>
      </c>
      <c r="D15" s="14" t="s">
        <v>1694</v>
      </c>
      <c r="E15" s="16">
        <f t="shared" ref="E15:J15" si="1">SUM(E16:E19)</f>
        <v>0</v>
      </c>
      <c r="F15" s="16">
        <f t="shared" si="1"/>
        <v>0</v>
      </c>
      <c r="G15" s="16">
        <f t="shared" si="1"/>
        <v>0</v>
      </c>
      <c r="H15" s="16">
        <f t="shared" si="1"/>
        <v>0</v>
      </c>
      <c r="I15" s="16">
        <f t="shared" si="1"/>
        <v>0</v>
      </c>
      <c r="J15" s="17">
        <f t="shared" si="1"/>
        <v>0</v>
      </c>
      <c r="K15" s="108"/>
    </row>
    <row r="16" spans="2:11" x14ac:dyDescent="0.25">
      <c r="B16" s="24"/>
      <c r="C16" s="29" t="s">
        <v>31</v>
      </c>
      <c r="D16" s="29"/>
      <c r="E16" s="92"/>
      <c r="F16" s="92"/>
      <c r="G16" s="92"/>
      <c r="H16" s="92"/>
      <c r="I16" s="92"/>
      <c r="J16" s="93"/>
      <c r="K16" s="109"/>
    </row>
    <row r="17" spans="2:11" x14ac:dyDescent="0.25">
      <c r="B17" s="26"/>
      <c r="C17" s="22" t="s">
        <v>32</v>
      </c>
      <c r="D17" s="22"/>
      <c r="E17" s="80"/>
      <c r="F17" s="80"/>
      <c r="G17" s="80"/>
      <c r="H17" s="80"/>
      <c r="I17" s="80"/>
      <c r="J17" s="81"/>
      <c r="K17" s="109"/>
    </row>
    <row r="18" spans="2:11" x14ac:dyDescent="0.25">
      <c r="B18" s="26"/>
      <c r="C18" s="22" t="s">
        <v>33</v>
      </c>
      <c r="D18" s="22"/>
      <c r="E18" s="80"/>
      <c r="F18" s="80"/>
      <c r="G18" s="80"/>
      <c r="H18" s="80"/>
      <c r="I18" s="80"/>
      <c r="J18" s="81"/>
      <c r="K18" s="109"/>
    </row>
    <row r="19" spans="2:11" x14ac:dyDescent="0.25">
      <c r="B19" s="26"/>
      <c r="C19" s="22" t="s">
        <v>34</v>
      </c>
      <c r="D19" s="22"/>
      <c r="E19" s="80"/>
      <c r="F19" s="80"/>
      <c r="G19" s="80"/>
      <c r="H19" s="80"/>
      <c r="I19" s="80"/>
      <c r="J19" s="81"/>
      <c r="K19" s="109"/>
    </row>
    <row r="20" spans="2:11" x14ac:dyDescent="0.25">
      <c r="B20" s="26"/>
      <c r="C20" s="22"/>
      <c r="D20" s="22"/>
      <c r="E20" s="22"/>
      <c r="F20" s="22"/>
      <c r="G20" s="22"/>
      <c r="H20" s="22"/>
      <c r="I20" s="22"/>
      <c r="J20" s="79"/>
      <c r="K20" s="109"/>
    </row>
    <row r="21" spans="2:11" x14ac:dyDescent="0.25">
      <c r="B21" s="26"/>
      <c r="C21" s="49" t="s">
        <v>35</v>
      </c>
      <c r="D21" s="22"/>
      <c r="E21" s="22"/>
      <c r="F21" s="22"/>
      <c r="G21" s="22"/>
      <c r="H21" s="22"/>
      <c r="I21" s="22"/>
      <c r="J21" s="79"/>
      <c r="K21" s="109"/>
    </row>
    <row r="22" spans="2:11" x14ac:dyDescent="0.25">
      <c r="B22" s="26"/>
      <c r="C22" s="30" t="s">
        <v>31</v>
      </c>
      <c r="D22" s="22"/>
      <c r="E22" s="94"/>
      <c r="F22" s="94"/>
      <c r="G22" s="94"/>
      <c r="H22" s="94"/>
      <c r="I22" s="94"/>
      <c r="J22" s="95"/>
      <c r="K22" s="109"/>
    </row>
    <row r="23" spans="2:11" x14ac:dyDescent="0.25">
      <c r="B23" s="26"/>
      <c r="C23" s="30" t="s">
        <v>32</v>
      </c>
      <c r="D23" s="22"/>
      <c r="E23" s="94"/>
      <c r="F23" s="94"/>
      <c r="G23" s="94"/>
      <c r="H23" s="94"/>
      <c r="I23" s="94"/>
      <c r="J23" s="95"/>
      <c r="K23" s="109"/>
    </row>
    <row r="24" spans="2:11" x14ac:dyDescent="0.25">
      <c r="B24" s="26"/>
      <c r="C24" s="30" t="s">
        <v>33</v>
      </c>
      <c r="D24" s="22"/>
      <c r="E24" s="94"/>
      <c r="F24" s="94"/>
      <c r="G24" s="94"/>
      <c r="H24" s="94"/>
      <c r="I24" s="94"/>
      <c r="J24" s="95"/>
      <c r="K24" s="109"/>
    </row>
    <row r="25" spans="2:11" x14ac:dyDescent="0.25">
      <c r="B25" s="26"/>
      <c r="C25" s="30" t="s">
        <v>34</v>
      </c>
      <c r="D25" s="22"/>
      <c r="E25" s="94"/>
      <c r="F25" s="94"/>
      <c r="G25" s="94"/>
      <c r="H25" s="94"/>
      <c r="I25" s="94"/>
      <c r="J25" s="95"/>
      <c r="K25" s="109"/>
    </row>
    <row r="26" spans="2:11" x14ac:dyDescent="0.25">
      <c r="B26" s="26"/>
      <c r="C26" s="22"/>
      <c r="D26" s="22"/>
      <c r="E26" s="22"/>
      <c r="F26" s="22"/>
      <c r="G26" s="22"/>
      <c r="H26" s="22"/>
      <c r="I26" s="22"/>
      <c r="J26" s="79"/>
      <c r="K26" s="109"/>
    </row>
    <row r="27" spans="2:11" x14ac:dyDescent="0.25">
      <c r="B27" s="33"/>
      <c r="C27" s="61" t="s">
        <v>37</v>
      </c>
      <c r="D27" s="28"/>
      <c r="E27" s="96"/>
      <c r="F27" s="96"/>
      <c r="G27" s="96"/>
      <c r="H27" s="96"/>
      <c r="I27" s="96"/>
      <c r="J27" s="97"/>
      <c r="K27" s="110"/>
    </row>
    <row r="29" spans="2:11" x14ac:dyDescent="0.25">
      <c r="B29" s="11" t="s">
        <v>1706</v>
      </c>
      <c r="C29" s="206" t="s">
        <v>93</v>
      </c>
      <c r="D29" s="206"/>
      <c r="E29" s="206"/>
      <c r="F29" s="206"/>
      <c r="G29" s="206"/>
      <c r="H29" s="206"/>
      <c r="I29" s="206"/>
      <c r="J29" s="206"/>
      <c r="K29" s="206"/>
    </row>
    <row r="31" spans="2:11" x14ac:dyDescent="0.25">
      <c r="B31" s="12" t="s">
        <v>1707</v>
      </c>
      <c r="C31" s="13" t="s">
        <v>1708</v>
      </c>
      <c r="D31" s="14" t="s">
        <v>1696</v>
      </c>
      <c r="E31" s="16">
        <f t="shared" ref="E31:J31" si="2">E32+E38</f>
        <v>0</v>
      </c>
      <c r="F31" s="16">
        <f t="shared" si="2"/>
        <v>0</v>
      </c>
      <c r="G31" s="16">
        <f t="shared" si="2"/>
        <v>0</v>
      </c>
      <c r="H31" s="16">
        <f t="shared" si="2"/>
        <v>0</v>
      </c>
      <c r="I31" s="16">
        <f t="shared" si="2"/>
        <v>0</v>
      </c>
      <c r="J31" s="17">
        <f t="shared" si="2"/>
        <v>0</v>
      </c>
      <c r="K31" s="108"/>
    </row>
    <row r="32" spans="2:11" x14ac:dyDescent="0.25">
      <c r="B32" s="24"/>
      <c r="C32" s="46" t="s">
        <v>1709</v>
      </c>
      <c r="D32" s="25"/>
      <c r="E32" s="92"/>
      <c r="F32" s="92"/>
      <c r="G32" s="92"/>
      <c r="H32" s="92"/>
      <c r="I32" s="92"/>
      <c r="J32" s="93"/>
      <c r="K32" s="109"/>
    </row>
    <row r="33" spans="2:11" x14ac:dyDescent="0.25">
      <c r="B33" s="26"/>
      <c r="C33" s="42" t="s">
        <v>107</v>
      </c>
      <c r="D33" s="22"/>
      <c r="E33" s="80"/>
      <c r="F33" s="80"/>
      <c r="G33" s="80"/>
      <c r="H33" s="80"/>
      <c r="I33" s="80"/>
      <c r="J33" s="81"/>
      <c r="K33" s="109"/>
    </row>
    <row r="34" spans="2:11" x14ac:dyDescent="0.25">
      <c r="B34" s="26"/>
      <c r="C34" s="178" t="s">
        <v>108</v>
      </c>
      <c r="D34" s="22"/>
      <c r="E34" s="80"/>
      <c r="F34" s="80"/>
      <c r="G34" s="80"/>
      <c r="H34" s="80"/>
      <c r="I34" s="80"/>
      <c r="J34" s="81"/>
      <c r="K34" s="109"/>
    </row>
    <row r="35" spans="2:11" x14ac:dyDescent="0.25">
      <c r="B35" s="26"/>
      <c r="C35" s="178" t="s">
        <v>109</v>
      </c>
      <c r="D35" s="22"/>
      <c r="E35" s="80"/>
      <c r="F35" s="80"/>
      <c r="G35" s="80"/>
      <c r="H35" s="80"/>
      <c r="I35" s="80"/>
      <c r="J35" s="81"/>
      <c r="K35" s="109"/>
    </row>
    <row r="36" spans="2:11" x14ac:dyDescent="0.25">
      <c r="B36" s="26"/>
      <c r="C36" s="178" t="s">
        <v>1711</v>
      </c>
      <c r="D36" s="22"/>
      <c r="E36" s="98"/>
      <c r="F36" s="98"/>
      <c r="G36" s="98"/>
      <c r="H36" s="98"/>
      <c r="I36" s="98"/>
      <c r="J36" s="99"/>
      <c r="K36" s="109"/>
    </row>
    <row r="37" spans="2:11" x14ac:dyDescent="0.25">
      <c r="B37" s="26"/>
      <c r="C37" s="178" t="s">
        <v>1710</v>
      </c>
      <c r="D37" s="22"/>
      <c r="E37" s="98"/>
      <c r="F37" s="98"/>
      <c r="G37" s="98"/>
      <c r="H37" s="98"/>
      <c r="I37" s="98"/>
      <c r="J37" s="99"/>
      <c r="K37" s="109"/>
    </row>
    <row r="38" spans="2:11" x14ac:dyDescent="0.25">
      <c r="B38" s="26"/>
      <c r="C38" s="179" t="s">
        <v>1712</v>
      </c>
      <c r="D38" s="22"/>
      <c r="E38" s="80"/>
      <c r="F38" s="80"/>
      <c r="G38" s="80"/>
      <c r="H38" s="80"/>
      <c r="I38" s="80"/>
      <c r="J38" s="81"/>
      <c r="K38" s="109"/>
    </row>
    <row r="39" spans="2:11" x14ac:dyDescent="0.25">
      <c r="B39" s="26"/>
      <c r="C39" s="178" t="s">
        <v>107</v>
      </c>
      <c r="D39" s="22"/>
      <c r="E39" s="80"/>
      <c r="F39" s="80"/>
      <c r="G39" s="80"/>
      <c r="H39" s="80"/>
      <c r="I39" s="80"/>
      <c r="J39" s="81"/>
      <c r="K39" s="109"/>
    </row>
    <row r="40" spans="2:11" x14ac:dyDescent="0.25">
      <c r="B40" s="26"/>
      <c r="C40" s="178" t="s">
        <v>108</v>
      </c>
      <c r="D40" s="22"/>
      <c r="E40" s="80"/>
      <c r="F40" s="80"/>
      <c r="G40" s="80"/>
      <c r="H40" s="80"/>
      <c r="I40" s="80"/>
      <c r="J40" s="81"/>
      <c r="K40" s="109"/>
    </row>
    <row r="41" spans="2:11" x14ac:dyDescent="0.25">
      <c r="B41" s="26"/>
      <c r="C41" s="42" t="s">
        <v>109</v>
      </c>
      <c r="D41" s="22"/>
      <c r="E41" s="80"/>
      <c r="F41" s="80"/>
      <c r="G41" s="80"/>
      <c r="H41" s="80"/>
      <c r="I41" s="80"/>
      <c r="J41" s="81"/>
      <c r="K41" s="109"/>
    </row>
    <row r="42" spans="2:11" x14ac:dyDescent="0.25">
      <c r="B42" s="26"/>
      <c r="C42" s="42" t="s">
        <v>1713</v>
      </c>
      <c r="D42" s="22"/>
      <c r="E42" s="98"/>
      <c r="F42" s="98"/>
      <c r="G42" s="98"/>
      <c r="H42" s="98"/>
      <c r="I42" s="98"/>
      <c r="J42" s="99"/>
      <c r="K42" s="109"/>
    </row>
    <row r="43" spans="2:11" x14ac:dyDescent="0.25">
      <c r="B43" s="33"/>
      <c r="C43" s="47" t="s">
        <v>1714</v>
      </c>
      <c r="D43" s="28"/>
      <c r="E43" s="100"/>
      <c r="F43" s="100"/>
      <c r="G43" s="100"/>
      <c r="H43" s="100"/>
      <c r="I43" s="100"/>
      <c r="J43" s="101"/>
      <c r="K43" s="110"/>
    </row>
    <row r="45" spans="2:11" x14ac:dyDescent="0.25">
      <c r="B45" s="12" t="s">
        <v>1718</v>
      </c>
      <c r="C45" s="13" t="s">
        <v>1715</v>
      </c>
      <c r="D45" s="14" t="s">
        <v>115</v>
      </c>
      <c r="E45" s="16">
        <f t="shared" ref="E45:J45" si="3">E46</f>
        <v>0</v>
      </c>
      <c r="F45" s="16">
        <f t="shared" si="3"/>
        <v>0</v>
      </c>
      <c r="G45" s="16">
        <f t="shared" si="3"/>
        <v>0</v>
      </c>
      <c r="H45" s="16">
        <f t="shared" si="3"/>
        <v>0</v>
      </c>
      <c r="I45" s="16">
        <f t="shared" si="3"/>
        <v>0</v>
      </c>
      <c r="J45" s="17">
        <f t="shared" si="3"/>
        <v>0</v>
      </c>
      <c r="K45" s="108"/>
    </row>
    <row r="46" spans="2:11" x14ac:dyDescent="0.25">
      <c r="B46" s="24"/>
      <c r="C46" s="46" t="s">
        <v>116</v>
      </c>
      <c r="D46" s="29"/>
      <c r="E46" s="66">
        <f t="shared" ref="E46:J46" si="4">E47+E48</f>
        <v>0</v>
      </c>
      <c r="F46" s="66">
        <f t="shared" si="4"/>
        <v>0</v>
      </c>
      <c r="G46" s="66">
        <f t="shared" si="4"/>
        <v>0</v>
      </c>
      <c r="H46" s="66">
        <f t="shared" si="4"/>
        <v>0</v>
      </c>
      <c r="I46" s="66">
        <f t="shared" si="4"/>
        <v>0</v>
      </c>
      <c r="J46" s="67">
        <f t="shared" si="4"/>
        <v>0</v>
      </c>
      <c r="K46" s="109"/>
    </row>
    <row r="47" spans="2:11" x14ac:dyDescent="0.25">
      <c r="B47" s="26"/>
      <c r="C47" s="42" t="s">
        <v>1716</v>
      </c>
      <c r="D47" s="22"/>
      <c r="E47" s="80"/>
      <c r="F47" s="80"/>
      <c r="G47" s="80"/>
      <c r="H47" s="80"/>
      <c r="I47" s="80"/>
      <c r="J47" s="81"/>
      <c r="K47" s="109"/>
    </row>
    <row r="48" spans="2:11" x14ac:dyDescent="0.25">
      <c r="B48" s="33"/>
      <c r="C48" s="47" t="s">
        <v>1717</v>
      </c>
      <c r="D48" s="28"/>
      <c r="E48" s="82"/>
      <c r="F48" s="82"/>
      <c r="G48" s="82"/>
      <c r="H48" s="82"/>
      <c r="I48" s="82"/>
      <c r="J48" s="83"/>
      <c r="K48" s="110"/>
    </row>
    <row r="50" spans="2:11" x14ac:dyDescent="0.25">
      <c r="B50" s="12" t="s">
        <v>1719</v>
      </c>
      <c r="C50" s="13" t="s">
        <v>1720</v>
      </c>
      <c r="D50" s="14" t="s">
        <v>1696</v>
      </c>
      <c r="E50" s="16">
        <f t="shared" ref="E50:J50" si="5">E51+E54</f>
        <v>0</v>
      </c>
      <c r="F50" s="16">
        <f t="shared" si="5"/>
        <v>0</v>
      </c>
      <c r="G50" s="16">
        <f t="shared" si="5"/>
        <v>0</v>
      </c>
      <c r="H50" s="16">
        <f t="shared" si="5"/>
        <v>0</v>
      </c>
      <c r="I50" s="16">
        <f t="shared" si="5"/>
        <v>0</v>
      </c>
      <c r="J50" s="17">
        <f t="shared" si="5"/>
        <v>0</v>
      </c>
      <c r="K50" s="108"/>
    </row>
    <row r="51" spans="2:11" x14ac:dyDescent="0.25">
      <c r="B51" s="24"/>
      <c r="C51" s="46" t="s">
        <v>1721</v>
      </c>
      <c r="D51" s="29"/>
      <c r="E51" s="66">
        <f t="shared" ref="E51:J51" si="6">E52+E53</f>
        <v>0</v>
      </c>
      <c r="F51" s="66">
        <f t="shared" si="6"/>
        <v>0</v>
      </c>
      <c r="G51" s="66">
        <f t="shared" si="6"/>
        <v>0</v>
      </c>
      <c r="H51" s="66">
        <f t="shared" si="6"/>
        <v>0</v>
      </c>
      <c r="I51" s="66">
        <f t="shared" si="6"/>
        <v>0</v>
      </c>
      <c r="J51" s="67">
        <f t="shared" si="6"/>
        <v>0</v>
      </c>
      <c r="K51" s="109"/>
    </row>
    <row r="52" spans="2:11" x14ac:dyDescent="0.25">
      <c r="B52" s="26"/>
      <c r="C52" s="42" t="s">
        <v>127</v>
      </c>
      <c r="D52" s="22"/>
      <c r="E52" s="80"/>
      <c r="F52" s="80"/>
      <c r="G52" s="80"/>
      <c r="H52" s="80"/>
      <c r="I52" s="80"/>
      <c r="J52" s="81"/>
      <c r="K52" s="109"/>
    </row>
    <row r="53" spans="2:11" x14ac:dyDescent="0.25">
      <c r="B53" s="26"/>
      <c r="C53" s="42" t="s">
        <v>128</v>
      </c>
      <c r="D53" s="22"/>
      <c r="E53" s="80"/>
      <c r="F53" s="80"/>
      <c r="G53" s="80"/>
      <c r="H53" s="80"/>
      <c r="I53" s="80"/>
      <c r="J53" s="81"/>
      <c r="K53" s="109"/>
    </row>
    <row r="54" spans="2:11" x14ac:dyDescent="0.25">
      <c r="B54" s="26"/>
      <c r="C54" s="43" t="s">
        <v>1722</v>
      </c>
      <c r="D54" s="22"/>
      <c r="E54" s="62">
        <f t="shared" ref="E54:J54" si="7">E55+E56</f>
        <v>0</v>
      </c>
      <c r="F54" s="62">
        <f t="shared" si="7"/>
        <v>0</v>
      </c>
      <c r="G54" s="62">
        <f t="shared" si="7"/>
        <v>0</v>
      </c>
      <c r="H54" s="62">
        <f t="shared" si="7"/>
        <v>0</v>
      </c>
      <c r="I54" s="62">
        <f t="shared" si="7"/>
        <v>0</v>
      </c>
      <c r="J54" s="63">
        <f t="shared" si="7"/>
        <v>0</v>
      </c>
      <c r="K54" s="109"/>
    </row>
    <row r="55" spans="2:11" x14ac:dyDescent="0.25">
      <c r="B55" s="26"/>
      <c r="C55" s="42" t="s">
        <v>127</v>
      </c>
      <c r="D55" s="22"/>
      <c r="E55" s="80"/>
      <c r="F55" s="80"/>
      <c r="G55" s="80"/>
      <c r="H55" s="80"/>
      <c r="I55" s="80"/>
      <c r="J55" s="81"/>
      <c r="K55" s="109"/>
    </row>
    <row r="56" spans="2:11" x14ac:dyDescent="0.25">
      <c r="B56" s="33"/>
      <c r="C56" s="47" t="s">
        <v>128</v>
      </c>
      <c r="D56" s="28"/>
      <c r="E56" s="82"/>
      <c r="F56" s="82"/>
      <c r="G56" s="82"/>
      <c r="H56" s="82"/>
      <c r="I56" s="82"/>
      <c r="J56" s="83"/>
      <c r="K56" s="110"/>
    </row>
    <row r="58" spans="2:11" x14ac:dyDescent="0.25">
      <c r="B58" s="12" t="s">
        <v>1956</v>
      </c>
      <c r="C58" s="13" t="s">
        <v>1957</v>
      </c>
      <c r="D58" s="14" t="s">
        <v>1696</v>
      </c>
      <c r="E58" s="16">
        <f t="shared" ref="E58:J58" si="8">E59+E62</f>
        <v>0</v>
      </c>
      <c r="F58" s="16">
        <f t="shared" si="8"/>
        <v>0</v>
      </c>
      <c r="G58" s="16">
        <f t="shared" si="8"/>
        <v>0</v>
      </c>
      <c r="H58" s="16">
        <f t="shared" si="8"/>
        <v>0</v>
      </c>
      <c r="I58" s="16">
        <f t="shared" si="8"/>
        <v>0</v>
      </c>
      <c r="J58" s="17">
        <f t="shared" si="8"/>
        <v>0</v>
      </c>
      <c r="K58" s="108"/>
    </row>
    <row r="59" spans="2:11" x14ac:dyDescent="0.25">
      <c r="B59" s="24"/>
      <c r="C59" s="46" t="s">
        <v>1958</v>
      </c>
      <c r="D59" s="29"/>
      <c r="E59" s="66">
        <f t="shared" ref="E59:J59" si="9">E60+E61</f>
        <v>0</v>
      </c>
      <c r="F59" s="66">
        <f t="shared" si="9"/>
        <v>0</v>
      </c>
      <c r="G59" s="66">
        <f t="shared" si="9"/>
        <v>0</v>
      </c>
      <c r="H59" s="66">
        <f t="shared" si="9"/>
        <v>0</v>
      </c>
      <c r="I59" s="66">
        <f t="shared" si="9"/>
        <v>0</v>
      </c>
      <c r="J59" s="67">
        <f t="shared" si="9"/>
        <v>0</v>
      </c>
      <c r="K59" s="109"/>
    </row>
    <row r="60" spans="2:11" x14ac:dyDescent="0.25">
      <c r="B60" s="26"/>
      <c r="C60" s="42" t="s">
        <v>1959</v>
      </c>
      <c r="D60" s="22"/>
      <c r="E60" s="80"/>
      <c r="F60" s="80"/>
      <c r="G60" s="80"/>
      <c r="H60" s="80"/>
      <c r="I60" s="80"/>
      <c r="J60" s="81"/>
      <c r="K60" s="109"/>
    </row>
    <row r="61" spans="2:11" x14ac:dyDescent="0.25">
      <c r="B61" s="26"/>
      <c r="C61" s="42" t="s">
        <v>1960</v>
      </c>
      <c r="D61" s="22"/>
      <c r="E61" s="80"/>
      <c r="F61" s="80"/>
      <c r="G61" s="80"/>
      <c r="H61" s="80"/>
      <c r="I61" s="80"/>
      <c r="J61" s="81"/>
      <c r="K61" s="109"/>
    </row>
    <row r="62" spans="2:11" x14ac:dyDescent="0.25">
      <c r="B62" s="26"/>
      <c r="C62" s="43" t="s">
        <v>1961</v>
      </c>
      <c r="D62" s="22"/>
      <c r="E62" s="62">
        <f t="shared" ref="E62:J62" si="10">E63+E64</f>
        <v>0</v>
      </c>
      <c r="F62" s="62">
        <f t="shared" si="10"/>
        <v>0</v>
      </c>
      <c r="G62" s="62">
        <f t="shared" si="10"/>
        <v>0</v>
      </c>
      <c r="H62" s="62">
        <f t="shared" si="10"/>
        <v>0</v>
      </c>
      <c r="I62" s="62">
        <f t="shared" si="10"/>
        <v>0</v>
      </c>
      <c r="J62" s="63">
        <f t="shared" si="10"/>
        <v>0</v>
      </c>
      <c r="K62" s="109"/>
    </row>
    <row r="63" spans="2:11" x14ac:dyDescent="0.25">
      <c r="B63" s="26"/>
      <c r="C63" s="42" t="s">
        <v>1959</v>
      </c>
      <c r="D63" s="22"/>
      <c r="E63" s="80"/>
      <c r="F63" s="80"/>
      <c r="G63" s="80"/>
      <c r="H63" s="80"/>
      <c r="I63" s="80"/>
      <c r="J63" s="81"/>
      <c r="K63" s="109"/>
    </row>
    <row r="64" spans="2:11" x14ac:dyDescent="0.25">
      <c r="B64" s="33"/>
      <c r="C64" s="47" t="s">
        <v>1960</v>
      </c>
      <c r="D64" s="28"/>
      <c r="E64" s="82"/>
      <c r="F64" s="82"/>
      <c r="G64" s="82"/>
      <c r="H64" s="82"/>
      <c r="I64" s="82"/>
      <c r="J64" s="83"/>
      <c r="K64" s="110"/>
    </row>
  </sheetData>
  <mergeCells count="8">
    <mergeCell ref="B2:K2"/>
    <mergeCell ref="B3:K3"/>
    <mergeCell ref="C29:K29"/>
    <mergeCell ref="B4:K4"/>
    <mergeCell ref="E6:G6"/>
    <mergeCell ref="H6:J6"/>
    <mergeCell ref="K6:K7"/>
    <mergeCell ref="C9:K9"/>
  </mergeCells>
  <hyperlinks>
    <hyperlink ref="B2" location="Introduzione!A1" display="Introduzion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showGridLines="0" topLeftCell="A4" zoomScale="85" zoomScaleNormal="85" workbookViewId="0">
      <selection activeCell="C17" sqref="C17"/>
    </sheetView>
  </sheetViews>
  <sheetFormatPr defaultRowHeight="15" x14ac:dyDescent="0.25"/>
  <cols>
    <col min="1" max="1" width="1.7109375" customWidth="1"/>
    <col min="2" max="2" width="5.7109375" customWidth="1"/>
    <col min="3" max="3" width="114.7109375" bestFit="1" customWidth="1"/>
    <col min="4" max="4" width="24.7109375" bestFit="1" customWidth="1"/>
    <col min="5" max="7" width="18.7109375" customWidth="1"/>
    <col min="8" max="8" width="60.7109375" customWidth="1"/>
  </cols>
  <sheetData>
    <row r="1" spans="2:8" ht="15.75" thickBot="1" x14ac:dyDescent="0.3"/>
    <row r="2" spans="2:8" ht="19.5" thickBot="1" x14ac:dyDescent="0.35">
      <c r="B2" s="200" t="s">
        <v>1701</v>
      </c>
      <c r="C2" s="201"/>
      <c r="D2" s="201"/>
      <c r="E2" s="201"/>
      <c r="F2" s="201"/>
      <c r="G2" s="201"/>
      <c r="H2" s="202"/>
    </row>
    <row r="3" spans="2:8" ht="21.75" thickBot="1" x14ac:dyDescent="0.4">
      <c r="B3" s="203" t="str">
        <f>CONCATENATE("Tabella 3. ",Introduzione!C24)</f>
        <v>Tabella 3. Ricavi wholesale</v>
      </c>
      <c r="C3" s="204"/>
      <c r="D3" s="204"/>
      <c r="E3" s="204"/>
      <c r="F3" s="204"/>
      <c r="G3" s="204"/>
      <c r="H3" s="205"/>
    </row>
    <row r="4" spans="2:8" ht="15.75" x14ac:dyDescent="0.25">
      <c r="B4" s="213" t="str">
        <f>Introduzione!C25</f>
        <v>Si richiedono le informazioni relative ai ricavi per la vendita di servizi all'ingrosso venduti a operatori terzi.</v>
      </c>
      <c r="C4" s="213"/>
      <c r="D4" s="213"/>
      <c r="E4" s="213"/>
      <c r="F4" s="213"/>
      <c r="G4" s="213"/>
      <c r="H4" s="213"/>
    </row>
    <row r="5" spans="2:8" ht="15.75" x14ac:dyDescent="0.25">
      <c r="B5" s="55"/>
      <c r="C5" s="55"/>
      <c r="D5" s="55"/>
      <c r="E5" s="55"/>
      <c r="F5" s="55"/>
      <c r="G5" s="55"/>
    </row>
    <row r="6" spans="2:8" ht="15.75" x14ac:dyDescent="0.25">
      <c r="B6" s="55"/>
      <c r="C6" s="55"/>
      <c r="E6" s="207" t="s">
        <v>18</v>
      </c>
      <c r="F6" s="208"/>
      <c r="G6" s="209"/>
      <c r="H6" s="214" t="s">
        <v>1699</v>
      </c>
    </row>
    <row r="7" spans="2:8" ht="15.75" x14ac:dyDescent="0.25">
      <c r="B7" s="55"/>
      <c r="C7" s="55"/>
      <c r="D7" s="2" t="s">
        <v>20</v>
      </c>
      <c r="E7" s="84">
        <v>2012</v>
      </c>
      <c r="F7" s="85">
        <v>2013</v>
      </c>
      <c r="G7" s="86">
        <v>2014</v>
      </c>
      <c r="H7" s="215"/>
    </row>
    <row r="8" spans="2:8" ht="15.75" x14ac:dyDescent="0.25">
      <c r="B8" s="55"/>
      <c r="C8" s="55"/>
      <c r="D8" s="55"/>
      <c r="E8" s="55"/>
      <c r="F8" s="55"/>
      <c r="G8" s="55"/>
    </row>
    <row r="9" spans="2:8" x14ac:dyDescent="0.25">
      <c r="B9" s="112" t="s">
        <v>150</v>
      </c>
      <c r="C9" s="206" t="s">
        <v>121</v>
      </c>
      <c r="D9" s="206"/>
      <c r="E9" s="206"/>
      <c r="F9" s="206"/>
      <c r="G9" s="206"/>
      <c r="H9" s="206"/>
    </row>
    <row r="11" spans="2:8" x14ac:dyDescent="0.25">
      <c r="B11" s="12" t="s">
        <v>151</v>
      </c>
      <c r="C11" s="13" t="s">
        <v>137</v>
      </c>
      <c r="D11" s="14" t="s">
        <v>1697</v>
      </c>
      <c r="E11" s="16">
        <f>E12+E18</f>
        <v>0</v>
      </c>
      <c r="F11" s="16">
        <f>F12+F18</f>
        <v>0</v>
      </c>
      <c r="G11" s="17">
        <f>G12+G18</f>
        <v>0</v>
      </c>
      <c r="H11" s="108"/>
    </row>
    <row r="12" spans="2:8" x14ac:dyDescent="0.25">
      <c r="B12" s="24"/>
      <c r="C12" s="46" t="s">
        <v>138</v>
      </c>
      <c r="D12" s="29"/>
      <c r="E12" s="92"/>
      <c r="F12" s="92"/>
      <c r="G12" s="93"/>
      <c r="H12" s="109"/>
    </row>
    <row r="13" spans="2:8" x14ac:dyDescent="0.25">
      <c r="B13" s="26"/>
      <c r="C13" s="42" t="s">
        <v>107</v>
      </c>
      <c r="D13" s="22"/>
      <c r="E13" s="80"/>
      <c r="F13" s="80"/>
      <c r="G13" s="81"/>
      <c r="H13" s="109"/>
    </row>
    <row r="14" spans="2:8" x14ac:dyDescent="0.25">
      <c r="B14" s="26"/>
      <c r="C14" s="178" t="s">
        <v>108</v>
      </c>
      <c r="D14" s="22"/>
      <c r="E14" s="80"/>
      <c r="F14" s="80"/>
      <c r="G14" s="81"/>
      <c r="H14" s="109"/>
    </row>
    <row r="15" spans="2:8" x14ac:dyDescent="0.25">
      <c r="B15" s="26"/>
      <c r="C15" s="42" t="s">
        <v>109</v>
      </c>
      <c r="D15" s="22"/>
      <c r="E15" s="80"/>
      <c r="F15" s="80"/>
      <c r="G15" s="81"/>
      <c r="H15" s="109"/>
    </row>
    <row r="16" spans="2:8" x14ac:dyDescent="0.25">
      <c r="B16" s="26"/>
      <c r="C16" s="42" t="s">
        <v>139</v>
      </c>
      <c r="D16" s="22"/>
      <c r="E16" s="80"/>
      <c r="F16" s="80"/>
      <c r="G16" s="81"/>
      <c r="H16" s="109"/>
    </row>
    <row r="17" spans="2:8" x14ac:dyDescent="0.25">
      <c r="B17" s="26"/>
      <c r="C17" s="42" t="s">
        <v>140</v>
      </c>
      <c r="D17" s="22"/>
      <c r="E17" s="80"/>
      <c r="F17" s="80"/>
      <c r="G17" s="81"/>
      <c r="H17" s="109"/>
    </row>
    <row r="18" spans="2:8" x14ac:dyDescent="0.25">
      <c r="B18" s="26"/>
      <c r="C18" s="43" t="s">
        <v>141</v>
      </c>
      <c r="D18" s="22"/>
      <c r="E18" s="80"/>
      <c r="F18" s="80"/>
      <c r="G18" s="81"/>
      <c r="H18" s="109"/>
    </row>
    <row r="19" spans="2:8" x14ac:dyDescent="0.25">
      <c r="B19" s="26"/>
      <c r="C19" s="42" t="s">
        <v>107</v>
      </c>
      <c r="D19" s="22"/>
      <c r="E19" s="80"/>
      <c r="F19" s="80"/>
      <c r="G19" s="81"/>
      <c r="H19" s="109"/>
    </row>
    <row r="20" spans="2:8" x14ac:dyDescent="0.25">
      <c r="B20" s="26"/>
      <c r="C20" s="178" t="s">
        <v>108</v>
      </c>
      <c r="D20" s="22"/>
      <c r="E20" s="80"/>
      <c r="F20" s="80"/>
      <c r="G20" s="81"/>
      <c r="H20" s="109"/>
    </row>
    <row r="21" spans="2:8" x14ac:dyDescent="0.25">
      <c r="B21" s="26"/>
      <c r="C21" s="42" t="s">
        <v>109</v>
      </c>
      <c r="D21" s="22"/>
      <c r="E21" s="80"/>
      <c r="F21" s="80"/>
      <c r="G21" s="81"/>
      <c r="H21" s="109"/>
    </row>
    <row r="22" spans="2:8" x14ac:dyDescent="0.25">
      <c r="B22" s="26"/>
      <c r="C22" s="42" t="s">
        <v>139</v>
      </c>
      <c r="D22" s="22"/>
      <c r="E22" s="80"/>
      <c r="F22" s="80"/>
      <c r="G22" s="81"/>
      <c r="H22" s="109"/>
    </row>
    <row r="23" spans="2:8" x14ac:dyDescent="0.25">
      <c r="B23" s="33"/>
      <c r="C23" s="47" t="s">
        <v>140</v>
      </c>
      <c r="D23" s="28"/>
      <c r="E23" s="82"/>
      <c r="F23" s="82"/>
      <c r="G23" s="83"/>
      <c r="H23" s="110"/>
    </row>
    <row r="24" spans="2:8" x14ac:dyDescent="0.25">
      <c r="C24" s="23"/>
    </row>
    <row r="25" spans="2:8" x14ac:dyDescent="0.25">
      <c r="B25" s="12" t="s">
        <v>157</v>
      </c>
      <c r="C25" s="13" t="s">
        <v>122</v>
      </c>
      <c r="D25" s="14" t="s">
        <v>1697</v>
      </c>
      <c r="E25" s="16">
        <f>E26</f>
        <v>0</v>
      </c>
      <c r="F25" s="16">
        <f>F26</f>
        <v>0</v>
      </c>
      <c r="G25" s="17">
        <f>G26</f>
        <v>0</v>
      </c>
      <c r="H25" s="108"/>
    </row>
    <row r="26" spans="2:8" x14ac:dyDescent="0.25">
      <c r="B26" s="24"/>
      <c r="C26" s="46" t="s">
        <v>123</v>
      </c>
      <c r="D26" s="29"/>
      <c r="E26" s="92"/>
      <c r="F26" s="92"/>
      <c r="G26" s="93"/>
      <c r="H26" s="109"/>
    </row>
    <row r="27" spans="2:8" x14ac:dyDescent="0.25">
      <c r="B27" s="26"/>
      <c r="C27" s="42" t="s">
        <v>142</v>
      </c>
      <c r="D27" s="22"/>
      <c r="E27" s="80"/>
      <c r="F27" s="80"/>
      <c r="G27" s="81"/>
      <c r="H27" s="109"/>
    </row>
    <row r="28" spans="2:8" x14ac:dyDescent="0.25">
      <c r="B28" s="33"/>
      <c r="C28" s="47" t="s">
        <v>143</v>
      </c>
      <c r="D28" s="28"/>
      <c r="E28" s="82"/>
      <c r="F28" s="82"/>
      <c r="G28" s="83"/>
      <c r="H28" s="110"/>
    </row>
    <row r="30" spans="2:8" x14ac:dyDescent="0.25">
      <c r="B30" s="12" t="s">
        <v>161</v>
      </c>
      <c r="C30" s="13" t="s">
        <v>131</v>
      </c>
      <c r="D30" s="14" t="s">
        <v>1697</v>
      </c>
      <c r="E30" s="16">
        <f>E31+E34</f>
        <v>0</v>
      </c>
      <c r="F30" s="16">
        <f>F31+F34</f>
        <v>0</v>
      </c>
      <c r="G30" s="17">
        <f>G31+G34</f>
        <v>0</v>
      </c>
      <c r="H30" s="108"/>
    </row>
    <row r="31" spans="2:8" x14ac:dyDescent="0.25">
      <c r="B31" s="24"/>
      <c r="C31" s="46" t="s">
        <v>132</v>
      </c>
      <c r="D31" s="29"/>
      <c r="E31" s="66">
        <f>E32+E33</f>
        <v>0</v>
      </c>
      <c r="F31" s="66">
        <f>F32+F33</f>
        <v>0</v>
      </c>
      <c r="G31" s="67">
        <f>G32+G33</f>
        <v>0</v>
      </c>
      <c r="H31" s="109"/>
    </row>
    <row r="32" spans="2:8" x14ac:dyDescent="0.25">
      <c r="B32" s="26"/>
      <c r="C32" s="42" t="s">
        <v>134</v>
      </c>
      <c r="D32" s="22"/>
      <c r="E32" s="80"/>
      <c r="F32" s="80"/>
      <c r="G32" s="81"/>
      <c r="H32" s="109"/>
    </row>
    <row r="33" spans="2:8" x14ac:dyDescent="0.25">
      <c r="B33" s="26"/>
      <c r="C33" s="42" t="s">
        <v>135</v>
      </c>
      <c r="D33" s="22"/>
      <c r="E33" s="80"/>
      <c r="F33" s="80"/>
      <c r="G33" s="81"/>
      <c r="H33" s="109"/>
    </row>
    <row r="34" spans="2:8" x14ac:dyDescent="0.25">
      <c r="B34" s="26"/>
      <c r="C34" s="43" t="s">
        <v>133</v>
      </c>
      <c r="D34" s="22"/>
      <c r="E34" s="62">
        <f>E35+E36</f>
        <v>0</v>
      </c>
      <c r="F34" s="62">
        <f>F35+F36</f>
        <v>0</v>
      </c>
      <c r="G34" s="63">
        <f>G35+G36</f>
        <v>0</v>
      </c>
      <c r="H34" s="109"/>
    </row>
    <row r="35" spans="2:8" x14ac:dyDescent="0.25">
      <c r="B35" s="26"/>
      <c r="C35" s="42" t="s">
        <v>134</v>
      </c>
      <c r="D35" s="22"/>
      <c r="E35" s="80"/>
      <c r="F35" s="80"/>
      <c r="G35" s="81"/>
      <c r="H35" s="109"/>
    </row>
    <row r="36" spans="2:8" x14ac:dyDescent="0.25">
      <c r="B36" s="33"/>
      <c r="C36" s="47" t="s">
        <v>135</v>
      </c>
      <c r="D36" s="28"/>
      <c r="E36" s="82"/>
      <c r="F36" s="82"/>
      <c r="G36" s="83"/>
      <c r="H36" s="110"/>
    </row>
    <row r="38" spans="2:8" x14ac:dyDescent="0.25">
      <c r="B38" s="12" t="s">
        <v>165</v>
      </c>
      <c r="C38" s="13" t="s">
        <v>136</v>
      </c>
      <c r="D38" s="14" t="s">
        <v>1697</v>
      </c>
      <c r="E38" s="16">
        <f>E39+E42</f>
        <v>0</v>
      </c>
      <c r="F38" s="16">
        <f>F39+F42</f>
        <v>0</v>
      </c>
      <c r="G38" s="17">
        <f>G39+G42</f>
        <v>0</v>
      </c>
      <c r="H38" s="108"/>
    </row>
    <row r="39" spans="2:8" x14ac:dyDescent="0.25">
      <c r="B39" s="24"/>
      <c r="C39" s="46" t="s">
        <v>144</v>
      </c>
      <c r="D39" s="29"/>
      <c r="E39" s="66">
        <f>E40+E41</f>
        <v>0</v>
      </c>
      <c r="F39" s="66">
        <f>F40+F41</f>
        <v>0</v>
      </c>
      <c r="G39" s="67">
        <f>G40+G41</f>
        <v>0</v>
      </c>
      <c r="H39" s="109"/>
    </row>
    <row r="40" spans="2:8" x14ac:dyDescent="0.25">
      <c r="B40" s="26"/>
      <c r="C40" s="42" t="s">
        <v>145</v>
      </c>
      <c r="D40" s="22"/>
      <c r="E40" s="80"/>
      <c r="F40" s="80"/>
      <c r="G40" s="81"/>
      <c r="H40" s="109"/>
    </row>
    <row r="41" spans="2:8" x14ac:dyDescent="0.25">
      <c r="B41" s="26"/>
      <c r="C41" s="42" t="s">
        <v>146</v>
      </c>
      <c r="D41" s="22"/>
      <c r="E41" s="80"/>
      <c r="F41" s="80"/>
      <c r="G41" s="81"/>
      <c r="H41" s="109"/>
    </row>
    <row r="42" spans="2:8" x14ac:dyDescent="0.25">
      <c r="B42" s="26"/>
      <c r="C42" s="43" t="s">
        <v>147</v>
      </c>
      <c r="D42" s="22"/>
      <c r="E42" s="62">
        <f>E43+E44</f>
        <v>0</v>
      </c>
      <c r="F42" s="62">
        <f>F43+F44</f>
        <v>0</v>
      </c>
      <c r="G42" s="63">
        <f>G43+G44</f>
        <v>0</v>
      </c>
      <c r="H42" s="109"/>
    </row>
    <row r="43" spans="2:8" x14ac:dyDescent="0.25">
      <c r="B43" s="26"/>
      <c r="C43" s="42" t="s">
        <v>145</v>
      </c>
      <c r="D43" s="22"/>
      <c r="E43" s="80"/>
      <c r="F43" s="80"/>
      <c r="G43" s="81"/>
      <c r="H43" s="109"/>
    </row>
    <row r="44" spans="2:8" x14ac:dyDescent="0.25">
      <c r="B44" s="33"/>
      <c r="C44" s="47" t="s">
        <v>146</v>
      </c>
      <c r="D44" s="28"/>
      <c r="E44" s="82"/>
      <c r="F44" s="82"/>
      <c r="G44" s="83"/>
      <c r="H44" s="110"/>
    </row>
  </sheetData>
  <mergeCells count="6">
    <mergeCell ref="B2:H2"/>
    <mergeCell ref="B3:H3"/>
    <mergeCell ref="E6:G6"/>
    <mergeCell ref="H6:H7"/>
    <mergeCell ref="C9:H9"/>
    <mergeCell ref="B4:H4"/>
  </mergeCells>
  <hyperlinks>
    <hyperlink ref="B2" location="Introduzione!A1" display="Introduzion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showGridLines="0" topLeftCell="A4" zoomScale="85" zoomScaleNormal="85" workbookViewId="0">
      <selection activeCell="D47" sqref="D47"/>
    </sheetView>
  </sheetViews>
  <sheetFormatPr defaultRowHeight="15" x14ac:dyDescent="0.25"/>
  <cols>
    <col min="1" max="1" width="1.7109375" customWidth="1"/>
    <col min="2" max="2" width="5.7109375" customWidth="1"/>
    <col min="3" max="3" width="114.7109375" bestFit="1" customWidth="1"/>
    <col min="4" max="4" width="24.7109375" bestFit="1" customWidth="1"/>
    <col min="5" max="7" width="18.7109375" customWidth="1"/>
    <col min="8" max="8" width="60.7109375" customWidth="1"/>
  </cols>
  <sheetData>
    <row r="1" spans="2:8" ht="15.75" thickBot="1" x14ac:dyDescent="0.3"/>
    <row r="2" spans="2:8" ht="19.5" thickBot="1" x14ac:dyDescent="0.35">
      <c r="B2" s="200" t="s">
        <v>1701</v>
      </c>
      <c r="C2" s="201"/>
      <c r="D2" s="201"/>
      <c r="E2" s="201"/>
      <c r="F2" s="201"/>
      <c r="G2" s="201"/>
      <c r="H2" s="202"/>
    </row>
    <row r="3" spans="2:8" ht="21.75" thickBot="1" x14ac:dyDescent="0.4">
      <c r="B3" s="203" t="str">
        <f>CONCATENATE("Tabella 4. ",Introduzione!C26)</f>
        <v>Tabella 4. Spesa wholesale</v>
      </c>
      <c r="C3" s="204"/>
      <c r="D3" s="204"/>
      <c r="E3" s="204"/>
      <c r="F3" s="204"/>
      <c r="G3" s="204"/>
      <c r="H3" s="205"/>
    </row>
    <row r="4" spans="2:8" ht="15.75" x14ac:dyDescent="0.25">
      <c r="B4" s="213" t="str">
        <f>Introduzione!C27</f>
        <v>Si richiedono le informazioni relative alla spesa per l'acquisto si servizi all'ingrosso da operatori terzi.</v>
      </c>
      <c r="C4" s="213"/>
      <c r="D4" s="213"/>
      <c r="E4" s="213"/>
      <c r="F4" s="213"/>
      <c r="G4" s="213"/>
      <c r="H4" s="213"/>
    </row>
    <row r="5" spans="2:8" ht="15.75" x14ac:dyDescent="0.25">
      <c r="B5" s="55"/>
      <c r="C5" s="55"/>
      <c r="D5" s="55"/>
      <c r="E5" s="55"/>
      <c r="F5" s="55"/>
      <c r="G5" s="55"/>
    </row>
    <row r="6" spans="2:8" ht="15.75" x14ac:dyDescent="0.25">
      <c r="B6" s="55"/>
      <c r="C6" s="55"/>
      <c r="E6" s="207" t="s">
        <v>18</v>
      </c>
      <c r="F6" s="208"/>
      <c r="G6" s="209"/>
      <c r="H6" s="214" t="s">
        <v>1699</v>
      </c>
    </row>
    <row r="7" spans="2:8" ht="15.75" x14ac:dyDescent="0.25">
      <c r="B7" s="55"/>
      <c r="C7" s="55"/>
      <c r="D7" s="2" t="s">
        <v>20</v>
      </c>
      <c r="E7" s="84">
        <v>2012</v>
      </c>
      <c r="F7" s="85">
        <v>2013</v>
      </c>
      <c r="G7" s="86">
        <v>2014</v>
      </c>
      <c r="H7" s="215"/>
    </row>
    <row r="8" spans="2:8" ht="15.75" x14ac:dyDescent="0.25">
      <c r="B8" s="55"/>
      <c r="C8" s="55"/>
      <c r="D8" s="55"/>
      <c r="E8" s="55"/>
      <c r="F8" s="55"/>
      <c r="G8" s="55"/>
    </row>
    <row r="9" spans="2:8" x14ac:dyDescent="0.25">
      <c r="B9" s="112" t="s">
        <v>174</v>
      </c>
      <c r="C9" s="206" t="s">
        <v>148</v>
      </c>
      <c r="D9" s="206"/>
      <c r="E9" s="206"/>
      <c r="F9" s="206"/>
      <c r="G9" s="206"/>
      <c r="H9" s="206"/>
    </row>
    <row r="11" spans="2:8" x14ac:dyDescent="0.25">
      <c r="B11" s="12" t="s">
        <v>176</v>
      </c>
      <c r="C11" s="13" t="s">
        <v>152</v>
      </c>
      <c r="D11" s="14" t="s">
        <v>1697</v>
      </c>
      <c r="E11" s="16">
        <f>E12+E18</f>
        <v>0</v>
      </c>
      <c r="F11" s="16">
        <f>F12+F18</f>
        <v>0</v>
      </c>
      <c r="G11" s="17">
        <f>G12+G18</f>
        <v>0</v>
      </c>
      <c r="H11" s="108"/>
    </row>
    <row r="12" spans="2:8" x14ac:dyDescent="0.25">
      <c r="B12" s="24"/>
      <c r="C12" s="46" t="s">
        <v>153</v>
      </c>
      <c r="D12" s="29"/>
      <c r="E12" s="92"/>
      <c r="F12" s="92"/>
      <c r="G12" s="93"/>
      <c r="H12" s="109"/>
    </row>
    <row r="13" spans="2:8" x14ac:dyDescent="0.25">
      <c r="B13" s="26"/>
      <c r="C13" s="42" t="s">
        <v>107</v>
      </c>
      <c r="D13" s="22"/>
      <c r="E13" s="80"/>
      <c r="F13" s="80"/>
      <c r="G13" s="81"/>
      <c r="H13" s="109"/>
    </row>
    <row r="14" spans="2:8" x14ac:dyDescent="0.25">
      <c r="B14" s="26"/>
      <c r="C14" s="178" t="s">
        <v>108</v>
      </c>
      <c r="D14" s="22"/>
      <c r="E14" s="80"/>
      <c r="F14" s="80"/>
      <c r="G14" s="81"/>
      <c r="H14" s="109"/>
    </row>
    <row r="15" spans="2:8" x14ac:dyDescent="0.25">
      <c r="B15" s="26"/>
      <c r="C15" s="42" t="s">
        <v>109</v>
      </c>
      <c r="D15" s="22"/>
      <c r="E15" s="80"/>
      <c r="F15" s="80"/>
      <c r="G15" s="81"/>
      <c r="H15" s="109"/>
    </row>
    <row r="16" spans="2:8" x14ac:dyDescent="0.25">
      <c r="B16" s="26"/>
      <c r="C16" s="42" t="s">
        <v>154</v>
      </c>
      <c r="D16" s="22"/>
      <c r="E16" s="102"/>
      <c r="F16" s="102"/>
      <c r="G16" s="103"/>
      <c r="H16" s="109"/>
    </row>
    <row r="17" spans="2:8" x14ac:dyDescent="0.25">
      <c r="B17" s="26"/>
      <c r="C17" s="42" t="s">
        <v>155</v>
      </c>
      <c r="D17" s="22"/>
      <c r="E17" s="102"/>
      <c r="F17" s="102"/>
      <c r="G17" s="103"/>
      <c r="H17" s="109"/>
    </row>
    <row r="18" spans="2:8" x14ac:dyDescent="0.25">
      <c r="B18" s="26"/>
      <c r="C18" s="43" t="s">
        <v>156</v>
      </c>
      <c r="D18" s="22"/>
      <c r="E18" s="80"/>
      <c r="F18" s="80"/>
      <c r="G18" s="81"/>
      <c r="H18" s="109"/>
    </row>
    <row r="19" spans="2:8" x14ac:dyDescent="0.25">
      <c r="B19" s="26"/>
      <c r="C19" s="42" t="s">
        <v>107</v>
      </c>
      <c r="D19" s="22"/>
      <c r="E19" s="80"/>
      <c r="F19" s="80"/>
      <c r="G19" s="81"/>
      <c r="H19" s="109"/>
    </row>
    <row r="20" spans="2:8" x14ac:dyDescent="0.25">
      <c r="B20" s="26"/>
      <c r="C20" s="178" t="s">
        <v>108</v>
      </c>
      <c r="D20" s="22"/>
      <c r="E20" s="80"/>
      <c r="F20" s="80"/>
      <c r="G20" s="81"/>
      <c r="H20" s="109"/>
    </row>
    <row r="21" spans="2:8" x14ac:dyDescent="0.25">
      <c r="B21" s="26"/>
      <c r="C21" s="42" t="s">
        <v>109</v>
      </c>
      <c r="D21" s="22"/>
      <c r="E21" s="80"/>
      <c r="F21" s="80"/>
      <c r="G21" s="81"/>
      <c r="H21" s="109"/>
    </row>
    <row r="22" spans="2:8" x14ac:dyDescent="0.25">
      <c r="B22" s="26"/>
      <c r="C22" s="42" t="s">
        <v>154</v>
      </c>
      <c r="D22" s="22"/>
      <c r="E22" s="102"/>
      <c r="F22" s="102"/>
      <c r="G22" s="103"/>
      <c r="H22" s="109"/>
    </row>
    <row r="23" spans="2:8" x14ac:dyDescent="0.25">
      <c r="B23" s="33"/>
      <c r="C23" s="47" t="s">
        <v>155</v>
      </c>
      <c r="D23" s="28"/>
      <c r="E23" s="104"/>
      <c r="F23" s="104"/>
      <c r="G23" s="105"/>
      <c r="H23" s="110"/>
    </row>
    <row r="24" spans="2:8" x14ac:dyDescent="0.25">
      <c r="C24" s="23"/>
    </row>
    <row r="25" spans="2:8" x14ac:dyDescent="0.25">
      <c r="B25" s="12" t="s">
        <v>211</v>
      </c>
      <c r="C25" s="13" t="s">
        <v>158</v>
      </c>
      <c r="D25" s="14" t="s">
        <v>1697</v>
      </c>
      <c r="E25" s="16">
        <f>E26</f>
        <v>0</v>
      </c>
      <c r="F25" s="16">
        <f>F26</f>
        <v>0</v>
      </c>
      <c r="G25" s="17">
        <f>G26</f>
        <v>0</v>
      </c>
      <c r="H25" s="108"/>
    </row>
    <row r="26" spans="2:8" x14ac:dyDescent="0.25">
      <c r="B26" s="26"/>
      <c r="C26" s="43" t="s">
        <v>166</v>
      </c>
      <c r="D26" s="22"/>
      <c r="E26" s="80"/>
      <c r="F26" s="80"/>
      <c r="G26" s="81"/>
      <c r="H26" s="109"/>
    </row>
    <row r="27" spans="2:8" x14ac:dyDescent="0.25">
      <c r="B27" s="26"/>
      <c r="C27" s="42" t="s">
        <v>159</v>
      </c>
      <c r="D27" s="22"/>
      <c r="E27" s="98"/>
      <c r="F27" s="98"/>
      <c r="G27" s="99"/>
      <c r="H27" s="109"/>
    </row>
    <row r="28" spans="2:8" x14ac:dyDescent="0.25">
      <c r="B28" s="33"/>
      <c r="C28" s="47" t="s">
        <v>160</v>
      </c>
      <c r="D28" s="28"/>
      <c r="E28" s="100"/>
      <c r="F28" s="100"/>
      <c r="G28" s="101"/>
      <c r="H28" s="110"/>
    </row>
    <row r="30" spans="2:8" x14ac:dyDescent="0.25">
      <c r="B30" s="12" t="s">
        <v>212</v>
      </c>
      <c r="C30" s="13" t="s">
        <v>162</v>
      </c>
      <c r="D30" s="14" t="s">
        <v>1697</v>
      </c>
      <c r="E30" s="16">
        <f>E31+E34</f>
        <v>0</v>
      </c>
      <c r="F30" s="16">
        <f>F31+F34</f>
        <v>0</v>
      </c>
      <c r="G30" s="16">
        <f>G31+G34</f>
        <v>0</v>
      </c>
      <c r="H30" s="108"/>
    </row>
    <row r="31" spans="2:8" x14ac:dyDescent="0.25">
      <c r="B31" s="24"/>
      <c r="C31" s="46" t="s">
        <v>169</v>
      </c>
      <c r="D31" s="29"/>
      <c r="E31" s="18">
        <f>E32+E33</f>
        <v>0</v>
      </c>
      <c r="F31" s="18">
        <f>F32+F33</f>
        <v>0</v>
      </c>
      <c r="G31" s="19">
        <f>G32+G33</f>
        <v>0</v>
      </c>
      <c r="H31" s="109"/>
    </row>
    <row r="32" spans="2:8" x14ac:dyDescent="0.25">
      <c r="B32" s="26"/>
      <c r="C32" s="42" t="s">
        <v>163</v>
      </c>
      <c r="D32" s="22"/>
      <c r="E32" s="80"/>
      <c r="F32" s="80"/>
      <c r="G32" s="81"/>
      <c r="H32" s="109"/>
    </row>
    <row r="33" spans="2:8" x14ac:dyDescent="0.25">
      <c r="B33" s="26"/>
      <c r="C33" s="42" t="s">
        <v>164</v>
      </c>
      <c r="D33" s="22"/>
      <c r="E33" s="80"/>
      <c r="F33" s="80"/>
      <c r="G33" s="81"/>
      <c r="H33" s="109"/>
    </row>
    <row r="34" spans="2:8" x14ac:dyDescent="0.25">
      <c r="B34" s="26"/>
      <c r="C34" s="43" t="s">
        <v>170</v>
      </c>
      <c r="D34" s="22"/>
      <c r="E34" s="20">
        <f>E35+E36</f>
        <v>0</v>
      </c>
      <c r="F34" s="20">
        <f>F35+F36</f>
        <v>0</v>
      </c>
      <c r="G34" s="21">
        <f>G35+G36</f>
        <v>0</v>
      </c>
      <c r="H34" s="109"/>
    </row>
    <row r="35" spans="2:8" x14ac:dyDescent="0.25">
      <c r="B35" s="26"/>
      <c r="C35" s="42" t="s">
        <v>163</v>
      </c>
      <c r="D35" s="22"/>
      <c r="E35" s="80"/>
      <c r="F35" s="80"/>
      <c r="G35" s="81"/>
      <c r="H35" s="109"/>
    </row>
    <row r="36" spans="2:8" x14ac:dyDescent="0.25">
      <c r="B36" s="33"/>
      <c r="C36" s="47" t="s">
        <v>164</v>
      </c>
      <c r="D36" s="28"/>
      <c r="E36" s="82"/>
      <c r="F36" s="82"/>
      <c r="G36" s="83"/>
      <c r="H36" s="110"/>
    </row>
    <row r="38" spans="2:8" x14ac:dyDescent="0.25">
      <c r="B38" s="12" t="s">
        <v>1723</v>
      </c>
      <c r="C38" s="13" t="s">
        <v>167</v>
      </c>
      <c r="D38" s="14" t="s">
        <v>1697</v>
      </c>
      <c r="E38" s="16">
        <f>E39+E42</f>
        <v>0</v>
      </c>
      <c r="F38" s="16">
        <f>F39+F42</f>
        <v>0</v>
      </c>
      <c r="G38" s="17">
        <f>G39+G42</f>
        <v>0</v>
      </c>
      <c r="H38" s="108"/>
    </row>
    <row r="39" spans="2:8" x14ac:dyDescent="0.25">
      <c r="B39" s="24"/>
      <c r="C39" s="46" t="s">
        <v>168</v>
      </c>
      <c r="D39" s="29"/>
      <c r="E39" s="18">
        <f>E40+E41</f>
        <v>0</v>
      </c>
      <c r="F39" s="18">
        <f>F40+F41</f>
        <v>0</v>
      </c>
      <c r="G39" s="19">
        <f>G40+G41</f>
        <v>0</v>
      </c>
      <c r="H39" s="109"/>
    </row>
    <row r="40" spans="2:8" x14ac:dyDescent="0.25">
      <c r="B40" s="26"/>
      <c r="C40" s="42" t="s">
        <v>171</v>
      </c>
      <c r="D40" s="22"/>
      <c r="E40" s="80"/>
      <c r="F40" s="80"/>
      <c r="G40" s="81"/>
      <c r="H40" s="109"/>
    </row>
    <row r="41" spans="2:8" x14ac:dyDescent="0.25">
      <c r="B41" s="26"/>
      <c r="C41" s="42" t="s">
        <v>172</v>
      </c>
      <c r="D41" s="22"/>
      <c r="E41" s="80"/>
      <c r="F41" s="80"/>
      <c r="G41" s="81"/>
      <c r="H41" s="109"/>
    </row>
    <row r="42" spans="2:8" x14ac:dyDescent="0.25">
      <c r="B42" s="26"/>
      <c r="C42" s="43" t="s">
        <v>173</v>
      </c>
      <c r="D42" s="22"/>
      <c r="E42" s="20">
        <f>E43+E44</f>
        <v>0</v>
      </c>
      <c r="F42" s="20">
        <f>F43+F44</f>
        <v>0</v>
      </c>
      <c r="G42" s="21">
        <f>G43+G44</f>
        <v>0</v>
      </c>
      <c r="H42" s="109"/>
    </row>
    <row r="43" spans="2:8" x14ac:dyDescent="0.25">
      <c r="B43" s="26"/>
      <c r="C43" s="42" t="s">
        <v>171</v>
      </c>
      <c r="D43" s="22"/>
      <c r="E43" s="80"/>
      <c r="F43" s="80"/>
      <c r="G43" s="81"/>
      <c r="H43" s="109"/>
    </row>
    <row r="44" spans="2:8" x14ac:dyDescent="0.25">
      <c r="B44" s="33"/>
      <c r="C44" s="47" t="s">
        <v>172</v>
      </c>
      <c r="D44" s="28"/>
      <c r="E44" s="82"/>
      <c r="F44" s="82"/>
      <c r="G44" s="83"/>
      <c r="H44" s="110"/>
    </row>
  </sheetData>
  <mergeCells count="6">
    <mergeCell ref="B2:H2"/>
    <mergeCell ref="B3:H3"/>
    <mergeCell ref="E6:G6"/>
    <mergeCell ref="H6:H7"/>
    <mergeCell ref="C9:H9"/>
    <mergeCell ref="B4:H4"/>
  </mergeCells>
  <hyperlinks>
    <hyperlink ref="B2" location="Introduzione!A1" display="Introduzion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72"/>
  <sheetViews>
    <sheetView showGridLines="0" tabSelected="1" zoomScale="85" zoomScaleNormal="85" workbookViewId="0">
      <selection activeCell="C63" sqref="C63:C72"/>
    </sheetView>
  </sheetViews>
  <sheetFormatPr defaultRowHeight="15" x14ac:dyDescent="0.25"/>
  <cols>
    <col min="1" max="1" width="1.7109375" customWidth="1"/>
    <col min="3" max="3" width="44.7109375" customWidth="1"/>
    <col min="4" max="36" width="5.7109375" bestFit="1" customWidth="1"/>
    <col min="37" max="37" width="60.7109375" customWidth="1"/>
  </cols>
  <sheetData>
    <row r="1" spans="2:37" ht="15.75" thickBot="1" x14ac:dyDescent="0.3"/>
    <row r="2" spans="2:37" ht="19.5" thickBot="1" x14ac:dyDescent="0.35">
      <c r="B2" s="200" t="s">
        <v>1701</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2"/>
    </row>
    <row r="3" spans="2:37" ht="21.75" thickBot="1" x14ac:dyDescent="0.3">
      <c r="B3" s="216" t="str">
        <f>CONCATENATE("Tabella 5. ",Introduzione!C28)</f>
        <v>Tabella 5. Interconnessione diretta a livello nazionale</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8"/>
    </row>
    <row r="4" spans="2:37" ht="31.5" customHeight="1" x14ac:dyDescent="0.25">
      <c r="B4" s="219" t="str">
        <f>Introduzione!C29</f>
        <v>Si richiede di indicare il grado di interconnessione raggiunto con gli altri operatori a livello nazionale. Nel foglio vengono indicate tre tipologie d'interconnessione (ISUP/TDM su impianti SGT, ISUP/TDM su impianti BBN, VoIP/IP su rete NGN). Nel caso di interconnessione diretta con Telecom Italia, la richiesta consente di individuare l'architettura di rete utilizzata, mentre nel caso d'interconnessione con altri operatori la richieste consente di individuare sia la tecnologia impiegata per l'interconnessione che l'architettura di riferimento in termini di numerosità e ampiezza delle Aree Gateway.</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row>
    <row r="6" spans="2:37" x14ac:dyDescent="0.25">
      <c r="D6" s="207" t="s">
        <v>1962</v>
      </c>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9"/>
      <c r="AK6" s="129" t="s">
        <v>1699</v>
      </c>
    </row>
    <row r="8" spans="2:37" x14ac:dyDescent="0.25">
      <c r="B8" s="11" t="s">
        <v>253</v>
      </c>
      <c r="C8" s="206" t="s">
        <v>175</v>
      </c>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row>
    <row r="10" spans="2:37" x14ac:dyDescent="0.25">
      <c r="B10" s="12" t="s">
        <v>1724</v>
      </c>
      <c r="C10" s="220" t="s">
        <v>1688</v>
      </c>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1"/>
      <c r="AK10" s="108"/>
    </row>
    <row r="11" spans="2:37" x14ac:dyDescent="0.25">
      <c r="B11" s="24"/>
      <c r="C11" s="29"/>
      <c r="D11" s="56" t="s">
        <v>178</v>
      </c>
      <c r="E11" s="56" t="s">
        <v>179</v>
      </c>
      <c r="F11" s="56" t="s">
        <v>180</v>
      </c>
      <c r="G11" s="56" t="s">
        <v>181</v>
      </c>
      <c r="H11" s="56" t="s">
        <v>182</v>
      </c>
      <c r="I11" s="56" t="s">
        <v>183</v>
      </c>
      <c r="J11" s="56" t="s">
        <v>184</v>
      </c>
      <c r="K11" s="56" t="s">
        <v>185</v>
      </c>
      <c r="L11" s="56" t="s">
        <v>186</v>
      </c>
      <c r="M11" s="56" t="s">
        <v>187</v>
      </c>
      <c r="N11" s="56" t="s">
        <v>188</v>
      </c>
      <c r="O11" s="56" t="s">
        <v>189</v>
      </c>
      <c r="P11" s="56" t="s">
        <v>190</v>
      </c>
      <c r="Q11" s="56" t="s">
        <v>191</v>
      </c>
      <c r="R11" s="56" t="s">
        <v>192</v>
      </c>
      <c r="S11" s="56" t="s">
        <v>193</v>
      </c>
      <c r="T11" s="56" t="s">
        <v>194</v>
      </c>
      <c r="U11" s="56" t="s">
        <v>195</v>
      </c>
      <c r="V11" s="56" t="s">
        <v>196</v>
      </c>
      <c r="W11" s="56" t="s">
        <v>197</v>
      </c>
      <c r="X11" s="56" t="s">
        <v>198</v>
      </c>
      <c r="Y11" s="56" t="s">
        <v>199</v>
      </c>
      <c r="Z11" s="56" t="s">
        <v>200</v>
      </c>
      <c r="AA11" s="56" t="s">
        <v>201</v>
      </c>
      <c r="AB11" s="56" t="s">
        <v>202</v>
      </c>
      <c r="AC11" s="56" t="s">
        <v>203</v>
      </c>
      <c r="AD11" s="56" t="s">
        <v>204</v>
      </c>
      <c r="AE11" s="56" t="s">
        <v>205</v>
      </c>
      <c r="AF11" s="56" t="s">
        <v>206</v>
      </c>
      <c r="AG11" s="56" t="s">
        <v>207</v>
      </c>
      <c r="AH11" s="56" t="s">
        <v>208</v>
      </c>
      <c r="AI11" s="56" t="s">
        <v>209</v>
      </c>
      <c r="AJ11" s="56" t="s">
        <v>210</v>
      </c>
      <c r="AK11" s="109"/>
    </row>
    <row r="12" spans="2:37" x14ac:dyDescent="0.25">
      <c r="B12" s="33"/>
      <c r="C12" s="61" t="s">
        <v>177</v>
      </c>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10"/>
    </row>
    <row r="14" spans="2:37" x14ac:dyDescent="0.25">
      <c r="B14" s="12" t="s">
        <v>1725</v>
      </c>
      <c r="C14" s="220" t="s">
        <v>1689</v>
      </c>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1"/>
      <c r="AK14" s="108"/>
    </row>
    <row r="15" spans="2:37" x14ac:dyDescent="0.25">
      <c r="B15" s="24"/>
      <c r="C15" s="29"/>
      <c r="D15" s="56" t="s">
        <v>178</v>
      </c>
      <c r="E15" s="56" t="s">
        <v>179</v>
      </c>
      <c r="F15" s="56" t="s">
        <v>180</v>
      </c>
      <c r="G15" s="56" t="s">
        <v>181</v>
      </c>
      <c r="H15" s="56" t="s">
        <v>182</v>
      </c>
      <c r="I15" s="56" t="s">
        <v>183</v>
      </c>
      <c r="J15" s="56" t="s">
        <v>184</v>
      </c>
      <c r="K15" s="56" t="s">
        <v>185</v>
      </c>
      <c r="L15" s="56" t="s">
        <v>186</v>
      </c>
      <c r="M15" s="56" t="s">
        <v>187</v>
      </c>
      <c r="N15" s="56" t="s">
        <v>188</v>
      </c>
      <c r="O15" s="56" t="s">
        <v>189</v>
      </c>
      <c r="P15" s="70"/>
      <c r="Q15" s="71"/>
      <c r="R15" s="71"/>
      <c r="S15" s="71"/>
      <c r="T15" s="71"/>
      <c r="U15" s="71"/>
      <c r="V15" s="71"/>
      <c r="W15" s="71"/>
      <c r="X15" s="71"/>
      <c r="Y15" s="71"/>
      <c r="Z15" s="71"/>
      <c r="AA15" s="71"/>
      <c r="AB15" s="71"/>
      <c r="AC15" s="71"/>
      <c r="AD15" s="71"/>
      <c r="AE15" s="71"/>
      <c r="AF15" s="71"/>
      <c r="AG15" s="71"/>
      <c r="AH15" s="71"/>
      <c r="AI15" s="71"/>
      <c r="AJ15" s="72"/>
      <c r="AK15" s="109"/>
    </row>
    <row r="16" spans="2:37" x14ac:dyDescent="0.25">
      <c r="B16" s="33"/>
      <c r="C16" s="61" t="s">
        <v>177</v>
      </c>
      <c r="D16" s="106"/>
      <c r="E16" s="106"/>
      <c r="F16" s="106"/>
      <c r="G16" s="106"/>
      <c r="H16" s="106"/>
      <c r="I16" s="106"/>
      <c r="J16" s="106"/>
      <c r="K16" s="106"/>
      <c r="L16" s="106"/>
      <c r="M16" s="106"/>
      <c r="N16" s="106"/>
      <c r="O16" s="106"/>
      <c r="P16" s="73"/>
      <c r="Q16" s="74"/>
      <c r="R16" s="74"/>
      <c r="S16" s="74"/>
      <c r="T16" s="74"/>
      <c r="U16" s="74"/>
      <c r="V16" s="74"/>
      <c r="W16" s="74"/>
      <c r="X16" s="74"/>
      <c r="Y16" s="74"/>
      <c r="Z16" s="74"/>
      <c r="AA16" s="74"/>
      <c r="AB16" s="74"/>
      <c r="AC16" s="74"/>
      <c r="AD16" s="74"/>
      <c r="AE16" s="74"/>
      <c r="AF16" s="74"/>
      <c r="AG16" s="74"/>
      <c r="AH16" s="74"/>
      <c r="AI16" s="74"/>
      <c r="AJ16" s="75"/>
      <c r="AK16" s="110"/>
    </row>
    <row r="18" spans="2:37" x14ac:dyDescent="0.25">
      <c r="B18" s="12" t="s">
        <v>1726</v>
      </c>
      <c r="C18" s="220" t="s">
        <v>1687</v>
      </c>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1"/>
      <c r="AK18" s="108"/>
    </row>
    <row r="19" spans="2:37" x14ac:dyDescent="0.25">
      <c r="B19" s="24"/>
      <c r="C19" s="29"/>
      <c r="D19" s="56" t="s">
        <v>178</v>
      </c>
      <c r="E19" s="56" t="s">
        <v>179</v>
      </c>
      <c r="F19" s="56" t="s">
        <v>180</v>
      </c>
      <c r="G19" s="56" t="s">
        <v>181</v>
      </c>
      <c r="H19" s="56" t="s">
        <v>182</v>
      </c>
      <c r="I19" s="56" t="s">
        <v>183</v>
      </c>
      <c r="J19" s="56" t="s">
        <v>184</v>
      </c>
      <c r="K19" s="56" t="s">
        <v>185</v>
      </c>
      <c r="L19" s="56" t="s">
        <v>186</v>
      </c>
      <c r="M19" s="56" t="s">
        <v>187</v>
      </c>
      <c r="N19" s="56" t="s">
        <v>188</v>
      </c>
      <c r="O19" s="56" t="s">
        <v>189</v>
      </c>
      <c r="P19" s="56" t="s">
        <v>190</v>
      </c>
      <c r="Q19" s="56" t="s">
        <v>191</v>
      </c>
      <c r="R19" s="56" t="s">
        <v>192</v>
      </c>
      <c r="S19" s="56" t="s">
        <v>193</v>
      </c>
      <c r="T19" s="70"/>
      <c r="U19" s="71"/>
      <c r="V19" s="71"/>
      <c r="W19" s="71"/>
      <c r="X19" s="71"/>
      <c r="Y19" s="71"/>
      <c r="Z19" s="71"/>
      <c r="AA19" s="71"/>
      <c r="AB19" s="71"/>
      <c r="AC19" s="71"/>
      <c r="AD19" s="71"/>
      <c r="AE19" s="71"/>
      <c r="AF19" s="71"/>
      <c r="AG19" s="71"/>
      <c r="AH19" s="71"/>
      <c r="AI19" s="71"/>
      <c r="AJ19" s="72"/>
      <c r="AK19" s="109"/>
    </row>
    <row r="20" spans="2:37" x14ac:dyDescent="0.25">
      <c r="B20" s="33"/>
      <c r="C20" s="61" t="s">
        <v>177</v>
      </c>
      <c r="D20" s="106"/>
      <c r="E20" s="106"/>
      <c r="F20" s="106"/>
      <c r="G20" s="106"/>
      <c r="H20" s="106"/>
      <c r="I20" s="106"/>
      <c r="J20" s="106"/>
      <c r="K20" s="106"/>
      <c r="L20" s="106"/>
      <c r="M20" s="106"/>
      <c r="N20" s="106"/>
      <c r="O20" s="106"/>
      <c r="P20" s="106"/>
      <c r="Q20" s="106"/>
      <c r="R20" s="106"/>
      <c r="S20" s="106"/>
      <c r="T20" s="73"/>
      <c r="U20" s="74"/>
      <c r="V20" s="74"/>
      <c r="W20" s="74"/>
      <c r="X20" s="74"/>
      <c r="Y20" s="74"/>
      <c r="Z20" s="74"/>
      <c r="AA20" s="74"/>
      <c r="AB20" s="74"/>
      <c r="AC20" s="74"/>
      <c r="AD20" s="74"/>
      <c r="AE20" s="74"/>
      <c r="AF20" s="74"/>
      <c r="AG20" s="74"/>
      <c r="AH20" s="74"/>
      <c r="AI20" s="74"/>
      <c r="AJ20" s="75"/>
      <c r="AK20" s="110"/>
    </row>
    <row r="22" spans="2:37" x14ac:dyDescent="0.25">
      <c r="B22" s="11" t="s">
        <v>1727</v>
      </c>
      <c r="C22" s="206" t="s">
        <v>213</v>
      </c>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row>
    <row r="24" spans="2:37" x14ac:dyDescent="0.25">
      <c r="B24" s="12" t="s">
        <v>1728</v>
      </c>
      <c r="C24" s="220" t="s">
        <v>1691</v>
      </c>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1"/>
      <c r="AK24" s="108"/>
    </row>
    <row r="25" spans="2:37" x14ac:dyDescent="0.25">
      <c r="C25" s="59" t="s">
        <v>214</v>
      </c>
      <c r="D25" s="56" t="s">
        <v>178</v>
      </c>
      <c r="E25" s="56" t="s">
        <v>179</v>
      </c>
      <c r="F25" s="56" t="s">
        <v>180</v>
      </c>
      <c r="G25" s="56" t="s">
        <v>181</v>
      </c>
      <c r="H25" s="56" t="s">
        <v>182</v>
      </c>
      <c r="I25" s="56" t="s">
        <v>183</v>
      </c>
      <c r="J25" s="56" t="s">
        <v>184</v>
      </c>
      <c r="K25" s="56" t="s">
        <v>185</v>
      </c>
      <c r="L25" s="56" t="s">
        <v>186</v>
      </c>
      <c r="M25" s="56" t="s">
        <v>187</v>
      </c>
      <c r="N25" s="56" t="s">
        <v>188</v>
      </c>
      <c r="O25" s="56" t="s">
        <v>189</v>
      </c>
      <c r="P25" s="56" t="s">
        <v>190</v>
      </c>
      <c r="Q25" s="56" t="s">
        <v>191</v>
      </c>
      <c r="R25" s="56" t="s">
        <v>192</v>
      </c>
      <c r="S25" s="56" t="s">
        <v>193</v>
      </c>
      <c r="T25" s="56" t="s">
        <v>194</v>
      </c>
      <c r="U25" s="56" t="s">
        <v>195</v>
      </c>
      <c r="V25" s="56" t="s">
        <v>196</v>
      </c>
      <c r="W25" s="56" t="s">
        <v>197</v>
      </c>
      <c r="X25" s="56" t="s">
        <v>198</v>
      </c>
      <c r="Y25" s="56" t="s">
        <v>199</v>
      </c>
      <c r="Z25" s="56" t="s">
        <v>200</v>
      </c>
      <c r="AA25" s="56" t="s">
        <v>201</v>
      </c>
      <c r="AB25" s="56" t="s">
        <v>202</v>
      </c>
      <c r="AC25" s="56" t="s">
        <v>203</v>
      </c>
      <c r="AD25" s="56" t="s">
        <v>204</v>
      </c>
      <c r="AE25" s="56" t="s">
        <v>205</v>
      </c>
      <c r="AF25" s="56" t="s">
        <v>206</v>
      </c>
      <c r="AG25" s="56" t="s">
        <v>207</v>
      </c>
      <c r="AH25" s="56" t="s">
        <v>208</v>
      </c>
      <c r="AI25" s="56" t="s">
        <v>209</v>
      </c>
      <c r="AJ25" s="56" t="s">
        <v>210</v>
      </c>
      <c r="AK25" s="109"/>
    </row>
    <row r="26" spans="2:37" x14ac:dyDescent="0.25">
      <c r="C26" s="57" t="s">
        <v>215</v>
      </c>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9"/>
    </row>
    <row r="27" spans="2:37" x14ac:dyDescent="0.25">
      <c r="C27" s="57" t="s">
        <v>216</v>
      </c>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9"/>
    </row>
    <row r="28" spans="2:37" x14ac:dyDescent="0.25">
      <c r="C28" s="57" t="s">
        <v>217</v>
      </c>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9"/>
    </row>
    <row r="29" spans="2:37" x14ac:dyDescent="0.25">
      <c r="C29" s="57" t="s">
        <v>218</v>
      </c>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9"/>
    </row>
    <row r="30" spans="2:37" x14ac:dyDescent="0.25">
      <c r="C30" s="57" t="s">
        <v>223</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9"/>
    </row>
    <row r="31" spans="2:37" x14ac:dyDescent="0.25">
      <c r="C31" s="57" t="s">
        <v>219</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9"/>
    </row>
    <row r="32" spans="2:37" x14ac:dyDescent="0.25">
      <c r="C32" s="57" t="s">
        <v>220</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9"/>
    </row>
    <row r="33" spans="3:37" x14ac:dyDescent="0.25">
      <c r="C33" s="57" t="s">
        <v>221</v>
      </c>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9"/>
    </row>
    <row r="34" spans="3:37" x14ac:dyDescent="0.25">
      <c r="C34" s="57" t="s">
        <v>222</v>
      </c>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9"/>
    </row>
    <row r="35" spans="3:37" x14ac:dyDescent="0.25">
      <c r="C35" s="57" t="s">
        <v>224</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9"/>
    </row>
    <row r="36" spans="3:37" x14ac:dyDescent="0.25">
      <c r="C36" s="57" t="s">
        <v>225</v>
      </c>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9"/>
    </row>
    <row r="37" spans="3:37" x14ac:dyDescent="0.25">
      <c r="C37" s="57" t="s">
        <v>233</v>
      </c>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9"/>
    </row>
    <row r="38" spans="3:37" x14ac:dyDescent="0.25">
      <c r="C38" s="57" t="s">
        <v>226</v>
      </c>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9"/>
    </row>
    <row r="39" spans="3:37" x14ac:dyDescent="0.25">
      <c r="C39" s="57" t="s">
        <v>227</v>
      </c>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9"/>
    </row>
    <row r="40" spans="3:37" x14ac:dyDescent="0.25">
      <c r="C40" s="57" t="s">
        <v>228</v>
      </c>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9"/>
    </row>
    <row r="41" spans="3:37" x14ac:dyDescent="0.25">
      <c r="C41" s="57" t="s">
        <v>229</v>
      </c>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9"/>
    </row>
    <row r="42" spans="3:37" x14ac:dyDescent="0.25">
      <c r="C42" s="57" t="s">
        <v>230</v>
      </c>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9"/>
    </row>
    <row r="43" spans="3:37" x14ac:dyDescent="0.25">
      <c r="C43" s="57" t="s">
        <v>231</v>
      </c>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9"/>
    </row>
    <row r="44" spans="3:37" x14ac:dyDescent="0.25">
      <c r="C44" s="57" t="s">
        <v>232</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9"/>
    </row>
    <row r="45" spans="3:37" x14ac:dyDescent="0.25">
      <c r="C45" s="57" t="s">
        <v>234</v>
      </c>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9"/>
    </row>
    <row r="46" spans="3:37" x14ac:dyDescent="0.25">
      <c r="C46" s="57" t="s">
        <v>235</v>
      </c>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9"/>
    </row>
    <row r="47" spans="3:37" x14ac:dyDescent="0.25">
      <c r="C47" s="57" t="s">
        <v>236</v>
      </c>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9"/>
    </row>
    <row r="48" spans="3:37" x14ac:dyDescent="0.25">
      <c r="C48" s="57" t="s">
        <v>237</v>
      </c>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9"/>
    </row>
    <row r="49" spans="3:37" x14ac:dyDescent="0.25">
      <c r="C49" s="57" t="s">
        <v>238</v>
      </c>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9"/>
    </row>
    <row r="50" spans="3:37" x14ac:dyDescent="0.25">
      <c r="C50" s="57" t="s">
        <v>239</v>
      </c>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9"/>
    </row>
    <row r="51" spans="3:37" x14ac:dyDescent="0.25">
      <c r="C51" s="57" t="s">
        <v>240</v>
      </c>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9"/>
    </row>
    <row r="52" spans="3:37" x14ac:dyDescent="0.25">
      <c r="C52" s="57" t="s">
        <v>241</v>
      </c>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9"/>
    </row>
    <row r="53" spans="3:37" x14ac:dyDescent="0.25">
      <c r="C53" s="57" t="s">
        <v>242</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9"/>
    </row>
    <row r="54" spans="3:37" x14ac:dyDescent="0.25">
      <c r="C54" s="57" t="s">
        <v>243</v>
      </c>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9"/>
    </row>
    <row r="55" spans="3:37" x14ac:dyDescent="0.25">
      <c r="C55" s="57" t="s">
        <v>244</v>
      </c>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9"/>
    </row>
    <row r="56" spans="3:37" x14ac:dyDescent="0.25">
      <c r="C56" s="57" t="s">
        <v>245</v>
      </c>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9"/>
    </row>
    <row r="57" spans="3:37" x14ac:dyDescent="0.25">
      <c r="C57" s="57" t="s">
        <v>246</v>
      </c>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9"/>
    </row>
    <row r="58" spans="3:37" x14ac:dyDescent="0.25">
      <c r="C58" s="57" t="s">
        <v>247</v>
      </c>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9"/>
    </row>
    <row r="59" spans="3:37" x14ac:dyDescent="0.25">
      <c r="C59" s="57" t="s">
        <v>248</v>
      </c>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9"/>
    </row>
    <row r="60" spans="3:37" x14ac:dyDescent="0.25">
      <c r="C60" s="57" t="s">
        <v>249</v>
      </c>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9"/>
    </row>
    <row r="61" spans="3:37" x14ac:dyDescent="0.25">
      <c r="C61" s="57" t="s">
        <v>250</v>
      </c>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9"/>
    </row>
    <row r="62" spans="3:37" x14ac:dyDescent="0.25">
      <c r="C62" s="57" t="s">
        <v>251</v>
      </c>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9"/>
    </row>
    <row r="63" spans="3:37" x14ac:dyDescent="0.25">
      <c r="C63" s="60" t="s">
        <v>252</v>
      </c>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9"/>
    </row>
    <row r="64" spans="3:37" x14ac:dyDescent="0.25">
      <c r="C64" s="60" t="s">
        <v>252</v>
      </c>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9"/>
    </row>
    <row r="65" spans="2:37" x14ac:dyDescent="0.25">
      <c r="C65" s="60" t="s">
        <v>252</v>
      </c>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9"/>
    </row>
    <row r="66" spans="2:37" x14ac:dyDescent="0.25">
      <c r="C66" s="60" t="s">
        <v>252</v>
      </c>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9"/>
    </row>
    <row r="67" spans="2:37" x14ac:dyDescent="0.25">
      <c r="C67" s="60" t="s">
        <v>252</v>
      </c>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9"/>
    </row>
    <row r="68" spans="2:37" x14ac:dyDescent="0.25">
      <c r="C68" s="60" t="s">
        <v>252</v>
      </c>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9"/>
    </row>
    <row r="69" spans="2:37" x14ac:dyDescent="0.25">
      <c r="C69" s="60" t="s">
        <v>252</v>
      </c>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9"/>
    </row>
    <row r="70" spans="2:37" x14ac:dyDescent="0.25">
      <c r="C70" s="60" t="s">
        <v>252</v>
      </c>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9"/>
    </row>
    <row r="71" spans="2:37" x14ac:dyDescent="0.25">
      <c r="C71" s="60" t="s">
        <v>252</v>
      </c>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9"/>
    </row>
    <row r="72" spans="2:37" x14ac:dyDescent="0.25">
      <c r="C72" s="60" t="s">
        <v>252</v>
      </c>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10"/>
    </row>
    <row r="74" spans="2:37" x14ac:dyDescent="0.25">
      <c r="B74" s="12" t="s">
        <v>1729</v>
      </c>
      <c r="C74" s="220" t="s">
        <v>1692</v>
      </c>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1"/>
      <c r="AK74" s="108"/>
    </row>
    <row r="75" spans="2:37" x14ac:dyDescent="0.25">
      <c r="C75" s="59" t="s">
        <v>214</v>
      </c>
      <c r="D75" s="56" t="s">
        <v>178</v>
      </c>
      <c r="E75" s="56" t="s">
        <v>179</v>
      </c>
      <c r="F75" s="56" t="s">
        <v>180</v>
      </c>
      <c r="G75" s="56" t="s">
        <v>181</v>
      </c>
      <c r="H75" s="56" t="s">
        <v>182</v>
      </c>
      <c r="I75" s="56" t="s">
        <v>183</v>
      </c>
      <c r="J75" s="56" t="s">
        <v>184</v>
      </c>
      <c r="K75" s="56" t="s">
        <v>185</v>
      </c>
      <c r="L75" s="56" t="s">
        <v>186</v>
      </c>
      <c r="M75" s="56" t="s">
        <v>187</v>
      </c>
      <c r="N75" s="56" t="s">
        <v>188</v>
      </c>
      <c r="O75" s="56" t="s">
        <v>189</v>
      </c>
      <c r="P75" s="70"/>
      <c r="Q75" s="71"/>
      <c r="R75" s="71"/>
      <c r="S75" s="71"/>
      <c r="T75" s="71"/>
      <c r="U75" s="71"/>
      <c r="V75" s="71"/>
      <c r="W75" s="71"/>
      <c r="X75" s="71"/>
      <c r="Y75" s="71"/>
      <c r="Z75" s="71"/>
      <c r="AA75" s="71"/>
      <c r="AB75" s="71"/>
      <c r="AC75" s="71"/>
      <c r="AD75" s="71"/>
      <c r="AE75" s="71"/>
      <c r="AF75" s="71"/>
      <c r="AG75" s="71"/>
      <c r="AH75" s="71"/>
      <c r="AI75" s="71"/>
      <c r="AJ75" s="72"/>
      <c r="AK75" s="109"/>
    </row>
    <row r="76" spans="2:37" x14ac:dyDescent="0.25">
      <c r="C76" s="57" t="s">
        <v>215</v>
      </c>
      <c r="D76" s="106"/>
      <c r="E76" s="106"/>
      <c r="F76" s="106"/>
      <c r="G76" s="106"/>
      <c r="H76" s="106"/>
      <c r="I76" s="106"/>
      <c r="J76" s="106"/>
      <c r="K76" s="106"/>
      <c r="L76" s="106"/>
      <c r="M76" s="106"/>
      <c r="N76" s="106"/>
      <c r="O76" s="106"/>
      <c r="P76" s="76"/>
      <c r="Q76" s="77"/>
      <c r="R76" s="77"/>
      <c r="S76" s="77"/>
      <c r="T76" s="77"/>
      <c r="U76" s="77"/>
      <c r="V76" s="77"/>
      <c r="W76" s="77"/>
      <c r="X76" s="77"/>
      <c r="Y76" s="77"/>
      <c r="Z76" s="77"/>
      <c r="AA76" s="77"/>
      <c r="AB76" s="77"/>
      <c r="AC76" s="77"/>
      <c r="AD76" s="77"/>
      <c r="AE76" s="77"/>
      <c r="AF76" s="77"/>
      <c r="AG76" s="77"/>
      <c r="AH76" s="77"/>
      <c r="AI76" s="77"/>
      <c r="AJ76" s="78"/>
      <c r="AK76" s="109"/>
    </row>
    <row r="77" spans="2:37" x14ac:dyDescent="0.25">
      <c r="C77" s="57" t="s">
        <v>216</v>
      </c>
      <c r="D77" s="106"/>
      <c r="E77" s="106"/>
      <c r="F77" s="106"/>
      <c r="G77" s="106"/>
      <c r="H77" s="106"/>
      <c r="I77" s="106"/>
      <c r="J77" s="106"/>
      <c r="K77" s="106"/>
      <c r="L77" s="106"/>
      <c r="M77" s="106"/>
      <c r="N77" s="106"/>
      <c r="O77" s="106"/>
      <c r="P77" s="76"/>
      <c r="Q77" s="77"/>
      <c r="R77" s="77"/>
      <c r="S77" s="77"/>
      <c r="T77" s="77"/>
      <c r="U77" s="77"/>
      <c r="V77" s="77"/>
      <c r="W77" s="77"/>
      <c r="X77" s="77"/>
      <c r="Y77" s="77"/>
      <c r="Z77" s="77"/>
      <c r="AA77" s="77"/>
      <c r="AB77" s="77"/>
      <c r="AC77" s="77"/>
      <c r="AD77" s="77"/>
      <c r="AE77" s="77"/>
      <c r="AF77" s="77"/>
      <c r="AG77" s="77"/>
      <c r="AH77" s="77"/>
      <c r="AI77" s="77"/>
      <c r="AJ77" s="78"/>
      <c r="AK77" s="109"/>
    </row>
    <row r="78" spans="2:37" x14ac:dyDescent="0.25">
      <c r="C78" s="57" t="s">
        <v>217</v>
      </c>
      <c r="D78" s="106"/>
      <c r="E78" s="106"/>
      <c r="F78" s="106"/>
      <c r="G78" s="106"/>
      <c r="H78" s="106"/>
      <c r="I78" s="106"/>
      <c r="J78" s="106"/>
      <c r="K78" s="106"/>
      <c r="L78" s="106"/>
      <c r="M78" s="106"/>
      <c r="N78" s="106"/>
      <c r="O78" s="106"/>
      <c r="P78" s="76"/>
      <c r="Q78" s="77"/>
      <c r="R78" s="77"/>
      <c r="S78" s="77"/>
      <c r="T78" s="77"/>
      <c r="U78" s="77"/>
      <c r="V78" s="77"/>
      <c r="W78" s="77"/>
      <c r="X78" s="77"/>
      <c r="Y78" s="77"/>
      <c r="Z78" s="77"/>
      <c r="AA78" s="77"/>
      <c r="AB78" s="77"/>
      <c r="AC78" s="77"/>
      <c r="AD78" s="77"/>
      <c r="AE78" s="77"/>
      <c r="AF78" s="77"/>
      <c r="AG78" s="77"/>
      <c r="AH78" s="77"/>
      <c r="AI78" s="77"/>
      <c r="AJ78" s="78"/>
      <c r="AK78" s="109"/>
    </row>
    <row r="79" spans="2:37" x14ac:dyDescent="0.25">
      <c r="C79" s="57" t="s">
        <v>218</v>
      </c>
      <c r="D79" s="106"/>
      <c r="E79" s="106"/>
      <c r="F79" s="106"/>
      <c r="G79" s="106"/>
      <c r="H79" s="106"/>
      <c r="I79" s="106"/>
      <c r="J79" s="106"/>
      <c r="K79" s="106"/>
      <c r="L79" s="106"/>
      <c r="M79" s="106"/>
      <c r="N79" s="106"/>
      <c r="O79" s="106"/>
      <c r="P79" s="76"/>
      <c r="Q79" s="77"/>
      <c r="R79" s="77"/>
      <c r="S79" s="77"/>
      <c r="T79" s="77"/>
      <c r="U79" s="77"/>
      <c r="V79" s="77"/>
      <c r="W79" s="77"/>
      <c r="X79" s="77"/>
      <c r="Y79" s="77"/>
      <c r="Z79" s="77"/>
      <c r="AA79" s="77"/>
      <c r="AB79" s="77"/>
      <c r="AC79" s="77"/>
      <c r="AD79" s="77"/>
      <c r="AE79" s="77"/>
      <c r="AF79" s="77"/>
      <c r="AG79" s="77"/>
      <c r="AH79" s="77"/>
      <c r="AI79" s="77"/>
      <c r="AJ79" s="78"/>
      <c r="AK79" s="109"/>
    </row>
    <row r="80" spans="2:37" x14ac:dyDescent="0.25">
      <c r="C80" s="57" t="s">
        <v>223</v>
      </c>
      <c r="D80" s="106"/>
      <c r="E80" s="106"/>
      <c r="F80" s="106"/>
      <c r="G80" s="106"/>
      <c r="H80" s="106"/>
      <c r="I80" s="106"/>
      <c r="J80" s="106"/>
      <c r="K80" s="106"/>
      <c r="L80" s="106"/>
      <c r="M80" s="106"/>
      <c r="N80" s="106"/>
      <c r="O80" s="106"/>
      <c r="P80" s="76"/>
      <c r="Q80" s="77"/>
      <c r="R80" s="77"/>
      <c r="S80" s="77"/>
      <c r="T80" s="77"/>
      <c r="U80" s="77"/>
      <c r="V80" s="77"/>
      <c r="W80" s="77"/>
      <c r="X80" s="77"/>
      <c r="Y80" s="77"/>
      <c r="Z80" s="77"/>
      <c r="AA80" s="77"/>
      <c r="AB80" s="77"/>
      <c r="AC80" s="77"/>
      <c r="AD80" s="77"/>
      <c r="AE80" s="77"/>
      <c r="AF80" s="77"/>
      <c r="AG80" s="77"/>
      <c r="AH80" s="77"/>
      <c r="AI80" s="77"/>
      <c r="AJ80" s="78"/>
      <c r="AK80" s="109"/>
    </row>
    <row r="81" spans="3:37" x14ac:dyDescent="0.25">
      <c r="C81" s="57" t="s">
        <v>219</v>
      </c>
      <c r="D81" s="106"/>
      <c r="E81" s="106"/>
      <c r="F81" s="106"/>
      <c r="G81" s="106"/>
      <c r="H81" s="106"/>
      <c r="I81" s="106"/>
      <c r="J81" s="106"/>
      <c r="K81" s="106"/>
      <c r="L81" s="106"/>
      <c r="M81" s="106"/>
      <c r="N81" s="106"/>
      <c r="O81" s="106"/>
      <c r="P81" s="76"/>
      <c r="Q81" s="77"/>
      <c r="R81" s="77"/>
      <c r="S81" s="77"/>
      <c r="T81" s="77"/>
      <c r="U81" s="77"/>
      <c r="V81" s="77"/>
      <c r="W81" s="77"/>
      <c r="X81" s="77"/>
      <c r="Y81" s="77"/>
      <c r="Z81" s="77"/>
      <c r="AA81" s="77"/>
      <c r="AB81" s="77"/>
      <c r="AC81" s="77"/>
      <c r="AD81" s="77"/>
      <c r="AE81" s="77"/>
      <c r="AF81" s="77"/>
      <c r="AG81" s="77"/>
      <c r="AH81" s="77"/>
      <c r="AI81" s="77"/>
      <c r="AJ81" s="78"/>
      <c r="AK81" s="109"/>
    </row>
    <row r="82" spans="3:37" x14ac:dyDescent="0.25">
      <c r="C82" s="57" t="s">
        <v>220</v>
      </c>
      <c r="D82" s="106"/>
      <c r="E82" s="106"/>
      <c r="F82" s="106"/>
      <c r="G82" s="106"/>
      <c r="H82" s="106"/>
      <c r="I82" s="106"/>
      <c r="J82" s="106"/>
      <c r="K82" s="106"/>
      <c r="L82" s="106"/>
      <c r="M82" s="106"/>
      <c r="N82" s="106"/>
      <c r="O82" s="106"/>
      <c r="P82" s="76"/>
      <c r="Q82" s="77"/>
      <c r="R82" s="77"/>
      <c r="S82" s="77"/>
      <c r="T82" s="77"/>
      <c r="U82" s="77"/>
      <c r="V82" s="77"/>
      <c r="W82" s="77"/>
      <c r="X82" s="77"/>
      <c r="Y82" s="77"/>
      <c r="Z82" s="77"/>
      <c r="AA82" s="77"/>
      <c r="AB82" s="77"/>
      <c r="AC82" s="77"/>
      <c r="AD82" s="77"/>
      <c r="AE82" s="77"/>
      <c r="AF82" s="77"/>
      <c r="AG82" s="77"/>
      <c r="AH82" s="77"/>
      <c r="AI82" s="77"/>
      <c r="AJ82" s="78"/>
      <c r="AK82" s="109"/>
    </row>
    <row r="83" spans="3:37" x14ac:dyDescent="0.25">
      <c r="C83" s="57" t="s">
        <v>221</v>
      </c>
      <c r="D83" s="106"/>
      <c r="E83" s="106"/>
      <c r="F83" s="106"/>
      <c r="G83" s="106"/>
      <c r="H83" s="106"/>
      <c r="I83" s="106"/>
      <c r="J83" s="106"/>
      <c r="K83" s="106"/>
      <c r="L83" s="106"/>
      <c r="M83" s="106"/>
      <c r="N83" s="106"/>
      <c r="O83" s="106"/>
      <c r="P83" s="76"/>
      <c r="Q83" s="77"/>
      <c r="R83" s="77"/>
      <c r="S83" s="77"/>
      <c r="T83" s="77"/>
      <c r="U83" s="77"/>
      <c r="V83" s="77"/>
      <c r="W83" s="77"/>
      <c r="X83" s="77"/>
      <c r="Y83" s="77"/>
      <c r="Z83" s="77"/>
      <c r="AA83" s="77"/>
      <c r="AB83" s="77"/>
      <c r="AC83" s="77"/>
      <c r="AD83" s="77"/>
      <c r="AE83" s="77"/>
      <c r="AF83" s="77"/>
      <c r="AG83" s="77"/>
      <c r="AH83" s="77"/>
      <c r="AI83" s="77"/>
      <c r="AJ83" s="78"/>
      <c r="AK83" s="109"/>
    </row>
    <row r="84" spans="3:37" x14ac:dyDescent="0.25">
      <c r="C84" s="57" t="s">
        <v>222</v>
      </c>
      <c r="D84" s="106"/>
      <c r="E84" s="106"/>
      <c r="F84" s="106"/>
      <c r="G84" s="106"/>
      <c r="H84" s="106"/>
      <c r="I84" s="106"/>
      <c r="J84" s="106"/>
      <c r="K84" s="106"/>
      <c r="L84" s="106"/>
      <c r="M84" s="106"/>
      <c r="N84" s="106"/>
      <c r="O84" s="106"/>
      <c r="P84" s="76"/>
      <c r="Q84" s="77"/>
      <c r="R84" s="77"/>
      <c r="S84" s="77"/>
      <c r="T84" s="77"/>
      <c r="U84" s="77"/>
      <c r="V84" s="77"/>
      <c r="W84" s="77"/>
      <c r="X84" s="77"/>
      <c r="Y84" s="77"/>
      <c r="Z84" s="77"/>
      <c r="AA84" s="77"/>
      <c r="AB84" s="77"/>
      <c r="AC84" s="77"/>
      <c r="AD84" s="77"/>
      <c r="AE84" s="77"/>
      <c r="AF84" s="77"/>
      <c r="AG84" s="77"/>
      <c r="AH84" s="77"/>
      <c r="AI84" s="77"/>
      <c r="AJ84" s="78"/>
      <c r="AK84" s="109"/>
    </row>
    <row r="85" spans="3:37" x14ac:dyDescent="0.25">
      <c r="C85" s="57" t="s">
        <v>224</v>
      </c>
      <c r="D85" s="106"/>
      <c r="E85" s="106"/>
      <c r="F85" s="106"/>
      <c r="G85" s="106"/>
      <c r="H85" s="106"/>
      <c r="I85" s="106"/>
      <c r="J85" s="106"/>
      <c r="K85" s="106"/>
      <c r="L85" s="106"/>
      <c r="M85" s="106"/>
      <c r="N85" s="106"/>
      <c r="O85" s="106"/>
      <c r="P85" s="76"/>
      <c r="Q85" s="77"/>
      <c r="R85" s="77"/>
      <c r="S85" s="77"/>
      <c r="T85" s="77"/>
      <c r="U85" s="77"/>
      <c r="V85" s="77"/>
      <c r="W85" s="77"/>
      <c r="X85" s="77"/>
      <c r="Y85" s="77"/>
      <c r="Z85" s="77"/>
      <c r="AA85" s="77"/>
      <c r="AB85" s="77"/>
      <c r="AC85" s="77"/>
      <c r="AD85" s="77"/>
      <c r="AE85" s="77"/>
      <c r="AF85" s="77"/>
      <c r="AG85" s="77"/>
      <c r="AH85" s="77"/>
      <c r="AI85" s="77"/>
      <c r="AJ85" s="78"/>
      <c r="AK85" s="109"/>
    </row>
    <row r="86" spans="3:37" x14ac:dyDescent="0.25">
      <c r="C86" s="57" t="s">
        <v>225</v>
      </c>
      <c r="D86" s="106"/>
      <c r="E86" s="106"/>
      <c r="F86" s="106"/>
      <c r="G86" s="106"/>
      <c r="H86" s="106"/>
      <c r="I86" s="106"/>
      <c r="J86" s="106"/>
      <c r="K86" s="106"/>
      <c r="L86" s="106"/>
      <c r="M86" s="106"/>
      <c r="N86" s="106"/>
      <c r="O86" s="106"/>
      <c r="P86" s="76"/>
      <c r="Q86" s="77"/>
      <c r="R86" s="77"/>
      <c r="S86" s="77"/>
      <c r="T86" s="77"/>
      <c r="U86" s="77"/>
      <c r="V86" s="77"/>
      <c r="W86" s="77"/>
      <c r="X86" s="77"/>
      <c r="Y86" s="77"/>
      <c r="Z86" s="77"/>
      <c r="AA86" s="77"/>
      <c r="AB86" s="77"/>
      <c r="AC86" s="77"/>
      <c r="AD86" s="77"/>
      <c r="AE86" s="77"/>
      <c r="AF86" s="77"/>
      <c r="AG86" s="77"/>
      <c r="AH86" s="77"/>
      <c r="AI86" s="77"/>
      <c r="AJ86" s="78"/>
      <c r="AK86" s="109"/>
    </row>
    <row r="87" spans="3:37" x14ac:dyDescent="0.25">
      <c r="C87" s="57" t="s">
        <v>233</v>
      </c>
      <c r="D87" s="106"/>
      <c r="E87" s="106"/>
      <c r="F87" s="106"/>
      <c r="G87" s="106"/>
      <c r="H87" s="106"/>
      <c r="I87" s="106"/>
      <c r="J87" s="106"/>
      <c r="K87" s="106"/>
      <c r="L87" s="106"/>
      <c r="M87" s="106"/>
      <c r="N87" s="106"/>
      <c r="O87" s="106"/>
      <c r="P87" s="76"/>
      <c r="Q87" s="77"/>
      <c r="R87" s="77"/>
      <c r="S87" s="77"/>
      <c r="T87" s="77"/>
      <c r="U87" s="77"/>
      <c r="V87" s="77"/>
      <c r="W87" s="77"/>
      <c r="X87" s="77"/>
      <c r="Y87" s="77"/>
      <c r="Z87" s="77"/>
      <c r="AA87" s="77"/>
      <c r="AB87" s="77"/>
      <c r="AC87" s="77"/>
      <c r="AD87" s="77"/>
      <c r="AE87" s="77"/>
      <c r="AF87" s="77"/>
      <c r="AG87" s="77"/>
      <c r="AH87" s="77"/>
      <c r="AI87" s="77"/>
      <c r="AJ87" s="78"/>
      <c r="AK87" s="109"/>
    </row>
    <row r="88" spans="3:37" x14ac:dyDescent="0.25">
      <c r="C88" s="57" t="s">
        <v>226</v>
      </c>
      <c r="D88" s="106"/>
      <c r="E88" s="106"/>
      <c r="F88" s="106"/>
      <c r="G88" s="106"/>
      <c r="H88" s="106"/>
      <c r="I88" s="106"/>
      <c r="J88" s="106"/>
      <c r="K88" s="106"/>
      <c r="L88" s="106"/>
      <c r="M88" s="106"/>
      <c r="N88" s="106"/>
      <c r="O88" s="106"/>
      <c r="P88" s="76"/>
      <c r="Q88" s="77"/>
      <c r="R88" s="77"/>
      <c r="S88" s="77"/>
      <c r="T88" s="77"/>
      <c r="U88" s="77"/>
      <c r="V88" s="77"/>
      <c r="W88" s="77"/>
      <c r="X88" s="77"/>
      <c r="Y88" s="77"/>
      <c r="Z88" s="77"/>
      <c r="AA88" s="77"/>
      <c r="AB88" s="77"/>
      <c r="AC88" s="77"/>
      <c r="AD88" s="77"/>
      <c r="AE88" s="77"/>
      <c r="AF88" s="77"/>
      <c r="AG88" s="77"/>
      <c r="AH88" s="77"/>
      <c r="AI88" s="77"/>
      <c r="AJ88" s="78"/>
      <c r="AK88" s="109"/>
    </row>
    <row r="89" spans="3:37" x14ac:dyDescent="0.25">
      <c r="C89" s="57" t="s">
        <v>227</v>
      </c>
      <c r="D89" s="106"/>
      <c r="E89" s="106"/>
      <c r="F89" s="106"/>
      <c r="G89" s="106"/>
      <c r="H89" s="106"/>
      <c r="I89" s="106"/>
      <c r="J89" s="106"/>
      <c r="K89" s="106"/>
      <c r="L89" s="106"/>
      <c r="M89" s="106"/>
      <c r="N89" s="106"/>
      <c r="O89" s="106"/>
      <c r="P89" s="76"/>
      <c r="Q89" s="77"/>
      <c r="R89" s="77"/>
      <c r="S89" s="77"/>
      <c r="T89" s="77"/>
      <c r="U89" s="77"/>
      <c r="V89" s="77"/>
      <c r="W89" s="77"/>
      <c r="X89" s="77"/>
      <c r="Y89" s="77"/>
      <c r="Z89" s="77"/>
      <c r="AA89" s="77"/>
      <c r="AB89" s="77"/>
      <c r="AC89" s="77"/>
      <c r="AD89" s="77"/>
      <c r="AE89" s="77"/>
      <c r="AF89" s="77"/>
      <c r="AG89" s="77"/>
      <c r="AH89" s="77"/>
      <c r="AI89" s="77"/>
      <c r="AJ89" s="78"/>
      <c r="AK89" s="109"/>
    </row>
    <row r="90" spans="3:37" x14ac:dyDescent="0.25">
      <c r="C90" s="57" t="s">
        <v>228</v>
      </c>
      <c r="D90" s="106"/>
      <c r="E90" s="106"/>
      <c r="F90" s="106"/>
      <c r="G90" s="106"/>
      <c r="H90" s="106"/>
      <c r="I90" s="106"/>
      <c r="J90" s="106"/>
      <c r="K90" s="106"/>
      <c r="L90" s="106"/>
      <c r="M90" s="106"/>
      <c r="N90" s="106"/>
      <c r="O90" s="106"/>
      <c r="P90" s="76"/>
      <c r="Q90" s="77"/>
      <c r="R90" s="77"/>
      <c r="S90" s="77"/>
      <c r="T90" s="77"/>
      <c r="U90" s="77"/>
      <c r="V90" s="77"/>
      <c r="W90" s="77"/>
      <c r="X90" s="77"/>
      <c r="Y90" s="77"/>
      <c r="Z90" s="77"/>
      <c r="AA90" s="77"/>
      <c r="AB90" s="77"/>
      <c r="AC90" s="77"/>
      <c r="AD90" s="77"/>
      <c r="AE90" s="77"/>
      <c r="AF90" s="77"/>
      <c r="AG90" s="77"/>
      <c r="AH90" s="77"/>
      <c r="AI90" s="77"/>
      <c r="AJ90" s="78"/>
      <c r="AK90" s="109"/>
    </row>
    <row r="91" spans="3:37" x14ac:dyDescent="0.25">
      <c r="C91" s="57" t="s">
        <v>229</v>
      </c>
      <c r="D91" s="106"/>
      <c r="E91" s="106"/>
      <c r="F91" s="106"/>
      <c r="G91" s="106"/>
      <c r="H91" s="106"/>
      <c r="I91" s="106"/>
      <c r="J91" s="106"/>
      <c r="K91" s="106"/>
      <c r="L91" s="106"/>
      <c r="M91" s="106"/>
      <c r="N91" s="106"/>
      <c r="O91" s="106"/>
      <c r="P91" s="76"/>
      <c r="Q91" s="77"/>
      <c r="R91" s="77"/>
      <c r="S91" s="77"/>
      <c r="T91" s="77"/>
      <c r="U91" s="77"/>
      <c r="V91" s="77"/>
      <c r="W91" s="77"/>
      <c r="X91" s="77"/>
      <c r="Y91" s="77"/>
      <c r="Z91" s="77"/>
      <c r="AA91" s="77"/>
      <c r="AB91" s="77"/>
      <c r="AC91" s="77"/>
      <c r="AD91" s="77"/>
      <c r="AE91" s="77"/>
      <c r="AF91" s="77"/>
      <c r="AG91" s="77"/>
      <c r="AH91" s="77"/>
      <c r="AI91" s="77"/>
      <c r="AJ91" s="78"/>
      <c r="AK91" s="109"/>
    </row>
    <row r="92" spans="3:37" x14ac:dyDescent="0.25">
      <c r="C92" s="57" t="s">
        <v>230</v>
      </c>
      <c r="D92" s="106"/>
      <c r="E92" s="106"/>
      <c r="F92" s="106"/>
      <c r="G92" s="106"/>
      <c r="H92" s="106"/>
      <c r="I92" s="106"/>
      <c r="J92" s="106"/>
      <c r="K92" s="106"/>
      <c r="L92" s="106"/>
      <c r="M92" s="106"/>
      <c r="N92" s="106"/>
      <c r="O92" s="106"/>
      <c r="P92" s="76"/>
      <c r="Q92" s="77"/>
      <c r="R92" s="77"/>
      <c r="S92" s="77"/>
      <c r="T92" s="77"/>
      <c r="U92" s="77"/>
      <c r="V92" s="77"/>
      <c r="W92" s="77"/>
      <c r="X92" s="77"/>
      <c r="Y92" s="77"/>
      <c r="Z92" s="77"/>
      <c r="AA92" s="77"/>
      <c r="AB92" s="77"/>
      <c r="AC92" s="77"/>
      <c r="AD92" s="77"/>
      <c r="AE92" s="77"/>
      <c r="AF92" s="77"/>
      <c r="AG92" s="77"/>
      <c r="AH92" s="77"/>
      <c r="AI92" s="77"/>
      <c r="AJ92" s="78"/>
      <c r="AK92" s="109"/>
    </row>
    <row r="93" spans="3:37" x14ac:dyDescent="0.25">
      <c r="C93" s="57" t="s">
        <v>231</v>
      </c>
      <c r="D93" s="106"/>
      <c r="E93" s="106"/>
      <c r="F93" s="106"/>
      <c r="G93" s="106"/>
      <c r="H93" s="106"/>
      <c r="I93" s="106"/>
      <c r="J93" s="106"/>
      <c r="K93" s="106"/>
      <c r="L93" s="106"/>
      <c r="M93" s="106"/>
      <c r="N93" s="106"/>
      <c r="O93" s="106"/>
      <c r="P93" s="76"/>
      <c r="Q93" s="77"/>
      <c r="R93" s="77"/>
      <c r="S93" s="77"/>
      <c r="T93" s="77"/>
      <c r="U93" s="77"/>
      <c r="V93" s="77"/>
      <c r="W93" s="77"/>
      <c r="X93" s="77"/>
      <c r="Y93" s="77"/>
      <c r="Z93" s="77"/>
      <c r="AA93" s="77"/>
      <c r="AB93" s="77"/>
      <c r="AC93" s="77"/>
      <c r="AD93" s="77"/>
      <c r="AE93" s="77"/>
      <c r="AF93" s="77"/>
      <c r="AG93" s="77"/>
      <c r="AH93" s="77"/>
      <c r="AI93" s="77"/>
      <c r="AJ93" s="78"/>
      <c r="AK93" s="109"/>
    </row>
    <row r="94" spans="3:37" x14ac:dyDescent="0.25">
      <c r="C94" s="57" t="s">
        <v>232</v>
      </c>
      <c r="D94" s="106"/>
      <c r="E94" s="106"/>
      <c r="F94" s="106"/>
      <c r="G94" s="106"/>
      <c r="H94" s="106"/>
      <c r="I94" s="106"/>
      <c r="J94" s="106"/>
      <c r="K94" s="106"/>
      <c r="L94" s="106"/>
      <c r="M94" s="106"/>
      <c r="N94" s="106"/>
      <c r="O94" s="106"/>
      <c r="P94" s="76"/>
      <c r="Q94" s="77"/>
      <c r="R94" s="77"/>
      <c r="S94" s="77"/>
      <c r="T94" s="77"/>
      <c r="U94" s="77"/>
      <c r="V94" s="77"/>
      <c r="W94" s="77"/>
      <c r="X94" s="77"/>
      <c r="Y94" s="77"/>
      <c r="Z94" s="77"/>
      <c r="AA94" s="77"/>
      <c r="AB94" s="77"/>
      <c r="AC94" s="77"/>
      <c r="AD94" s="77"/>
      <c r="AE94" s="77"/>
      <c r="AF94" s="77"/>
      <c r="AG94" s="77"/>
      <c r="AH94" s="77"/>
      <c r="AI94" s="77"/>
      <c r="AJ94" s="78"/>
      <c r="AK94" s="109"/>
    </row>
    <row r="95" spans="3:37" x14ac:dyDescent="0.25">
      <c r="C95" s="57" t="s">
        <v>234</v>
      </c>
      <c r="D95" s="106"/>
      <c r="E95" s="106"/>
      <c r="F95" s="106"/>
      <c r="G95" s="106"/>
      <c r="H95" s="106"/>
      <c r="I95" s="106"/>
      <c r="J95" s="106"/>
      <c r="K95" s="106"/>
      <c r="L95" s="106"/>
      <c r="M95" s="106"/>
      <c r="N95" s="106"/>
      <c r="O95" s="106"/>
      <c r="P95" s="76"/>
      <c r="Q95" s="77"/>
      <c r="R95" s="77"/>
      <c r="S95" s="77"/>
      <c r="T95" s="77"/>
      <c r="U95" s="77"/>
      <c r="V95" s="77"/>
      <c r="W95" s="77"/>
      <c r="X95" s="77"/>
      <c r="Y95" s="77"/>
      <c r="Z95" s="77"/>
      <c r="AA95" s="77"/>
      <c r="AB95" s="77"/>
      <c r="AC95" s="77"/>
      <c r="AD95" s="77"/>
      <c r="AE95" s="77"/>
      <c r="AF95" s="77"/>
      <c r="AG95" s="77"/>
      <c r="AH95" s="77"/>
      <c r="AI95" s="77"/>
      <c r="AJ95" s="78"/>
      <c r="AK95" s="109"/>
    </row>
    <row r="96" spans="3:37" x14ac:dyDescent="0.25">
      <c r="C96" s="57" t="s">
        <v>235</v>
      </c>
      <c r="D96" s="106"/>
      <c r="E96" s="106"/>
      <c r="F96" s="106"/>
      <c r="G96" s="106"/>
      <c r="H96" s="106"/>
      <c r="I96" s="106"/>
      <c r="J96" s="106"/>
      <c r="K96" s="106"/>
      <c r="L96" s="106"/>
      <c r="M96" s="106"/>
      <c r="N96" s="106"/>
      <c r="O96" s="106"/>
      <c r="P96" s="76"/>
      <c r="Q96" s="77"/>
      <c r="R96" s="77"/>
      <c r="S96" s="77"/>
      <c r="T96" s="77"/>
      <c r="U96" s="77"/>
      <c r="V96" s="77"/>
      <c r="W96" s="77"/>
      <c r="X96" s="77"/>
      <c r="Y96" s="77"/>
      <c r="Z96" s="77"/>
      <c r="AA96" s="77"/>
      <c r="AB96" s="77"/>
      <c r="AC96" s="77"/>
      <c r="AD96" s="77"/>
      <c r="AE96" s="77"/>
      <c r="AF96" s="77"/>
      <c r="AG96" s="77"/>
      <c r="AH96" s="77"/>
      <c r="AI96" s="77"/>
      <c r="AJ96" s="78"/>
      <c r="AK96" s="109"/>
    </row>
    <row r="97" spans="3:37" x14ac:dyDescent="0.25">
      <c r="C97" s="57" t="s">
        <v>236</v>
      </c>
      <c r="D97" s="106"/>
      <c r="E97" s="106"/>
      <c r="F97" s="106"/>
      <c r="G97" s="106"/>
      <c r="H97" s="106"/>
      <c r="I97" s="106"/>
      <c r="J97" s="106"/>
      <c r="K97" s="106"/>
      <c r="L97" s="106"/>
      <c r="M97" s="106"/>
      <c r="N97" s="106"/>
      <c r="O97" s="106"/>
      <c r="P97" s="76"/>
      <c r="Q97" s="77"/>
      <c r="R97" s="77"/>
      <c r="S97" s="77"/>
      <c r="T97" s="77"/>
      <c r="U97" s="77"/>
      <c r="V97" s="77"/>
      <c r="W97" s="77"/>
      <c r="X97" s="77"/>
      <c r="Y97" s="77"/>
      <c r="Z97" s="77"/>
      <c r="AA97" s="77"/>
      <c r="AB97" s="77"/>
      <c r="AC97" s="77"/>
      <c r="AD97" s="77"/>
      <c r="AE97" s="77"/>
      <c r="AF97" s="77"/>
      <c r="AG97" s="77"/>
      <c r="AH97" s="77"/>
      <c r="AI97" s="77"/>
      <c r="AJ97" s="78"/>
      <c r="AK97" s="109"/>
    </row>
    <row r="98" spans="3:37" x14ac:dyDescent="0.25">
      <c r="C98" s="57" t="s">
        <v>237</v>
      </c>
      <c r="D98" s="106"/>
      <c r="E98" s="106"/>
      <c r="F98" s="106"/>
      <c r="G98" s="106"/>
      <c r="H98" s="106"/>
      <c r="I98" s="106"/>
      <c r="J98" s="106"/>
      <c r="K98" s="106"/>
      <c r="L98" s="106"/>
      <c r="M98" s="106"/>
      <c r="N98" s="106"/>
      <c r="O98" s="106"/>
      <c r="P98" s="76"/>
      <c r="Q98" s="77"/>
      <c r="R98" s="77"/>
      <c r="S98" s="77"/>
      <c r="T98" s="77"/>
      <c r="U98" s="77"/>
      <c r="V98" s="77"/>
      <c r="W98" s="77"/>
      <c r="X98" s="77"/>
      <c r="Y98" s="77"/>
      <c r="Z98" s="77"/>
      <c r="AA98" s="77"/>
      <c r="AB98" s="77"/>
      <c r="AC98" s="77"/>
      <c r="AD98" s="77"/>
      <c r="AE98" s="77"/>
      <c r="AF98" s="77"/>
      <c r="AG98" s="77"/>
      <c r="AH98" s="77"/>
      <c r="AI98" s="77"/>
      <c r="AJ98" s="78"/>
      <c r="AK98" s="109"/>
    </row>
    <row r="99" spans="3:37" x14ac:dyDescent="0.25">
      <c r="C99" s="57" t="s">
        <v>238</v>
      </c>
      <c r="D99" s="106"/>
      <c r="E99" s="106"/>
      <c r="F99" s="106"/>
      <c r="G99" s="106"/>
      <c r="H99" s="106"/>
      <c r="I99" s="106"/>
      <c r="J99" s="106"/>
      <c r="K99" s="106"/>
      <c r="L99" s="106"/>
      <c r="M99" s="106"/>
      <c r="N99" s="106"/>
      <c r="O99" s="106"/>
      <c r="P99" s="76"/>
      <c r="Q99" s="77"/>
      <c r="R99" s="77"/>
      <c r="S99" s="77"/>
      <c r="T99" s="77"/>
      <c r="U99" s="77"/>
      <c r="V99" s="77"/>
      <c r="W99" s="77"/>
      <c r="X99" s="77"/>
      <c r="Y99" s="77"/>
      <c r="Z99" s="77"/>
      <c r="AA99" s="77"/>
      <c r="AB99" s="77"/>
      <c r="AC99" s="77"/>
      <c r="AD99" s="77"/>
      <c r="AE99" s="77"/>
      <c r="AF99" s="77"/>
      <c r="AG99" s="77"/>
      <c r="AH99" s="77"/>
      <c r="AI99" s="77"/>
      <c r="AJ99" s="78"/>
      <c r="AK99" s="109"/>
    </row>
    <row r="100" spans="3:37" x14ac:dyDescent="0.25">
      <c r="C100" s="57" t="s">
        <v>239</v>
      </c>
      <c r="D100" s="106"/>
      <c r="E100" s="106"/>
      <c r="F100" s="106"/>
      <c r="G100" s="106"/>
      <c r="H100" s="106"/>
      <c r="I100" s="106"/>
      <c r="J100" s="106"/>
      <c r="K100" s="106"/>
      <c r="L100" s="106"/>
      <c r="M100" s="106"/>
      <c r="N100" s="106"/>
      <c r="O100" s="106"/>
      <c r="P100" s="76"/>
      <c r="Q100" s="77"/>
      <c r="R100" s="77"/>
      <c r="S100" s="77"/>
      <c r="T100" s="77"/>
      <c r="U100" s="77"/>
      <c r="V100" s="77"/>
      <c r="W100" s="77"/>
      <c r="X100" s="77"/>
      <c r="Y100" s="77"/>
      <c r="Z100" s="77"/>
      <c r="AA100" s="77"/>
      <c r="AB100" s="77"/>
      <c r="AC100" s="77"/>
      <c r="AD100" s="77"/>
      <c r="AE100" s="77"/>
      <c r="AF100" s="77"/>
      <c r="AG100" s="77"/>
      <c r="AH100" s="77"/>
      <c r="AI100" s="77"/>
      <c r="AJ100" s="78"/>
      <c r="AK100" s="109"/>
    </row>
    <row r="101" spans="3:37" x14ac:dyDescent="0.25">
      <c r="C101" s="57" t="s">
        <v>240</v>
      </c>
      <c r="D101" s="106"/>
      <c r="E101" s="106"/>
      <c r="F101" s="106"/>
      <c r="G101" s="106"/>
      <c r="H101" s="106"/>
      <c r="I101" s="106"/>
      <c r="J101" s="106"/>
      <c r="K101" s="106"/>
      <c r="L101" s="106"/>
      <c r="M101" s="106"/>
      <c r="N101" s="106"/>
      <c r="O101" s="106"/>
      <c r="P101" s="76"/>
      <c r="Q101" s="77"/>
      <c r="R101" s="77"/>
      <c r="S101" s="77"/>
      <c r="T101" s="77"/>
      <c r="U101" s="77"/>
      <c r="V101" s="77"/>
      <c r="W101" s="77"/>
      <c r="X101" s="77"/>
      <c r="Y101" s="77"/>
      <c r="Z101" s="77"/>
      <c r="AA101" s="77"/>
      <c r="AB101" s="77"/>
      <c r="AC101" s="77"/>
      <c r="AD101" s="77"/>
      <c r="AE101" s="77"/>
      <c r="AF101" s="77"/>
      <c r="AG101" s="77"/>
      <c r="AH101" s="77"/>
      <c r="AI101" s="77"/>
      <c r="AJ101" s="78"/>
      <c r="AK101" s="109"/>
    </row>
    <row r="102" spans="3:37" x14ac:dyDescent="0.25">
      <c r="C102" s="57" t="s">
        <v>241</v>
      </c>
      <c r="D102" s="106"/>
      <c r="E102" s="106"/>
      <c r="F102" s="106"/>
      <c r="G102" s="106"/>
      <c r="H102" s="106"/>
      <c r="I102" s="106"/>
      <c r="J102" s="106"/>
      <c r="K102" s="106"/>
      <c r="L102" s="106"/>
      <c r="M102" s="106"/>
      <c r="N102" s="106"/>
      <c r="O102" s="106"/>
      <c r="P102" s="76"/>
      <c r="Q102" s="77"/>
      <c r="R102" s="77"/>
      <c r="S102" s="77"/>
      <c r="T102" s="77"/>
      <c r="U102" s="77"/>
      <c r="V102" s="77"/>
      <c r="W102" s="77"/>
      <c r="X102" s="77"/>
      <c r="Y102" s="77"/>
      <c r="Z102" s="77"/>
      <c r="AA102" s="77"/>
      <c r="AB102" s="77"/>
      <c r="AC102" s="77"/>
      <c r="AD102" s="77"/>
      <c r="AE102" s="77"/>
      <c r="AF102" s="77"/>
      <c r="AG102" s="77"/>
      <c r="AH102" s="77"/>
      <c r="AI102" s="77"/>
      <c r="AJ102" s="78"/>
      <c r="AK102" s="109"/>
    </row>
    <row r="103" spans="3:37" x14ac:dyDescent="0.25">
      <c r="C103" s="57" t="s">
        <v>242</v>
      </c>
      <c r="D103" s="106"/>
      <c r="E103" s="106"/>
      <c r="F103" s="106"/>
      <c r="G103" s="106"/>
      <c r="H103" s="106"/>
      <c r="I103" s="106"/>
      <c r="J103" s="106"/>
      <c r="K103" s="106"/>
      <c r="L103" s="106"/>
      <c r="M103" s="106"/>
      <c r="N103" s="106"/>
      <c r="O103" s="106"/>
      <c r="P103" s="76"/>
      <c r="Q103" s="77"/>
      <c r="R103" s="77"/>
      <c r="S103" s="77"/>
      <c r="T103" s="77"/>
      <c r="U103" s="77"/>
      <c r="V103" s="77"/>
      <c r="W103" s="77"/>
      <c r="X103" s="77"/>
      <c r="Y103" s="77"/>
      <c r="Z103" s="77"/>
      <c r="AA103" s="77"/>
      <c r="AB103" s="77"/>
      <c r="AC103" s="77"/>
      <c r="AD103" s="77"/>
      <c r="AE103" s="77"/>
      <c r="AF103" s="77"/>
      <c r="AG103" s="77"/>
      <c r="AH103" s="77"/>
      <c r="AI103" s="77"/>
      <c r="AJ103" s="78"/>
      <c r="AK103" s="109"/>
    </row>
    <row r="104" spans="3:37" x14ac:dyDescent="0.25">
      <c r="C104" s="57" t="s">
        <v>243</v>
      </c>
      <c r="D104" s="106"/>
      <c r="E104" s="106"/>
      <c r="F104" s="106"/>
      <c r="G104" s="106"/>
      <c r="H104" s="106"/>
      <c r="I104" s="106"/>
      <c r="J104" s="106"/>
      <c r="K104" s="106"/>
      <c r="L104" s="106"/>
      <c r="M104" s="106"/>
      <c r="N104" s="106"/>
      <c r="O104" s="106"/>
      <c r="P104" s="76"/>
      <c r="Q104" s="77"/>
      <c r="R104" s="77"/>
      <c r="S104" s="77"/>
      <c r="T104" s="77"/>
      <c r="U104" s="77"/>
      <c r="V104" s="77"/>
      <c r="W104" s="77"/>
      <c r="X104" s="77"/>
      <c r="Y104" s="77"/>
      <c r="Z104" s="77"/>
      <c r="AA104" s="77"/>
      <c r="AB104" s="77"/>
      <c r="AC104" s="77"/>
      <c r="AD104" s="77"/>
      <c r="AE104" s="77"/>
      <c r="AF104" s="77"/>
      <c r="AG104" s="77"/>
      <c r="AH104" s="77"/>
      <c r="AI104" s="77"/>
      <c r="AJ104" s="78"/>
      <c r="AK104" s="109"/>
    </row>
    <row r="105" spans="3:37" x14ac:dyDescent="0.25">
      <c r="C105" s="57" t="s">
        <v>244</v>
      </c>
      <c r="D105" s="106"/>
      <c r="E105" s="106"/>
      <c r="F105" s="106"/>
      <c r="G105" s="106"/>
      <c r="H105" s="106"/>
      <c r="I105" s="106"/>
      <c r="J105" s="106"/>
      <c r="K105" s="106"/>
      <c r="L105" s="106"/>
      <c r="M105" s="106"/>
      <c r="N105" s="106"/>
      <c r="O105" s="106"/>
      <c r="P105" s="76"/>
      <c r="Q105" s="77"/>
      <c r="R105" s="77"/>
      <c r="S105" s="77"/>
      <c r="T105" s="77"/>
      <c r="U105" s="77"/>
      <c r="V105" s="77"/>
      <c r="W105" s="77"/>
      <c r="X105" s="77"/>
      <c r="Y105" s="77"/>
      <c r="Z105" s="77"/>
      <c r="AA105" s="77"/>
      <c r="AB105" s="77"/>
      <c r="AC105" s="77"/>
      <c r="AD105" s="77"/>
      <c r="AE105" s="77"/>
      <c r="AF105" s="77"/>
      <c r="AG105" s="77"/>
      <c r="AH105" s="77"/>
      <c r="AI105" s="77"/>
      <c r="AJ105" s="78"/>
      <c r="AK105" s="109"/>
    </row>
    <row r="106" spans="3:37" x14ac:dyDescent="0.25">
      <c r="C106" s="57" t="s">
        <v>245</v>
      </c>
      <c r="D106" s="106"/>
      <c r="E106" s="106"/>
      <c r="F106" s="106"/>
      <c r="G106" s="106"/>
      <c r="H106" s="106"/>
      <c r="I106" s="106"/>
      <c r="J106" s="106"/>
      <c r="K106" s="106"/>
      <c r="L106" s="106"/>
      <c r="M106" s="106"/>
      <c r="N106" s="106"/>
      <c r="O106" s="106"/>
      <c r="P106" s="76"/>
      <c r="Q106" s="77"/>
      <c r="R106" s="77"/>
      <c r="S106" s="77"/>
      <c r="T106" s="77"/>
      <c r="U106" s="77"/>
      <c r="V106" s="77"/>
      <c r="W106" s="77"/>
      <c r="X106" s="77"/>
      <c r="Y106" s="77"/>
      <c r="Z106" s="77"/>
      <c r="AA106" s="77"/>
      <c r="AB106" s="77"/>
      <c r="AC106" s="77"/>
      <c r="AD106" s="77"/>
      <c r="AE106" s="77"/>
      <c r="AF106" s="77"/>
      <c r="AG106" s="77"/>
      <c r="AH106" s="77"/>
      <c r="AI106" s="77"/>
      <c r="AJ106" s="78"/>
      <c r="AK106" s="109"/>
    </row>
    <row r="107" spans="3:37" x14ac:dyDescent="0.25">
      <c r="C107" s="57" t="s">
        <v>246</v>
      </c>
      <c r="D107" s="106"/>
      <c r="E107" s="106"/>
      <c r="F107" s="106"/>
      <c r="G107" s="106"/>
      <c r="H107" s="106"/>
      <c r="I107" s="106"/>
      <c r="J107" s="106"/>
      <c r="K107" s="106"/>
      <c r="L107" s="106"/>
      <c r="M107" s="106"/>
      <c r="N107" s="106"/>
      <c r="O107" s="106"/>
      <c r="P107" s="76"/>
      <c r="Q107" s="77"/>
      <c r="R107" s="77"/>
      <c r="S107" s="77"/>
      <c r="T107" s="77"/>
      <c r="U107" s="77"/>
      <c r="V107" s="77"/>
      <c r="W107" s="77"/>
      <c r="X107" s="77"/>
      <c r="Y107" s="77"/>
      <c r="Z107" s="77"/>
      <c r="AA107" s="77"/>
      <c r="AB107" s="77"/>
      <c r="AC107" s="77"/>
      <c r="AD107" s="77"/>
      <c r="AE107" s="77"/>
      <c r="AF107" s="77"/>
      <c r="AG107" s="77"/>
      <c r="AH107" s="77"/>
      <c r="AI107" s="77"/>
      <c r="AJ107" s="78"/>
      <c r="AK107" s="109"/>
    </row>
    <row r="108" spans="3:37" x14ac:dyDescent="0.25">
      <c r="C108" s="57" t="s">
        <v>247</v>
      </c>
      <c r="D108" s="106"/>
      <c r="E108" s="106"/>
      <c r="F108" s="106"/>
      <c r="G108" s="106"/>
      <c r="H108" s="106"/>
      <c r="I108" s="106"/>
      <c r="J108" s="106"/>
      <c r="K108" s="106"/>
      <c r="L108" s="106"/>
      <c r="M108" s="106"/>
      <c r="N108" s="106"/>
      <c r="O108" s="106"/>
      <c r="P108" s="76"/>
      <c r="Q108" s="77"/>
      <c r="R108" s="77"/>
      <c r="S108" s="77"/>
      <c r="T108" s="77"/>
      <c r="U108" s="77"/>
      <c r="V108" s="77"/>
      <c r="W108" s="77"/>
      <c r="X108" s="77"/>
      <c r="Y108" s="77"/>
      <c r="Z108" s="77"/>
      <c r="AA108" s="77"/>
      <c r="AB108" s="77"/>
      <c r="AC108" s="77"/>
      <c r="AD108" s="77"/>
      <c r="AE108" s="77"/>
      <c r="AF108" s="77"/>
      <c r="AG108" s="77"/>
      <c r="AH108" s="77"/>
      <c r="AI108" s="77"/>
      <c r="AJ108" s="78"/>
      <c r="AK108" s="109"/>
    </row>
    <row r="109" spans="3:37" x14ac:dyDescent="0.25">
      <c r="C109" s="57" t="s">
        <v>248</v>
      </c>
      <c r="D109" s="106"/>
      <c r="E109" s="106"/>
      <c r="F109" s="106"/>
      <c r="G109" s="106"/>
      <c r="H109" s="106"/>
      <c r="I109" s="106"/>
      <c r="J109" s="106"/>
      <c r="K109" s="106"/>
      <c r="L109" s="106"/>
      <c r="M109" s="106"/>
      <c r="N109" s="106"/>
      <c r="O109" s="106"/>
      <c r="P109" s="76"/>
      <c r="Q109" s="77"/>
      <c r="R109" s="77"/>
      <c r="S109" s="77"/>
      <c r="T109" s="77"/>
      <c r="U109" s="77"/>
      <c r="V109" s="77"/>
      <c r="W109" s="77"/>
      <c r="X109" s="77"/>
      <c r="Y109" s="77"/>
      <c r="Z109" s="77"/>
      <c r="AA109" s="77"/>
      <c r="AB109" s="77"/>
      <c r="AC109" s="77"/>
      <c r="AD109" s="77"/>
      <c r="AE109" s="77"/>
      <c r="AF109" s="77"/>
      <c r="AG109" s="77"/>
      <c r="AH109" s="77"/>
      <c r="AI109" s="77"/>
      <c r="AJ109" s="78"/>
      <c r="AK109" s="109"/>
    </row>
    <row r="110" spans="3:37" x14ac:dyDescent="0.25">
      <c r="C110" s="57" t="s">
        <v>249</v>
      </c>
      <c r="D110" s="106"/>
      <c r="E110" s="106"/>
      <c r="F110" s="106"/>
      <c r="G110" s="106"/>
      <c r="H110" s="106"/>
      <c r="I110" s="106"/>
      <c r="J110" s="106"/>
      <c r="K110" s="106"/>
      <c r="L110" s="106"/>
      <c r="M110" s="106"/>
      <c r="N110" s="106"/>
      <c r="O110" s="106"/>
      <c r="P110" s="76"/>
      <c r="Q110" s="77"/>
      <c r="R110" s="77"/>
      <c r="S110" s="77"/>
      <c r="T110" s="77"/>
      <c r="U110" s="77"/>
      <c r="V110" s="77"/>
      <c r="W110" s="77"/>
      <c r="X110" s="77"/>
      <c r="Y110" s="77"/>
      <c r="Z110" s="77"/>
      <c r="AA110" s="77"/>
      <c r="AB110" s="77"/>
      <c r="AC110" s="77"/>
      <c r="AD110" s="77"/>
      <c r="AE110" s="77"/>
      <c r="AF110" s="77"/>
      <c r="AG110" s="77"/>
      <c r="AH110" s="77"/>
      <c r="AI110" s="77"/>
      <c r="AJ110" s="78"/>
      <c r="AK110" s="109"/>
    </row>
    <row r="111" spans="3:37" x14ac:dyDescent="0.25">
      <c r="C111" s="57" t="s">
        <v>250</v>
      </c>
      <c r="D111" s="106"/>
      <c r="E111" s="106"/>
      <c r="F111" s="106"/>
      <c r="G111" s="106"/>
      <c r="H111" s="106"/>
      <c r="I111" s="106"/>
      <c r="J111" s="106"/>
      <c r="K111" s="106"/>
      <c r="L111" s="106"/>
      <c r="M111" s="106"/>
      <c r="N111" s="106"/>
      <c r="O111" s="106"/>
      <c r="P111" s="76"/>
      <c r="Q111" s="77"/>
      <c r="R111" s="77"/>
      <c r="S111" s="77"/>
      <c r="T111" s="77"/>
      <c r="U111" s="77"/>
      <c r="V111" s="77"/>
      <c r="W111" s="77"/>
      <c r="X111" s="77"/>
      <c r="Y111" s="77"/>
      <c r="Z111" s="77"/>
      <c r="AA111" s="77"/>
      <c r="AB111" s="77"/>
      <c r="AC111" s="77"/>
      <c r="AD111" s="77"/>
      <c r="AE111" s="77"/>
      <c r="AF111" s="77"/>
      <c r="AG111" s="77"/>
      <c r="AH111" s="77"/>
      <c r="AI111" s="77"/>
      <c r="AJ111" s="78"/>
      <c r="AK111" s="109"/>
    </row>
    <row r="112" spans="3:37" x14ac:dyDescent="0.25">
      <c r="C112" s="57" t="s">
        <v>251</v>
      </c>
      <c r="D112" s="106"/>
      <c r="E112" s="106"/>
      <c r="F112" s="106"/>
      <c r="G112" s="106"/>
      <c r="H112" s="106"/>
      <c r="I112" s="106"/>
      <c r="J112" s="106"/>
      <c r="K112" s="106"/>
      <c r="L112" s="106"/>
      <c r="M112" s="106"/>
      <c r="N112" s="106"/>
      <c r="O112" s="106"/>
      <c r="P112" s="76"/>
      <c r="Q112" s="77"/>
      <c r="R112" s="77"/>
      <c r="S112" s="77"/>
      <c r="T112" s="77"/>
      <c r="U112" s="77"/>
      <c r="V112" s="77"/>
      <c r="W112" s="77"/>
      <c r="X112" s="77"/>
      <c r="Y112" s="77"/>
      <c r="Z112" s="77"/>
      <c r="AA112" s="77"/>
      <c r="AB112" s="77"/>
      <c r="AC112" s="77"/>
      <c r="AD112" s="77"/>
      <c r="AE112" s="77"/>
      <c r="AF112" s="77"/>
      <c r="AG112" s="77"/>
      <c r="AH112" s="77"/>
      <c r="AI112" s="77"/>
      <c r="AJ112" s="78"/>
      <c r="AK112" s="109"/>
    </row>
    <row r="113" spans="2:37" x14ac:dyDescent="0.25">
      <c r="C113" s="60" t="s">
        <v>252</v>
      </c>
      <c r="D113" s="106"/>
      <c r="E113" s="106"/>
      <c r="F113" s="106"/>
      <c r="G113" s="106"/>
      <c r="H113" s="106"/>
      <c r="I113" s="106"/>
      <c r="J113" s="106"/>
      <c r="K113" s="106"/>
      <c r="L113" s="106"/>
      <c r="M113" s="106"/>
      <c r="N113" s="106"/>
      <c r="O113" s="106"/>
      <c r="P113" s="76"/>
      <c r="Q113" s="77"/>
      <c r="R113" s="77"/>
      <c r="S113" s="77"/>
      <c r="T113" s="77"/>
      <c r="U113" s="77"/>
      <c r="V113" s="77"/>
      <c r="W113" s="77"/>
      <c r="X113" s="77"/>
      <c r="Y113" s="77"/>
      <c r="Z113" s="77"/>
      <c r="AA113" s="77"/>
      <c r="AB113" s="77"/>
      <c r="AC113" s="77"/>
      <c r="AD113" s="77"/>
      <c r="AE113" s="77"/>
      <c r="AF113" s="77"/>
      <c r="AG113" s="77"/>
      <c r="AH113" s="77"/>
      <c r="AI113" s="77"/>
      <c r="AJ113" s="78"/>
      <c r="AK113" s="109"/>
    </row>
    <row r="114" spans="2:37" x14ac:dyDescent="0.25">
      <c r="C114" s="60" t="s">
        <v>252</v>
      </c>
      <c r="D114" s="106"/>
      <c r="E114" s="106"/>
      <c r="F114" s="106"/>
      <c r="G114" s="106"/>
      <c r="H114" s="106"/>
      <c r="I114" s="106"/>
      <c r="J114" s="106"/>
      <c r="K114" s="106"/>
      <c r="L114" s="106"/>
      <c r="M114" s="106"/>
      <c r="N114" s="106"/>
      <c r="O114" s="106"/>
      <c r="P114" s="76"/>
      <c r="Q114" s="77"/>
      <c r="R114" s="77"/>
      <c r="S114" s="77"/>
      <c r="T114" s="77"/>
      <c r="U114" s="77"/>
      <c r="V114" s="77"/>
      <c r="W114" s="77"/>
      <c r="X114" s="77"/>
      <c r="Y114" s="77"/>
      <c r="Z114" s="77"/>
      <c r="AA114" s="77"/>
      <c r="AB114" s="77"/>
      <c r="AC114" s="77"/>
      <c r="AD114" s="77"/>
      <c r="AE114" s="77"/>
      <c r="AF114" s="77"/>
      <c r="AG114" s="77"/>
      <c r="AH114" s="77"/>
      <c r="AI114" s="77"/>
      <c r="AJ114" s="78"/>
      <c r="AK114" s="109"/>
    </row>
    <row r="115" spans="2:37" x14ac:dyDescent="0.25">
      <c r="C115" s="60" t="s">
        <v>252</v>
      </c>
      <c r="D115" s="106"/>
      <c r="E115" s="106"/>
      <c r="F115" s="106"/>
      <c r="G115" s="106"/>
      <c r="H115" s="106"/>
      <c r="I115" s="106"/>
      <c r="J115" s="106"/>
      <c r="K115" s="106"/>
      <c r="L115" s="106"/>
      <c r="M115" s="106"/>
      <c r="N115" s="106"/>
      <c r="O115" s="106"/>
      <c r="P115" s="76"/>
      <c r="Q115" s="77"/>
      <c r="R115" s="77"/>
      <c r="S115" s="77"/>
      <c r="T115" s="77"/>
      <c r="U115" s="77"/>
      <c r="V115" s="77"/>
      <c r="W115" s="77"/>
      <c r="X115" s="77"/>
      <c r="Y115" s="77"/>
      <c r="Z115" s="77"/>
      <c r="AA115" s="77"/>
      <c r="AB115" s="77"/>
      <c r="AC115" s="77"/>
      <c r="AD115" s="77"/>
      <c r="AE115" s="77"/>
      <c r="AF115" s="77"/>
      <c r="AG115" s="77"/>
      <c r="AH115" s="77"/>
      <c r="AI115" s="77"/>
      <c r="AJ115" s="78"/>
      <c r="AK115" s="109"/>
    </row>
    <row r="116" spans="2:37" x14ac:dyDescent="0.25">
      <c r="C116" s="60" t="s">
        <v>252</v>
      </c>
      <c r="D116" s="106"/>
      <c r="E116" s="106"/>
      <c r="F116" s="106"/>
      <c r="G116" s="106"/>
      <c r="H116" s="106"/>
      <c r="I116" s="106"/>
      <c r="J116" s="106"/>
      <c r="K116" s="106"/>
      <c r="L116" s="106"/>
      <c r="M116" s="106"/>
      <c r="N116" s="106"/>
      <c r="O116" s="106"/>
      <c r="P116" s="76"/>
      <c r="Q116" s="77"/>
      <c r="R116" s="77"/>
      <c r="S116" s="77"/>
      <c r="T116" s="77"/>
      <c r="U116" s="77"/>
      <c r="V116" s="77"/>
      <c r="W116" s="77"/>
      <c r="X116" s="77"/>
      <c r="Y116" s="77"/>
      <c r="Z116" s="77"/>
      <c r="AA116" s="77"/>
      <c r="AB116" s="77"/>
      <c r="AC116" s="77"/>
      <c r="AD116" s="77"/>
      <c r="AE116" s="77"/>
      <c r="AF116" s="77"/>
      <c r="AG116" s="77"/>
      <c r="AH116" s="77"/>
      <c r="AI116" s="77"/>
      <c r="AJ116" s="78"/>
      <c r="AK116" s="109"/>
    </row>
    <row r="117" spans="2:37" x14ac:dyDescent="0.25">
      <c r="C117" s="60" t="s">
        <v>252</v>
      </c>
      <c r="D117" s="106"/>
      <c r="E117" s="106"/>
      <c r="F117" s="106"/>
      <c r="G117" s="106"/>
      <c r="H117" s="106"/>
      <c r="I117" s="106"/>
      <c r="J117" s="106"/>
      <c r="K117" s="106"/>
      <c r="L117" s="106"/>
      <c r="M117" s="106"/>
      <c r="N117" s="106"/>
      <c r="O117" s="106"/>
      <c r="P117" s="76"/>
      <c r="Q117" s="77"/>
      <c r="R117" s="77"/>
      <c r="S117" s="77"/>
      <c r="T117" s="77"/>
      <c r="U117" s="77"/>
      <c r="V117" s="77"/>
      <c r="W117" s="77"/>
      <c r="X117" s="77"/>
      <c r="Y117" s="77"/>
      <c r="Z117" s="77"/>
      <c r="AA117" s="77"/>
      <c r="AB117" s="77"/>
      <c r="AC117" s="77"/>
      <c r="AD117" s="77"/>
      <c r="AE117" s="77"/>
      <c r="AF117" s="77"/>
      <c r="AG117" s="77"/>
      <c r="AH117" s="77"/>
      <c r="AI117" s="77"/>
      <c r="AJ117" s="78"/>
      <c r="AK117" s="109"/>
    </row>
    <row r="118" spans="2:37" x14ac:dyDescent="0.25">
      <c r="C118" s="60" t="s">
        <v>252</v>
      </c>
      <c r="D118" s="106"/>
      <c r="E118" s="106"/>
      <c r="F118" s="106"/>
      <c r="G118" s="106"/>
      <c r="H118" s="106"/>
      <c r="I118" s="106"/>
      <c r="J118" s="106"/>
      <c r="K118" s="106"/>
      <c r="L118" s="106"/>
      <c r="M118" s="106"/>
      <c r="N118" s="106"/>
      <c r="O118" s="106"/>
      <c r="P118" s="76"/>
      <c r="Q118" s="77"/>
      <c r="R118" s="77"/>
      <c r="S118" s="77"/>
      <c r="T118" s="77"/>
      <c r="U118" s="77"/>
      <c r="V118" s="77"/>
      <c r="W118" s="77"/>
      <c r="X118" s="77"/>
      <c r="Y118" s="77"/>
      <c r="Z118" s="77"/>
      <c r="AA118" s="77"/>
      <c r="AB118" s="77"/>
      <c r="AC118" s="77"/>
      <c r="AD118" s="77"/>
      <c r="AE118" s="77"/>
      <c r="AF118" s="77"/>
      <c r="AG118" s="77"/>
      <c r="AH118" s="77"/>
      <c r="AI118" s="77"/>
      <c r="AJ118" s="78"/>
      <c r="AK118" s="109"/>
    </row>
    <row r="119" spans="2:37" x14ac:dyDescent="0.25">
      <c r="C119" s="60" t="s">
        <v>252</v>
      </c>
      <c r="D119" s="106"/>
      <c r="E119" s="106"/>
      <c r="F119" s="106"/>
      <c r="G119" s="106"/>
      <c r="H119" s="106"/>
      <c r="I119" s="106"/>
      <c r="J119" s="106"/>
      <c r="K119" s="106"/>
      <c r="L119" s="106"/>
      <c r="M119" s="106"/>
      <c r="N119" s="106"/>
      <c r="O119" s="106"/>
      <c r="P119" s="76"/>
      <c r="Q119" s="77"/>
      <c r="R119" s="77"/>
      <c r="S119" s="77"/>
      <c r="T119" s="77"/>
      <c r="U119" s="77"/>
      <c r="V119" s="77"/>
      <c r="W119" s="77"/>
      <c r="X119" s="77"/>
      <c r="Y119" s="77"/>
      <c r="Z119" s="77"/>
      <c r="AA119" s="77"/>
      <c r="AB119" s="77"/>
      <c r="AC119" s="77"/>
      <c r="AD119" s="77"/>
      <c r="AE119" s="77"/>
      <c r="AF119" s="77"/>
      <c r="AG119" s="77"/>
      <c r="AH119" s="77"/>
      <c r="AI119" s="77"/>
      <c r="AJ119" s="78"/>
      <c r="AK119" s="109"/>
    </row>
    <row r="120" spans="2:37" x14ac:dyDescent="0.25">
      <c r="C120" s="60" t="s">
        <v>252</v>
      </c>
      <c r="D120" s="106"/>
      <c r="E120" s="106"/>
      <c r="F120" s="106"/>
      <c r="G120" s="106"/>
      <c r="H120" s="106"/>
      <c r="I120" s="106"/>
      <c r="J120" s="106"/>
      <c r="K120" s="106"/>
      <c r="L120" s="106"/>
      <c r="M120" s="106"/>
      <c r="N120" s="106"/>
      <c r="O120" s="106"/>
      <c r="P120" s="76"/>
      <c r="Q120" s="77"/>
      <c r="R120" s="77"/>
      <c r="S120" s="77"/>
      <c r="T120" s="77"/>
      <c r="U120" s="77"/>
      <c r="V120" s="77"/>
      <c r="W120" s="77"/>
      <c r="X120" s="77"/>
      <c r="Y120" s="77"/>
      <c r="Z120" s="77"/>
      <c r="AA120" s="77"/>
      <c r="AB120" s="77"/>
      <c r="AC120" s="77"/>
      <c r="AD120" s="77"/>
      <c r="AE120" s="77"/>
      <c r="AF120" s="77"/>
      <c r="AG120" s="77"/>
      <c r="AH120" s="77"/>
      <c r="AI120" s="77"/>
      <c r="AJ120" s="78"/>
      <c r="AK120" s="109"/>
    </row>
    <row r="121" spans="2:37" x14ac:dyDescent="0.25">
      <c r="C121" s="60" t="s">
        <v>252</v>
      </c>
      <c r="D121" s="106"/>
      <c r="E121" s="106"/>
      <c r="F121" s="106"/>
      <c r="G121" s="106"/>
      <c r="H121" s="106"/>
      <c r="I121" s="106"/>
      <c r="J121" s="106"/>
      <c r="K121" s="106"/>
      <c r="L121" s="106"/>
      <c r="M121" s="106"/>
      <c r="N121" s="106"/>
      <c r="O121" s="106"/>
      <c r="P121" s="76"/>
      <c r="Q121" s="77"/>
      <c r="R121" s="77"/>
      <c r="S121" s="77"/>
      <c r="T121" s="77"/>
      <c r="U121" s="77"/>
      <c r="V121" s="77"/>
      <c r="W121" s="77"/>
      <c r="X121" s="77"/>
      <c r="Y121" s="77"/>
      <c r="Z121" s="77"/>
      <c r="AA121" s="77"/>
      <c r="AB121" s="77"/>
      <c r="AC121" s="77"/>
      <c r="AD121" s="77"/>
      <c r="AE121" s="77"/>
      <c r="AF121" s="77"/>
      <c r="AG121" s="77"/>
      <c r="AH121" s="77"/>
      <c r="AI121" s="77"/>
      <c r="AJ121" s="78"/>
      <c r="AK121" s="109"/>
    </row>
    <row r="122" spans="2:37" x14ac:dyDescent="0.25">
      <c r="C122" s="60" t="s">
        <v>252</v>
      </c>
      <c r="D122" s="106"/>
      <c r="E122" s="106"/>
      <c r="F122" s="106"/>
      <c r="G122" s="106"/>
      <c r="H122" s="106"/>
      <c r="I122" s="106"/>
      <c r="J122" s="106"/>
      <c r="K122" s="106"/>
      <c r="L122" s="106"/>
      <c r="M122" s="106"/>
      <c r="N122" s="106"/>
      <c r="O122" s="106"/>
      <c r="P122" s="73"/>
      <c r="Q122" s="74"/>
      <c r="R122" s="74"/>
      <c r="S122" s="74"/>
      <c r="T122" s="74"/>
      <c r="U122" s="74"/>
      <c r="V122" s="74"/>
      <c r="W122" s="74"/>
      <c r="X122" s="74"/>
      <c r="Y122" s="74"/>
      <c r="Z122" s="74"/>
      <c r="AA122" s="74"/>
      <c r="AB122" s="74"/>
      <c r="AC122" s="74"/>
      <c r="AD122" s="74"/>
      <c r="AE122" s="74"/>
      <c r="AF122" s="74"/>
      <c r="AG122" s="74"/>
      <c r="AH122" s="74"/>
      <c r="AI122" s="74"/>
      <c r="AJ122" s="75"/>
      <c r="AK122" s="110"/>
    </row>
    <row r="124" spans="2:37" x14ac:dyDescent="0.25">
      <c r="B124" s="12" t="s">
        <v>1730</v>
      </c>
      <c r="C124" s="220" t="s">
        <v>1693</v>
      </c>
      <c r="D124" s="220"/>
      <c r="E124" s="220"/>
      <c r="F124" s="220"/>
      <c r="G124" s="220"/>
      <c r="H124" s="220"/>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1"/>
      <c r="AK124" s="108"/>
    </row>
    <row r="125" spans="2:37" x14ac:dyDescent="0.25">
      <c r="C125" s="59" t="s">
        <v>214</v>
      </c>
      <c r="D125" s="56" t="s">
        <v>178</v>
      </c>
      <c r="E125" s="56" t="s">
        <v>179</v>
      </c>
      <c r="F125" s="56" t="s">
        <v>180</v>
      </c>
      <c r="G125" s="56" t="s">
        <v>181</v>
      </c>
      <c r="H125" s="56" t="s">
        <v>182</v>
      </c>
      <c r="I125" s="56" t="s">
        <v>183</v>
      </c>
      <c r="J125" s="56" t="s">
        <v>184</v>
      </c>
      <c r="K125" s="56" t="s">
        <v>185</v>
      </c>
      <c r="L125" s="56" t="s">
        <v>186</v>
      </c>
      <c r="M125" s="56" t="s">
        <v>187</v>
      </c>
      <c r="N125" s="56" t="s">
        <v>188</v>
      </c>
      <c r="O125" s="56" t="s">
        <v>189</v>
      </c>
      <c r="P125" s="56" t="s">
        <v>190</v>
      </c>
      <c r="Q125" s="56" t="s">
        <v>191</v>
      </c>
      <c r="R125" s="56" t="s">
        <v>192</v>
      </c>
      <c r="S125" s="56" t="s">
        <v>193</v>
      </c>
      <c r="T125" s="70"/>
      <c r="U125" s="71"/>
      <c r="V125" s="71"/>
      <c r="W125" s="71"/>
      <c r="X125" s="71"/>
      <c r="Y125" s="71"/>
      <c r="Z125" s="71"/>
      <c r="AA125" s="71"/>
      <c r="AB125" s="71"/>
      <c r="AC125" s="71"/>
      <c r="AD125" s="71"/>
      <c r="AE125" s="71"/>
      <c r="AF125" s="71"/>
      <c r="AG125" s="71"/>
      <c r="AH125" s="71"/>
      <c r="AI125" s="71"/>
      <c r="AJ125" s="72"/>
      <c r="AK125" s="109"/>
    </row>
    <row r="126" spans="2:37" x14ac:dyDescent="0.25">
      <c r="C126" s="57" t="s">
        <v>215</v>
      </c>
      <c r="D126" s="106"/>
      <c r="E126" s="106"/>
      <c r="F126" s="106"/>
      <c r="G126" s="106"/>
      <c r="H126" s="106"/>
      <c r="I126" s="106"/>
      <c r="J126" s="106"/>
      <c r="K126" s="106"/>
      <c r="L126" s="106"/>
      <c r="M126" s="106"/>
      <c r="N126" s="106"/>
      <c r="O126" s="106"/>
      <c r="P126" s="106"/>
      <c r="Q126" s="106"/>
      <c r="R126" s="106"/>
      <c r="S126" s="106"/>
      <c r="T126" s="76"/>
      <c r="U126" s="77"/>
      <c r="V126" s="77"/>
      <c r="W126" s="77"/>
      <c r="X126" s="77"/>
      <c r="Y126" s="77"/>
      <c r="Z126" s="77"/>
      <c r="AA126" s="77"/>
      <c r="AB126" s="77"/>
      <c r="AC126" s="77"/>
      <c r="AD126" s="77"/>
      <c r="AE126" s="77"/>
      <c r="AF126" s="77"/>
      <c r="AG126" s="77"/>
      <c r="AH126" s="77"/>
      <c r="AI126" s="77"/>
      <c r="AJ126" s="78"/>
      <c r="AK126" s="109"/>
    </row>
    <row r="127" spans="2:37" x14ac:dyDescent="0.25">
      <c r="C127" s="57" t="s">
        <v>216</v>
      </c>
      <c r="D127" s="106"/>
      <c r="E127" s="106"/>
      <c r="F127" s="106"/>
      <c r="G127" s="106"/>
      <c r="H127" s="106"/>
      <c r="I127" s="106"/>
      <c r="J127" s="106"/>
      <c r="K127" s="106"/>
      <c r="L127" s="106"/>
      <c r="M127" s="106"/>
      <c r="N127" s="106"/>
      <c r="O127" s="106"/>
      <c r="P127" s="106"/>
      <c r="Q127" s="106"/>
      <c r="R127" s="106"/>
      <c r="S127" s="106"/>
      <c r="T127" s="76"/>
      <c r="U127" s="77"/>
      <c r="V127" s="77"/>
      <c r="W127" s="77"/>
      <c r="X127" s="77"/>
      <c r="Y127" s="77"/>
      <c r="Z127" s="77"/>
      <c r="AA127" s="77"/>
      <c r="AB127" s="77"/>
      <c r="AC127" s="77"/>
      <c r="AD127" s="77"/>
      <c r="AE127" s="77"/>
      <c r="AF127" s="77"/>
      <c r="AG127" s="77"/>
      <c r="AH127" s="77"/>
      <c r="AI127" s="77"/>
      <c r="AJ127" s="78"/>
      <c r="AK127" s="109"/>
    </row>
    <row r="128" spans="2:37" x14ac:dyDescent="0.25">
      <c r="C128" s="57" t="s">
        <v>217</v>
      </c>
      <c r="D128" s="106"/>
      <c r="E128" s="106"/>
      <c r="F128" s="106"/>
      <c r="G128" s="106"/>
      <c r="H128" s="106"/>
      <c r="I128" s="106"/>
      <c r="J128" s="106"/>
      <c r="K128" s="106"/>
      <c r="L128" s="106"/>
      <c r="M128" s="106"/>
      <c r="N128" s="106"/>
      <c r="O128" s="106"/>
      <c r="P128" s="106"/>
      <c r="Q128" s="106"/>
      <c r="R128" s="106"/>
      <c r="S128" s="106"/>
      <c r="T128" s="76"/>
      <c r="U128" s="77"/>
      <c r="V128" s="77"/>
      <c r="W128" s="77"/>
      <c r="X128" s="77"/>
      <c r="Y128" s="77"/>
      <c r="Z128" s="77"/>
      <c r="AA128" s="77"/>
      <c r="AB128" s="77"/>
      <c r="AC128" s="77"/>
      <c r="AD128" s="77"/>
      <c r="AE128" s="77"/>
      <c r="AF128" s="77"/>
      <c r="AG128" s="77"/>
      <c r="AH128" s="77"/>
      <c r="AI128" s="77"/>
      <c r="AJ128" s="78"/>
      <c r="AK128" s="109"/>
    </row>
    <row r="129" spans="3:37" x14ac:dyDescent="0.25">
      <c r="C129" s="57" t="s">
        <v>218</v>
      </c>
      <c r="D129" s="106"/>
      <c r="E129" s="106"/>
      <c r="F129" s="106"/>
      <c r="G129" s="106"/>
      <c r="H129" s="106"/>
      <c r="I129" s="106"/>
      <c r="J129" s="106"/>
      <c r="K129" s="106"/>
      <c r="L129" s="106"/>
      <c r="M129" s="106"/>
      <c r="N129" s="106"/>
      <c r="O129" s="106"/>
      <c r="P129" s="106"/>
      <c r="Q129" s="106"/>
      <c r="R129" s="106"/>
      <c r="S129" s="106"/>
      <c r="T129" s="76"/>
      <c r="U129" s="77"/>
      <c r="V129" s="77"/>
      <c r="W129" s="77"/>
      <c r="X129" s="77"/>
      <c r="Y129" s="77"/>
      <c r="Z129" s="77"/>
      <c r="AA129" s="77"/>
      <c r="AB129" s="77"/>
      <c r="AC129" s="77"/>
      <c r="AD129" s="77"/>
      <c r="AE129" s="77"/>
      <c r="AF129" s="77"/>
      <c r="AG129" s="77"/>
      <c r="AH129" s="77"/>
      <c r="AI129" s="77"/>
      <c r="AJ129" s="78"/>
      <c r="AK129" s="109"/>
    </row>
    <row r="130" spans="3:37" x14ac:dyDescent="0.25">
      <c r="C130" s="57" t="s">
        <v>223</v>
      </c>
      <c r="D130" s="106"/>
      <c r="E130" s="106"/>
      <c r="F130" s="106"/>
      <c r="G130" s="106"/>
      <c r="H130" s="106"/>
      <c r="I130" s="106"/>
      <c r="J130" s="106"/>
      <c r="K130" s="106"/>
      <c r="L130" s="106"/>
      <c r="M130" s="106"/>
      <c r="N130" s="106"/>
      <c r="O130" s="106"/>
      <c r="P130" s="106"/>
      <c r="Q130" s="106"/>
      <c r="R130" s="106"/>
      <c r="S130" s="106"/>
      <c r="T130" s="76"/>
      <c r="U130" s="77"/>
      <c r="V130" s="77"/>
      <c r="W130" s="77"/>
      <c r="X130" s="77"/>
      <c r="Y130" s="77"/>
      <c r="Z130" s="77"/>
      <c r="AA130" s="77"/>
      <c r="AB130" s="77"/>
      <c r="AC130" s="77"/>
      <c r="AD130" s="77"/>
      <c r="AE130" s="77"/>
      <c r="AF130" s="77"/>
      <c r="AG130" s="77"/>
      <c r="AH130" s="77"/>
      <c r="AI130" s="77"/>
      <c r="AJ130" s="78"/>
      <c r="AK130" s="109"/>
    </row>
    <row r="131" spans="3:37" x14ac:dyDescent="0.25">
      <c r="C131" s="57" t="s">
        <v>219</v>
      </c>
      <c r="D131" s="106"/>
      <c r="E131" s="106"/>
      <c r="F131" s="106"/>
      <c r="G131" s="106"/>
      <c r="H131" s="106"/>
      <c r="I131" s="106"/>
      <c r="J131" s="106"/>
      <c r="K131" s="106"/>
      <c r="L131" s="106"/>
      <c r="M131" s="106"/>
      <c r="N131" s="106"/>
      <c r="O131" s="106"/>
      <c r="P131" s="106"/>
      <c r="Q131" s="106"/>
      <c r="R131" s="106"/>
      <c r="S131" s="106"/>
      <c r="T131" s="76"/>
      <c r="U131" s="77"/>
      <c r="V131" s="77"/>
      <c r="W131" s="77"/>
      <c r="X131" s="77"/>
      <c r="Y131" s="77"/>
      <c r="Z131" s="77"/>
      <c r="AA131" s="77"/>
      <c r="AB131" s="77"/>
      <c r="AC131" s="77"/>
      <c r="AD131" s="77"/>
      <c r="AE131" s="77"/>
      <c r="AF131" s="77"/>
      <c r="AG131" s="77"/>
      <c r="AH131" s="77"/>
      <c r="AI131" s="77"/>
      <c r="AJ131" s="78"/>
      <c r="AK131" s="109"/>
    </row>
    <row r="132" spans="3:37" x14ac:dyDescent="0.25">
      <c r="C132" s="57" t="s">
        <v>220</v>
      </c>
      <c r="D132" s="106"/>
      <c r="E132" s="106"/>
      <c r="F132" s="106"/>
      <c r="G132" s="106"/>
      <c r="H132" s="106"/>
      <c r="I132" s="106"/>
      <c r="J132" s="106"/>
      <c r="K132" s="106"/>
      <c r="L132" s="106"/>
      <c r="M132" s="106"/>
      <c r="N132" s="106"/>
      <c r="O132" s="106"/>
      <c r="P132" s="106"/>
      <c r="Q132" s="106"/>
      <c r="R132" s="106"/>
      <c r="S132" s="106"/>
      <c r="T132" s="76"/>
      <c r="U132" s="77"/>
      <c r="V132" s="77"/>
      <c r="W132" s="77"/>
      <c r="X132" s="77"/>
      <c r="Y132" s="77"/>
      <c r="Z132" s="77"/>
      <c r="AA132" s="77"/>
      <c r="AB132" s="77"/>
      <c r="AC132" s="77"/>
      <c r="AD132" s="77"/>
      <c r="AE132" s="77"/>
      <c r="AF132" s="77"/>
      <c r="AG132" s="77"/>
      <c r="AH132" s="77"/>
      <c r="AI132" s="77"/>
      <c r="AJ132" s="78"/>
      <c r="AK132" s="109"/>
    </row>
    <row r="133" spans="3:37" x14ac:dyDescent="0.25">
      <c r="C133" s="57" t="s">
        <v>221</v>
      </c>
      <c r="D133" s="106"/>
      <c r="E133" s="106"/>
      <c r="F133" s="106"/>
      <c r="G133" s="106"/>
      <c r="H133" s="106"/>
      <c r="I133" s="106"/>
      <c r="J133" s="106"/>
      <c r="K133" s="106"/>
      <c r="L133" s="106"/>
      <c r="M133" s="106"/>
      <c r="N133" s="106"/>
      <c r="O133" s="106"/>
      <c r="P133" s="106"/>
      <c r="Q133" s="106"/>
      <c r="R133" s="106"/>
      <c r="S133" s="106"/>
      <c r="T133" s="76"/>
      <c r="U133" s="77"/>
      <c r="V133" s="77"/>
      <c r="W133" s="77"/>
      <c r="X133" s="77"/>
      <c r="Y133" s="77"/>
      <c r="Z133" s="77"/>
      <c r="AA133" s="77"/>
      <c r="AB133" s="77"/>
      <c r="AC133" s="77"/>
      <c r="AD133" s="77"/>
      <c r="AE133" s="77"/>
      <c r="AF133" s="77"/>
      <c r="AG133" s="77"/>
      <c r="AH133" s="77"/>
      <c r="AI133" s="77"/>
      <c r="AJ133" s="78"/>
      <c r="AK133" s="109"/>
    </row>
    <row r="134" spans="3:37" x14ac:dyDescent="0.25">
      <c r="C134" s="57" t="s">
        <v>222</v>
      </c>
      <c r="D134" s="106"/>
      <c r="E134" s="106"/>
      <c r="F134" s="106"/>
      <c r="G134" s="106"/>
      <c r="H134" s="106"/>
      <c r="I134" s="106"/>
      <c r="J134" s="106"/>
      <c r="K134" s="106"/>
      <c r="L134" s="106"/>
      <c r="M134" s="106"/>
      <c r="N134" s="106"/>
      <c r="O134" s="106"/>
      <c r="P134" s="106"/>
      <c r="Q134" s="106"/>
      <c r="R134" s="106"/>
      <c r="S134" s="106"/>
      <c r="T134" s="76"/>
      <c r="U134" s="77"/>
      <c r="V134" s="77"/>
      <c r="W134" s="77"/>
      <c r="X134" s="77"/>
      <c r="Y134" s="77"/>
      <c r="Z134" s="77"/>
      <c r="AA134" s="77"/>
      <c r="AB134" s="77"/>
      <c r="AC134" s="77"/>
      <c r="AD134" s="77"/>
      <c r="AE134" s="77"/>
      <c r="AF134" s="77"/>
      <c r="AG134" s="77"/>
      <c r="AH134" s="77"/>
      <c r="AI134" s="77"/>
      <c r="AJ134" s="78"/>
      <c r="AK134" s="109"/>
    </row>
    <row r="135" spans="3:37" x14ac:dyDescent="0.25">
      <c r="C135" s="57" t="s">
        <v>224</v>
      </c>
      <c r="D135" s="106"/>
      <c r="E135" s="106"/>
      <c r="F135" s="106"/>
      <c r="G135" s="106"/>
      <c r="H135" s="106"/>
      <c r="I135" s="106"/>
      <c r="J135" s="106"/>
      <c r="K135" s="106"/>
      <c r="L135" s="106"/>
      <c r="M135" s="106"/>
      <c r="N135" s="106"/>
      <c r="O135" s="106"/>
      <c r="P135" s="106"/>
      <c r="Q135" s="106"/>
      <c r="R135" s="106"/>
      <c r="S135" s="106"/>
      <c r="T135" s="76"/>
      <c r="U135" s="77"/>
      <c r="V135" s="77"/>
      <c r="W135" s="77"/>
      <c r="X135" s="77"/>
      <c r="Y135" s="77"/>
      <c r="Z135" s="77"/>
      <c r="AA135" s="77"/>
      <c r="AB135" s="77"/>
      <c r="AC135" s="77"/>
      <c r="AD135" s="77"/>
      <c r="AE135" s="77"/>
      <c r="AF135" s="77"/>
      <c r="AG135" s="77"/>
      <c r="AH135" s="77"/>
      <c r="AI135" s="77"/>
      <c r="AJ135" s="78"/>
      <c r="AK135" s="109"/>
    </row>
    <row r="136" spans="3:37" x14ac:dyDescent="0.25">
      <c r="C136" s="57" t="s">
        <v>225</v>
      </c>
      <c r="D136" s="106"/>
      <c r="E136" s="106"/>
      <c r="F136" s="106"/>
      <c r="G136" s="106"/>
      <c r="H136" s="106"/>
      <c r="I136" s="106"/>
      <c r="J136" s="106"/>
      <c r="K136" s="106"/>
      <c r="L136" s="106"/>
      <c r="M136" s="106"/>
      <c r="N136" s="106"/>
      <c r="O136" s="106"/>
      <c r="P136" s="106"/>
      <c r="Q136" s="106"/>
      <c r="R136" s="106"/>
      <c r="S136" s="106"/>
      <c r="T136" s="76"/>
      <c r="U136" s="77"/>
      <c r="V136" s="77"/>
      <c r="W136" s="77"/>
      <c r="X136" s="77"/>
      <c r="Y136" s="77"/>
      <c r="Z136" s="77"/>
      <c r="AA136" s="77"/>
      <c r="AB136" s="77"/>
      <c r="AC136" s="77"/>
      <c r="AD136" s="77"/>
      <c r="AE136" s="77"/>
      <c r="AF136" s="77"/>
      <c r="AG136" s="77"/>
      <c r="AH136" s="77"/>
      <c r="AI136" s="77"/>
      <c r="AJ136" s="78"/>
      <c r="AK136" s="109"/>
    </row>
    <row r="137" spans="3:37" x14ac:dyDescent="0.25">
      <c r="C137" s="57" t="s">
        <v>233</v>
      </c>
      <c r="D137" s="106"/>
      <c r="E137" s="106"/>
      <c r="F137" s="106"/>
      <c r="G137" s="106"/>
      <c r="H137" s="106"/>
      <c r="I137" s="106"/>
      <c r="J137" s="106"/>
      <c r="K137" s="106"/>
      <c r="L137" s="106"/>
      <c r="M137" s="106"/>
      <c r="N137" s="106"/>
      <c r="O137" s="106"/>
      <c r="P137" s="106"/>
      <c r="Q137" s="106"/>
      <c r="R137" s="106"/>
      <c r="S137" s="106"/>
      <c r="T137" s="76"/>
      <c r="U137" s="77"/>
      <c r="V137" s="77"/>
      <c r="W137" s="77"/>
      <c r="X137" s="77"/>
      <c r="Y137" s="77"/>
      <c r="Z137" s="77"/>
      <c r="AA137" s="77"/>
      <c r="AB137" s="77"/>
      <c r="AC137" s="77"/>
      <c r="AD137" s="77"/>
      <c r="AE137" s="77"/>
      <c r="AF137" s="77"/>
      <c r="AG137" s="77"/>
      <c r="AH137" s="77"/>
      <c r="AI137" s="77"/>
      <c r="AJ137" s="78"/>
      <c r="AK137" s="109"/>
    </row>
    <row r="138" spans="3:37" x14ac:dyDescent="0.25">
      <c r="C138" s="57" t="s">
        <v>226</v>
      </c>
      <c r="D138" s="106"/>
      <c r="E138" s="106"/>
      <c r="F138" s="106"/>
      <c r="G138" s="106"/>
      <c r="H138" s="106"/>
      <c r="I138" s="106"/>
      <c r="J138" s="106"/>
      <c r="K138" s="106"/>
      <c r="L138" s="106"/>
      <c r="M138" s="106"/>
      <c r="N138" s="106"/>
      <c r="O138" s="106"/>
      <c r="P138" s="106"/>
      <c r="Q138" s="106"/>
      <c r="R138" s="106"/>
      <c r="S138" s="106"/>
      <c r="T138" s="76"/>
      <c r="U138" s="77"/>
      <c r="V138" s="77"/>
      <c r="W138" s="77"/>
      <c r="X138" s="77"/>
      <c r="Y138" s="77"/>
      <c r="Z138" s="77"/>
      <c r="AA138" s="77"/>
      <c r="AB138" s="77"/>
      <c r="AC138" s="77"/>
      <c r="AD138" s="77"/>
      <c r="AE138" s="77"/>
      <c r="AF138" s="77"/>
      <c r="AG138" s="77"/>
      <c r="AH138" s="77"/>
      <c r="AI138" s="77"/>
      <c r="AJ138" s="78"/>
      <c r="AK138" s="109"/>
    </row>
    <row r="139" spans="3:37" x14ac:dyDescent="0.25">
      <c r="C139" s="57" t="s">
        <v>227</v>
      </c>
      <c r="D139" s="106"/>
      <c r="E139" s="106"/>
      <c r="F139" s="106"/>
      <c r="G139" s="106"/>
      <c r="H139" s="106"/>
      <c r="I139" s="106"/>
      <c r="J139" s="106"/>
      <c r="K139" s="106"/>
      <c r="L139" s="106"/>
      <c r="M139" s="106"/>
      <c r="N139" s="106"/>
      <c r="O139" s="106"/>
      <c r="P139" s="106"/>
      <c r="Q139" s="106"/>
      <c r="R139" s="106"/>
      <c r="S139" s="106"/>
      <c r="T139" s="76"/>
      <c r="U139" s="77"/>
      <c r="V139" s="77"/>
      <c r="W139" s="77"/>
      <c r="X139" s="77"/>
      <c r="Y139" s="77"/>
      <c r="Z139" s="77"/>
      <c r="AA139" s="77"/>
      <c r="AB139" s="77"/>
      <c r="AC139" s="77"/>
      <c r="AD139" s="77"/>
      <c r="AE139" s="77"/>
      <c r="AF139" s="77"/>
      <c r="AG139" s="77"/>
      <c r="AH139" s="77"/>
      <c r="AI139" s="77"/>
      <c r="AJ139" s="78"/>
      <c r="AK139" s="109"/>
    </row>
    <row r="140" spans="3:37" x14ac:dyDescent="0.25">
      <c r="C140" s="57" t="s">
        <v>228</v>
      </c>
      <c r="D140" s="106"/>
      <c r="E140" s="106"/>
      <c r="F140" s="106"/>
      <c r="G140" s="106"/>
      <c r="H140" s="106"/>
      <c r="I140" s="106"/>
      <c r="J140" s="106"/>
      <c r="K140" s="106"/>
      <c r="L140" s="106"/>
      <c r="M140" s="106"/>
      <c r="N140" s="106"/>
      <c r="O140" s="106"/>
      <c r="P140" s="106"/>
      <c r="Q140" s="106"/>
      <c r="R140" s="106"/>
      <c r="S140" s="106"/>
      <c r="T140" s="76"/>
      <c r="U140" s="77"/>
      <c r="V140" s="77"/>
      <c r="W140" s="77"/>
      <c r="X140" s="77"/>
      <c r="Y140" s="77"/>
      <c r="Z140" s="77"/>
      <c r="AA140" s="77"/>
      <c r="AB140" s="77"/>
      <c r="AC140" s="77"/>
      <c r="AD140" s="77"/>
      <c r="AE140" s="77"/>
      <c r="AF140" s="77"/>
      <c r="AG140" s="77"/>
      <c r="AH140" s="77"/>
      <c r="AI140" s="77"/>
      <c r="AJ140" s="78"/>
      <c r="AK140" s="109"/>
    </row>
    <row r="141" spans="3:37" x14ac:dyDescent="0.25">
      <c r="C141" s="57" t="s">
        <v>229</v>
      </c>
      <c r="D141" s="106"/>
      <c r="E141" s="106"/>
      <c r="F141" s="106"/>
      <c r="G141" s="106"/>
      <c r="H141" s="106"/>
      <c r="I141" s="106"/>
      <c r="J141" s="106"/>
      <c r="K141" s="106"/>
      <c r="L141" s="106"/>
      <c r="M141" s="106"/>
      <c r="N141" s="106"/>
      <c r="O141" s="106"/>
      <c r="P141" s="106"/>
      <c r="Q141" s="106"/>
      <c r="R141" s="106"/>
      <c r="S141" s="106"/>
      <c r="T141" s="76"/>
      <c r="U141" s="77"/>
      <c r="V141" s="77"/>
      <c r="W141" s="77"/>
      <c r="X141" s="77"/>
      <c r="Y141" s="77"/>
      <c r="Z141" s="77"/>
      <c r="AA141" s="77"/>
      <c r="AB141" s="77"/>
      <c r="AC141" s="77"/>
      <c r="AD141" s="77"/>
      <c r="AE141" s="77"/>
      <c r="AF141" s="77"/>
      <c r="AG141" s="77"/>
      <c r="AH141" s="77"/>
      <c r="AI141" s="77"/>
      <c r="AJ141" s="78"/>
      <c r="AK141" s="109"/>
    </row>
    <row r="142" spans="3:37" x14ac:dyDescent="0.25">
      <c r="C142" s="57" t="s">
        <v>230</v>
      </c>
      <c r="D142" s="106"/>
      <c r="E142" s="106"/>
      <c r="F142" s="106"/>
      <c r="G142" s="106"/>
      <c r="H142" s="106"/>
      <c r="I142" s="106"/>
      <c r="J142" s="106"/>
      <c r="K142" s="106"/>
      <c r="L142" s="106"/>
      <c r="M142" s="106"/>
      <c r="N142" s="106"/>
      <c r="O142" s="106"/>
      <c r="P142" s="106"/>
      <c r="Q142" s="106"/>
      <c r="R142" s="106"/>
      <c r="S142" s="106"/>
      <c r="T142" s="76"/>
      <c r="U142" s="77"/>
      <c r="V142" s="77"/>
      <c r="W142" s="77"/>
      <c r="X142" s="77"/>
      <c r="Y142" s="77"/>
      <c r="Z142" s="77"/>
      <c r="AA142" s="77"/>
      <c r="AB142" s="77"/>
      <c r="AC142" s="77"/>
      <c r="AD142" s="77"/>
      <c r="AE142" s="77"/>
      <c r="AF142" s="77"/>
      <c r="AG142" s="77"/>
      <c r="AH142" s="77"/>
      <c r="AI142" s="77"/>
      <c r="AJ142" s="78"/>
      <c r="AK142" s="109"/>
    </row>
    <row r="143" spans="3:37" x14ac:dyDescent="0.25">
      <c r="C143" s="57" t="s">
        <v>231</v>
      </c>
      <c r="D143" s="106"/>
      <c r="E143" s="106"/>
      <c r="F143" s="106"/>
      <c r="G143" s="106"/>
      <c r="H143" s="106"/>
      <c r="I143" s="106"/>
      <c r="J143" s="106"/>
      <c r="K143" s="106"/>
      <c r="L143" s="106"/>
      <c r="M143" s="106"/>
      <c r="N143" s="106"/>
      <c r="O143" s="106"/>
      <c r="P143" s="106"/>
      <c r="Q143" s="106"/>
      <c r="R143" s="106"/>
      <c r="S143" s="106"/>
      <c r="T143" s="76"/>
      <c r="U143" s="77"/>
      <c r="V143" s="77"/>
      <c r="W143" s="77"/>
      <c r="X143" s="77"/>
      <c r="Y143" s="77"/>
      <c r="Z143" s="77"/>
      <c r="AA143" s="77"/>
      <c r="AB143" s="77"/>
      <c r="AC143" s="77"/>
      <c r="AD143" s="77"/>
      <c r="AE143" s="77"/>
      <c r="AF143" s="77"/>
      <c r="AG143" s="77"/>
      <c r="AH143" s="77"/>
      <c r="AI143" s="77"/>
      <c r="AJ143" s="78"/>
      <c r="AK143" s="109"/>
    </row>
    <row r="144" spans="3:37" x14ac:dyDescent="0.25">
      <c r="C144" s="57" t="s">
        <v>232</v>
      </c>
      <c r="D144" s="106"/>
      <c r="E144" s="106"/>
      <c r="F144" s="106"/>
      <c r="G144" s="106"/>
      <c r="H144" s="106"/>
      <c r="I144" s="106"/>
      <c r="J144" s="106"/>
      <c r="K144" s="106"/>
      <c r="L144" s="106"/>
      <c r="M144" s="106"/>
      <c r="N144" s="106"/>
      <c r="O144" s="106"/>
      <c r="P144" s="106"/>
      <c r="Q144" s="106"/>
      <c r="R144" s="106"/>
      <c r="S144" s="106"/>
      <c r="T144" s="76"/>
      <c r="U144" s="77"/>
      <c r="V144" s="77"/>
      <c r="W144" s="77"/>
      <c r="X144" s="77"/>
      <c r="Y144" s="77"/>
      <c r="Z144" s="77"/>
      <c r="AA144" s="77"/>
      <c r="AB144" s="77"/>
      <c r="AC144" s="77"/>
      <c r="AD144" s="77"/>
      <c r="AE144" s="77"/>
      <c r="AF144" s="77"/>
      <c r="AG144" s="77"/>
      <c r="AH144" s="77"/>
      <c r="AI144" s="77"/>
      <c r="AJ144" s="78"/>
      <c r="AK144" s="109"/>
    </row>
    <row r="145" spans="3:37" x14ac:dyDescent="0.25">
      <c r="C145" s="57" t="s">
        <v>234</v>
      </c>
      <c r="D145" s="106"/>
      <c r="E145" s="106"/>
      <c r="F145" s="106"/>
      <c r="G145" s="106"/>
      <c r="H145" s="106"/>
      <c r="I145" s="106"/>
      <c r="J145" s="106"/>
      <c r="K145" s="106"/>
      <c r="L145" s="106"/>
      <c r="M145" s="106"/>
      <c r="N145" s="106"/>
      <c r="O145" s="106"/>
      <c r="P145" s="106"/>
      <c r="Q145" s="106"/>
      <c r="R145" s="106"/>
      <c r="S145" s="106"/>
      <c r="T145" s="76"/>
      <c r="U145" s="77"/>
      <c r="V145" s="77"/>
      <c r="W145" s="77"/>
      <c r="X145" s="77"/>
      <c r="Y145" s="77"/>
      <c r="Z145" s="77"/>
      <c r="AA145" s="77"/>
      <c r="AB145" s="77"/>
      <c r="AC145" s="77"/>
      <c r="AD145" s="77"/>
      <c r="AE145" s="77"/>
      <c r="AF145" s="77"/>
      <c r="AG145" s="77"/>
      <c r="AH145" s="77"/>
      <c r="AI145" s="77"/>
      <c r="AJ145" s="78"/>
      <c r="AK145" s="109"/>
    </row>
    <row r="146" spans="3:37" x14ac:dyDescent="0.25">
      <c r="C146" s="57" t="s">
        <v>235</v>
      </c>
      <c r="D146" s="106"/>
      <c r="E146" s="106"/>
      <c r="F146" s="106"/>
      <c r="G146" s="106"/>
      <c r="H146" s="106"/>
      <c r="I146" s="106"/>
      <c r="J146" s="106"/>
      <c r="K146" s="106"/>
      <c r="L146" s="106"/>
      <c r="M146" s="106"/>
      <c r="N146" s="106"/>
      <c r="O146" s="106"/>
      <c r="P146" s="106"/>
      <c r="Q146" s="106"/>
      <c r="R146" s="106"/>
      <c r="S146" s="106"/>
      <c r="T146" s="76"/>
      <c r="U146" s="77"/>
      <c r="V146" s="77"/>
      <c r="W146" s="77"/>
      <c r="X146" s="77"/>
      <c r="Y146" s="77"/>
      <c r="Z146" s="77"/>
      <c r="AA146" s="77"/>
      <c r="AB146" s="77"/>
      <c r="AC146" s="77"/>
      <c r="AD146" s="77"/>
      <c r="AE146" s="77"/>
      <c r="AF146" s="77"/>
      <c r="AG146" s="77"/>
      <c r="AH146" s="77"/>
      <c r="AI146" s="77"/>
      <c r="AJ146" s="78"/>
      <c r="AK146" s="109"/>
    </row>
    <row r="147" spans="3:37" x14ac:dyDescent="0.25">
      <c r="C147" s="57" t="s">
        <v>236</v>
      </c>
      <c r="D147" s="106"/>
      <c r="E147" s="106"/>
      <c r="F147" s="106"/>
      <c r="G147" s="106"/>
      <c r="H147" s="106"/>
      <c r="I147" s="106"/>
      <c r="J147" s="106"/>
      <c r="K147" s="106"/>
      <c r="L147" s="106"/>
      <c r="M147" s="106"/>
      <c r="N147" s="106"/>
      <c r="O147" s="106"/>
      <c r="P147" s="106"/>
      <c r="Q147" s="106"/>
      <c r="R147" s="106"/>
      <c r="S147" s="106"/>
      <c r="T147" s="76"/>
      <c r="U147" s="77"/>
      <c r="V147" s="77"/>
      <c r="W147" s="77"/>
      <c r="X147" s="77"/>
      <c r="Y147" s="77"/>
      <c r="Z147" s="77"/>
      <c r="AA147" s="77"/>
      <c r="AB147" s="77"/>
      <c r="AC147" s="77"/>
      <c r="AD147" s="77"/>
      <c r="AE147" s="77"/>
      <c r="AF147" s="77"/>
      <c r="AG147" s="77"/>
      <c r="AH147" s="77"/>
      <c r="AI147" s="77"/>
      <c r="AJ147" s="78"/>
      <c r="AK147" s="109"/>
    </row>
    <row r="148" spans="3:37" x14ac:dyDescent="0.25">
      <c r="C148" s="57" t="s">
        <v>237</v>
      </c>
      <c r="D148" s="106"/>
      <c r="E148" s="106"/>
      <c r="F148" s="106"/>
      <c r="G148" s="106"/>
      <c r="H148" s="106"/>
      <c r="I148" s="106"/>
      <c r="J148" s="106"/>
      <c r="K148" s="106"/>
      <c r="L148" s="106"/>
      <c r="M148" s="106"/>
      <c r="N148" s="106"/>
      <c r="O148" s="106"/>
      <c r="P148" s="106"/>
      <c r="Q148" s="106"/>
      <c r="R148" s="106"/>
      <c r="S148" s="106"/>
      <c r="T148" s="76"/>
      <c r="U148" s="77"/>
      <c r="V148" s="77"/>
      <c r="W148" s="77"/>
      <c r="X148" s="77"/>
      <c r="Y148" s="77"/>
      <c r="Z148" s="77"/>
      <c r="AA148" s="77"/>
      <c r="AB148" s="77"/>
      <c r="AC148" s="77"/>
      <c r="AD148" s="77"/>
      <c r="AE148" s="77"/>
      <c r="AF148" s="77"/>
      <c r="AG148" s="77"/>
      <c r="AH148" s="77"/>
      <c r="AI148" s="77"/>
      <c r="AJ148" s="78"/>
      <c r="AK148" s="109"/>
    </row>
    <row r="149" spans="3:37" x14ac:dyDescent="0.25">
      <c r="C149" s="57" t="s">
        <v>238</v>
      </c>
      <c r="D149" s="106"/>
      <c r="E149" s="106"/>
      <c r="F149" s="106"/>
      <c r="G149" s="106"/>
      <c r="H149" s="106"/>
      <c r="I149" s="106"/>
      <c r="J149" s="106"/>
      <c r="K149" s="106"/>
      <c r="L149" s="106"/>
      <c r="M149" s="106"/>
      <c r="N149" s="106"/>
      <c r="O149" s="106"/>
      <c r="P149" s="106"/>
      <c r="Q149" s="106"/>
      <c r="R149" s="106"/>
      <c r="S149" s="106"/>
      <c r="T149" s="76"/>
      <c r="U149" s="77"/>
      <c r="V149" s="77"/>
      <c r="W149" s="77"/>
      <c r="X149" s="77"/>
      <c r="Y149" s="77"/>
      <c r="Z149" s="77"/>
      <c r="AA149" s="77"/>
      <c r="AB149" s="77"/>
      <c r="AC149" s="77"/>
      <c r="AD149" s="77"/>
      <c r="AE149" s="77"/>
      <c r="AF149" s="77"/>
      <c r="AG149" s="77"/>
      <c r="AH149" s="77"/>
      <c r="AI149" s="77"/>
      <c r="AJ149" s="78"/>
      <c r="AK149" s="109"/>
    </row>
    <row r="150" spans="3:37" x14ac:dyDescent="0.25">
      <c r="C150" s="57" t="s">
        <v>239</v>
      </c>
      <c r="D150" s="106"/>
      <c r="E150" s="106"/>
      <c r="F150" s="106"/>
      <c r="G150" s="106"/>
      <c r="H150" s="106"/>
      <c r="I150" s="106"/>
      <c r="J150" s="106"/>
      <c r="K150" s="106"/>
      <c r="L150" s="106"/>
      <c r="M150" s="106"/>
      <c r="N150" s="106"/>
      <c r="O150" s="106"/>
      <c r="P150" s="106"/>
      <c r="Q150" s="106"/>
      <c r="R150" s="106"/>
      <c r="S150" s="106"/>
      <c r="T150" s="76"/>
      <c r="U150" s="77"/>
      <c r="V150" s="77"/>
      <c r="W150" s="77"/>
      <c r="X150" s="77"/>
      <c r="Y150" s="77"/>
      <c r="Z150" s="77"/>
      <c r="AA150" s="77"/>
      <c r="AB150" s="77"/>
      <c r="AC150" s="77"/>
      <c r="AD150" s="77"/>
      <c r="AE150" s="77"/>
      <c r="AF150" s="77"/>
      <c r="AG150" s="77"/>
      <c r="AH150" s="77"/>
      <c r="AI150" s="77"/>
      <c r="AJ150" s="78"/>
      <c r="AK150" s="109"/>
    </row>
    <row r="151" spans="3:37" x14ac:dyDescent="0.25">
      <c r="C151" s="57" t="s">
        <v>240</v>
      </c>
      <c r="D151" s="106"/>
      <c r="E151" s="106"/>
      <c r="F151" s="106"/>
      <c r="G151" s="106"/>
      <c r="H151" s="106"/>
      <c r="I151" s="106"/>
      <c r="J151" s="106"/>
      <c r="K151" s="106"/>
      <c r="L151" s="106"/>
      <c r="M151" s="106"/>
      <c r="N151" s="106"/>
      <c r="O151" s="106"/>
      <c r="P151" s="106"/>
      <c r="Q151" s="106"/>
      <c r="R151" s="106"/>
      <c r="S151" s="106"/>
      <c r="T151" s="76"/>
      <c r="U151" s="77"/>
      <c r="V151" s="77"/>
      <c r="W151" s="77"/>
      <c r="X151" s="77"/>
      <c r="Y151" s="77"/>
      <c r="Z151" s="77"/>
      <c r="AA151" s="77"/>
      <c r="AB151" s="77"/>
      <c r="AC151" s="77"/>
      <c r="AD151" s="77"/>
      <c r="AE151" s="77"/>
      <c r="AF151" s="77"/>
      <c r="AG151" s="77"/>
      <c r="AH151" s="77"/>
      <c r="AI151" s="77"/>
      <c r="AJ151" s="78"/>
      <c r="AK151" s="109"/>
    </row>
    <row r="152" spans="3:37" x14ac:dyDescent="0.25">
      <c r="C152" s="57" t="s">
        <v>241</v>
      </c>
      <c r="D152" s="106"/>
      <c r="E152" s="106"/>
      <c r="F152" s="106"/>
      <c r="G152" s="106"/>
      <c r="H152" s="106"/>
      <c r="I152" s="106"/>
      <c r="J152" s="106"/>
      <c r="K152" s="106"/>
      <c r="L152" s="106"/>
      <c r="M152" s="106"/>
      <c r="N152" s="106"/>
      <c r="O152" s="106"/>
      <c r="P152" s="106"/>
      <c r="Q152" s="106"/>
      <c r="R152" s="106"/>
      <c r="S152" s="106"/>
      <c r="T152" s="76"/>
      <c r="U152" s="77"/>
      <c r="V152" s="77"/>
      <c r="W152" s="77"/>
      <c r="X152" s="77"/>
      <c r="Y152" s="77"/>
      <c r="Z152" s="77"/>
      <c r="AA152" s="77"/>
      <c r="AB152" s="77"/>
      <c r="AC152" s="77"/>
      <c r="AD152" s="77"/>
      <c r="AE152" s="77"/>
      <c r="AF152" s="77"/>
      <c r="AG152" s="77"/>
      <c r="AH152" s="77"/>
      <c r="AI152" s="77"/>
      <c r="AJ152" s="78"/>
      <c r="AK152" s="109"/>
    </row>
    <row r="153" spans="3:37" x14ac:dyDescent="0.25">
      <c r="C153" s="57" t="s">
        <v>242</v>
      </c>
      <c r="D153" s="106"/>
      <c r="E153" s="106"/>
      <c r="F153" s="106"/>
      <c r="G153" s="106"/>
      <c r="H153" s="106"/>
      <c r="I153" s="106"/>
      <c r="J153" s="106"/>
      <c r="K153" s="106"/>
      <c r="L153" s="106"/>
      <c r="M153" s="106"/>
      <c r="N153" s="106"/>
      <c r="O153" s="106"/>
      <c r="P153" s="106"/>
      <c r="Q153" s="106"/>
      <c r="R153" s="106"/>
      <c r="S153" s="106"/>
      <c r="T153" s="76"/>
      <c r="U153" s="77"/>
      <c r="V153" s="77"/>
      <c r="W153" s="77"/>
      <c r="X153" s="77"/>
      <c r="Y153" s="77"/>
      <c r="Z153" s="77"/>
      <c r="AA153" s="77"/>
      <c r="AB153" s="77"/>
      <c r="AC153" s="77"/>
      <c r="AD153" s="77"/>
      <c r="AE153" s="77"/>
      <c r="AF153" s="77"/>
      <c r="AG153" s="77"/>
      <c r="AH153" s="77"/>
      <c r="AI153" s="77"/>
      <c r="AJ153" s="78"/>
      <c r="AK153" s="109"/>
    </row>
    <row r="154" spans="3:37" x14ac:dyDescent="0.25">
      <c r="C154" s="57" t="s">
        <v>243</v>
      </c>
      <c r="D154" s="106"/>
      <c r="E154" s="106"/>
      <c r="F154" s="106"/>
      <c r="G154" s="106"/>
      <c r="H154" s="106"/>
      <c r="I154" s="106"/>
      <c r="J154" s="106"/>
      <c r="K154" s="106"/>
      <c r="L154" s="106"/>
      <c r="M154" s="106"/>
      <c r="N154" s="106"/>
      <c r="O154" s="106"/>
      <c r="P154" s="106"/>
      <c r="Q154" s="106"/>
      <c r="R154" s="106"/>
      <c r="S154" s="106"/>
      <c r="T154" s="76"/>
      <c r="U154" s="77"/>
      <c r="V154" s="77"/>
      <c r="W154" s="77"/>
      <c r="X154" s="77"/>
      <c r="Y154" s="77"/>
      <c r="Z154" s="77"/>
      <c r="AA154" s="77"/>
      <c r="AB154" s="77"/>
      <c r="AC154" s="77"/>
      <c r="AD154" s="77"/>
      <c r="AE154" s="77"/>
      <c r="AF154" s="77"/>
      <c r="AG154" s="77"/>
      <c r="AH154" s="77"/>
      <c r="AI154" s="77"/>
      <c r="AJ154" s="78"/>
      <c r="AK154" s="109"/>
    </row>
    <row r="155" spans="3:37" x14ac:dyDescent="0.25">
      <c r="C155" s="57" t="s">
        <v>244</v>
      </c>
      <c r="D155" s="106"/>
      <c r="E155" s="106"/>
      <c r="F155" s="106"/>
      <c r="G155" s="106"/>
      <c r="H155" s="106"/>
      <c r="I155" s="106"/>
      <c r="J155" s="106"/>
      <c r="K155" s="106"/>
      <c r="L155" s="106"/>
      <c r="M155" s="106"/>
      <c r="N155" s="106"/>
      <c r="O155" s="106"/>
      <c r="P155" s="106"/>
      <c r="Q155" s="106"/>
      <c r="R155" s="106"/>
      <c r="S155" s="106"/>
      <c r="T155" s="76"/>
      <c r="U155" s="77"/>
      <c r="V155" s="77"/>
      <c r="W155" s="77"/>
      <c r="X155" s="77"/>
      <c r="Y155" s="77"/>
      <c r="Z155" s="77"/>
      <c r="AA155" s="77"/>
      <c r="AB155" s="77"/>
      <c r="AC155" s="77"/>
      <c r="AD155" s="77"/>
      <c r="AE155" s="77"/>
      <c r="AF155" s="77"/>
      <c r="AG155" s="77"/>
      <c r="AH155" s="77"/>
      <c r="AI155" s="77"/>
      <c r="AJ155" s="78"/>
      <c r="AK155" s="109"/>
    </row>
    <row r="156" spans="3:37" x14ac:dyDescent="0.25">
      <c r="C156" s="57" t="s">
        <v>245</v>
      </c>
      <c r="D156" s="106"/>
      <c r="E156" s="106"/>
      <c r="F156" s="106"/>
      <c r="G156" s="106"/>
      <c r="H156" s="106"/>
      <c r="I156" s="106"/>
      <c r="J156" s="106"/>
      <c r="K156" s="106"/>
      <c r="L156" s="106"/>
      <c r="M156" s="106"/>
      <c r="N156" s="106"/>
      <c r="O156" s="106"/>
      <c r="P156" s="106"/>
      <c r="Q156" s="106"/>
      <c r="R156" s="106"/>
      <c r="S156" s="106"/>
      <c r="T156" s="76"/>
      <c r="U156" s="77"/>
      <c r="V156" s="77"/>
      <c r="W156" s="77"/>
      <c r="X156" s="77"/>
      <c r="Y156" s="77"/>
      <c r="Z156" s="77"/>
      <c r="AA156" s="77"/>
      <c r="AB156" s="77"/>
      <c r="AC156" s="77"/>
      <c r="AD156" s="77"/>
      <c r="AE156" s="77"/>
      <c r="AF156" s="77"/>
      <c r="AG156" s="77"/>
      <c r="AH156" s="77"/>
      <c r="AI156" s="77"/>
      <c r="AJ156" s="78"/>
      <c r="AK156" s="109"/>
    </row>
    <row r="157" spans="3:37" x14ac:dyDescent="0.25">
      <c r="C157" s="57" t="s">
        <v>246</v>
      </c>
      <c r="D157" s="106"/>
      <c r="E157" s="106"/>
      <c r="F157" s="106"/>
      <c r="G157" s="106"/>
      <c r="H157" s="106"/>
      <c r="I157" s="106"/>
      <c r="J157" s="106"/>
      <c r="K157" s="106"/>
      <c r="L157" s="106"/>
      <c r="M157" s="106"/>
      <c r="N157" s="106"/>
      <c r="O157" s="106"/>
      <c r="P157" s="106"/>
      <c r="Q157" s="106"/>
      <c r="R157" s="106"/>
      <c r="S157" s="106"/>
      <c r="T157" s="76"/>
      <c r="U157" s="77"/>
      <c r="V157" s="77"/>
      <c r="W157" s="77"/>
      <c r="X157" s="77"/>
      <c r="Y157" s="77"/>
      <c r="Z157" s="77"/>
      <c r="AA157" s="77"/>
      <c r="AB157" s="77"/>
      <c r="AC157" s="77"/>
      <c r="AD157" s="77"/>
      <c r="AE157" s="77"/>
      <c r="AF157" s="77"/>
      <c r="AG157" s="77"/>
      <c r="AH157" s="77"/>
      <c r="AI157" s="77"/>
      <c r="AJ157" s="78"/>
      <c r="AK157" s="109"/>
    </row>
    <row r="158" spans="3:37" x14ac:dyDescent="0.25">
      <c r="C158" s="57" t="s">
        <v>247</v>
      </c>
      <c r="D158" s="106"/>
      <c r="E158" s="106"/>
      <c r="F158" s="106"/>
      <c r="G158" s="106"/>
      <c r="H158" s="106"/>
      <c r="I158" s="106"/>
      <c r="J158" s="106"/>
      <c r="K158" s="106"/>
      <c r="L158" s="106"/>
      <c r="M158" s="106"/>
      <c r="N158" s="106"/>
      <c r="O158" s="106"/>
      <c r="P158" s="106"/>
      <c r="Q158" s="106"/>
      <c r="R158" s="106"/>
      <c r="S158" s="106"/>
      <c r="T158" s="76"/>
      <c r="U158" s="77"/>
      <c r="V158" s="77"/>
      <c r="W158" s="77"/>
      <c r="X158" s="77"/>
      <c r="Y158" s="77"/>
      <c r="Z158" s="77"/>
      <c r="AA158" s="77"/>
      <c r="AB158" s="77"/>
      <c r="AC158" s="77"/>
      <c r="AD158" s="77"/>
      <c r="AE158" s="77"/>
      <c r="AF158" s="77"/>
      <c r="AG158" s="77"/>
      <c r="AH158" s="77"/>
      <c r="AI158" s="77"/>
      <c r="AJ158" s="78"/>
      <c r="AK158" s="109"/>
    </row>
    <row r="159" spans="3:37" x14ac:dyDescent="0.25">
      <c r="C159" s="57" t="s">
        <v>248</v>
      </c>
      <c r="D159" s="106"/>
      <c r="E159" s="106"/>
      <c r="F159" s="106"/>
      <c r="G159" s="106"/>
      <c r="H159" s="106"/>
      <c r="I159" s="106"/>
      <c r="J159" s="106"/>
      <c r="K159" s="106"/>
      <c r="L159" s="106"/>
      <c r="M159" s="106"/>
      <c r="N159" s="106"/>
      <c r="O159" s="106"/>
      <c r="P159" s="106"/>
      <c r="Q159" s="106"/>
      <c r="R159" s="106"/>
      <c r="S159" s="106"/>
      <c r="T159" s="76"/>
      <c r="U159" s="77"/>
      <c r="V159" s="77"/>
      <c r="W159" s="77"/>
      <c r="X159" s="77"/>
      <c r="Y159" s="77"/>
      <c r="Z159" s="77"/>
      <c r="AA159" s="77"/>
      <c r="AB159" s="77"/>
      <c r="AC159" s="77"/>
      <c r="AD159" s="77"/>
      <c r="AE159" s="77"/>
      <c r="AF159" s="77"/>
      <c r="AG159" s="77"/>
      <c r="AH159" s="77"/>
      <c r="AI159" s="77"/>
      <c r="AJ159" s="78"/>
      <c r="AK159" s="109"/>
    </row>
    <row r="160" spans="3:37" x14ac:dyDescent="0.25">
      <c r="C160" s="57" t="s">
        <v>249</v>
      </c>
      <c r="D160" s="106"/>
      <c r="E160" s="106"/>
      <c r="F160" s="106"/>
      <c r="G160" s="106"/>
      <c r="H160" s="106"/>
      <c r="I160" s="106"/>
      <c r="J160" s="106"/>
      <c r="K160" s="106"/>
      <c r="L160" s="106"/>
      <c r="M160" s="106"/>
      <c r="N160" s="106"/>
      <c r="O160" s="106"/>
      <c r="P160" s="106"/>
      <c r="Q160" s="106"/>
      <c r="R160" s="106"/>
      <c r="S160" s="106"/>
      <c r="T160" s="76"/>
      <c r="U160" s="77"/>
      <c r="V160" s="77"/>
      <c r="W160" s="77"/>
      <c r="X160" s="77"/>
      <c r="Y160" s="77"/>
      <c r="Z160" s="77"/>
      <c r="AA160" s="77"/>
      <c r="AB160" s="77"/>
      <c r="AC160" s="77"/>
      <c r="AD160" s="77"/>
      <c r="AE160" s="77"/>
      <c r="AF160" s="77"/>
      <c r="AG160" s="77"/>
      <c r="AH160" s="77"/>
      <c r="AI160" s="77"/>
      <c r="AJ160" s="78"/>
      <c r="AK160" s="109"/>
    </row>
    <row r="161" spans="3:37" x14ac:dyDescent="0.25">
      <c r="C161" s="57" t="s">
        <v>250</v>
      </c>
      <c r="D161" s="106"/>
      <c r="E161" s="106"/>
      <c r="F161" s="106"/>
      <c r="G161" s="106"/>
      <c r="H161" s="106"/>
      <c r="I161" s="106"/>
      <c r="J161" s="106"/>
      <c r="K161" s="106"/>
      <c r="L161" s="106"/>
      <c r="M161" s="106"/>
      <c r="N161" s="106"/>
      <c r="O161" s="106"/>
      <c r="P161" s="106"/>
      <c r="Q161" s="106"/>
      <c r="R161" s="106"/>
      <c r="S161" s="106"/>
      <c r="T161" s="76"/>
      <c r="U161" s="77"/>
      <c r="V161" s="77"/>
      <c r="W161" s="77"/>
      <c r="X161" s="77"/>
      <c r="Y161" s="77"/>
      <c r="Z161" s="77"/>
      <c r="AA161" s="77"/>
      <c r="AB161" s="77"/>
      <c r="AC161" s="77"/>
      <c r="AD161" s="77"/>
      <c r="AE161" s="77"/>
      <c r="AF161" s="77"/>
      <c r="AG161" s="77"/>
      <c r="AH161" s="77"/>
      <c r="AI161" s="77"/>
      <c r="AJ161" s="78"/>
      <c r="AK161" s="109"/>
    </row>
    <row r="162" spans="3:37" x14ac:dyDescent="0.25">
      <c r="C162" s="57" t="s">
        <v>251</v>
      </c>
      <c r="D162" s="106"/>
      <c r="E162" s="106"/>
      <c r="F162" s="106"/>
      <c r="G162" s="106"/>
      <c r="H162" s="106"/>
      <c r="I162" s="106"/>
      <c r="J162" s="106"/>
      <c r="K162" s="106"/>
      <c r="L162" s="106"/>
      <c r="M162" s="106"/>
      <c r="N162" s="106"/>
      <c r="O162" s="106"/>
      <c r="P162" s="106"/>
      <c r="Q162" s="106"/>
      <c r="R162" s="106"/>
      <c r="S162" s="106"/>
      <c r="T162" s="76"/>
      <c r="U162" s="77"/>
      <c r="V162" s="77"/>
      <c r="W162" s="77"/>
      <c r="X162" s="77"/>
      <c r="Y162" s="77"/>
      <c r="Z162" s="77"/>
      <c r="AA162" s="77"/>
      <c r="AB162" s="77"/>
      <c r="AC162" s="77"/>
      <c r="AD162" s="77"/>
      <c r="AE162" s="77"/>
      <c r="AF162" s="77"/>
      <c r="AG162" s="77"/>
      <c r="AH162" s="77"/>
      <c r="AI162" s="77"/>
      <c r="AJ162" s="78"/>
      <c r="AK162" s="109"/>
    </row>
    <row r="163" spans="3:37" x14ac:dyDescent="0.25">
      <c r="C163" s="60" t="s">
        <v>252</v>
      </c>
      <c r="D163" s="106"/>
      <c r="E163" s="106"/>
      <c r="F163" s="106"/>
      <c r="G163" s="106"/>
      <c r="H163" s="106"/>
      <c r="I163" s="106"/>
      <c r="J163" s="106"/>
      <c r="K163" s="106"/>
      <c r="L163" s="106"/>
      <c r="M163" s="106"/>
      <c r="N163" s="106"/>
      <c r="O163" s="106"/>
      <c r="P163" s="106"/>
      <c r="Q163" s="106"/>
      <c r="R163" s="106"/>
      <c r="S163" s="106"/>
      <c r="T163" s="76"/>
      <c r="U163" s="77"/>
      <c r="V163" s="77"/>
      <c r="W163" s="77"/>
      <c r="X163" s="77"/>
      <c r="Y163" s="77"/>
      <c r="Z163" s="77"/>
      <c r="AA163" s="77"/>
      <c r="AB163" s="77"/>
      <c r="AC163" s="77"/>
      <c r="AD163" s="77"/>
      <c r="AE163" s="77"/>
      <c r="AF163" s="77"/>
      <c r="AG163" s="77"/>
      <c r="AH163" s="77"/>
      <c r="AI163" s="77"/>
      <c r="AJ163" s="78"/>
      <c r="AK163" s="109"/>
    </row>
    <row r="164" spans="3:37" x14ac:dyDescent="0.25">
      <c r="C164" s="60" t="s">
        <v>252</v>
      </c>
      <c r="D164" s="106"/>
      <c r="E164" s="106"/>
      <c r="F164" s="106"/>
      <c r="G164" s="106"/>
      <c r="H164" s="106"/>
      <c r="I164" s="106"/>
      <c r="J164" s="106"/>
      <c r="K164" s="106"/>
      <c r="L164" s="106"/>
      <c r="M164" s="106"/>
      <c r="N164" s="106"/>
      <c r="O164" s="106"/>
      <c r="P164" s="106"/>
      <c r="Q164" s="106"/>
      <c r="R164" s="106"/>
      <c r="S164" s="106"/>
      <c r="T164" s="76"/>
      <c r="U164" s="77"/>
      <c r="V164" s="77"/>
      <c r="W164" s="77"/>
      <c r="X164" s="77"/>
      <c r="Y164" s="77"/>
      <c r="Z164" s="77"/>
      <c r="AA164" s="77"/>
      <c r="AB164" s="77"/>
      <c r="AC164" s="77"/>
      <c r="AD164" s="77"/>
      <c r="AE164" s="77"/>
      <c r="AF164" s="77"/>
      <c r="AG164" s="77"/>
      <c r="AH164" s="77"/>
      <c r="AI164" s="77"/>
      <c r="AJ164" s="78"/>
      <c r="AK164" s="109"/>
    </row>
    <row r="165" spans="3:37" x14ac:dyDescent="0.25">
      <c r="C165" s="60" t="s">
        <v>252</v>
      </c>
      <c r="D165" s="106"/>
      <c r="E165" s="106"/>
      <c r="F165" s="106"/>
      <c r="G165" s="106"/>
      <c r="H165" s="106"/>
      <c r="I165" s="106"/>
      <c r="J165" s="106"/>
      <c r="K165" s="106"/>
      <c r="L165" s="106"/>
      <c r="M165" s="106"/>
      <c r="N165" s="106"/>
      <c r="O165" s="106"/>
      <c r="P165" s="106"/>
      <c r="Q165" s="106"/>
      <c r="R165" s="106"/>
      <c r="S165" s="106"/>
      <c r="T165" s="76"/>
      <c r="U165" s="77"/>
      <c r="V165" s="77"/>
      <c r="W165" s="77"/>
      <c r="X165" s="77"/>
      <c r="Y165" s="77"/>
      <c r="Z165" s="77"/>
      <c r="AA165" s="77"/>
      <c r="AB165" s="77"/>
      <c r="AC165" s="77"/>
      <c r="AD165" s="77"/>
      <c r="AE165" s="77"/>
      <c r="AF165" s="77"/>
      <c r="AG165" s="77"/>
      <c r="AH165" s="77"/>
      <c r="AI165" s="77"/>
      <c r="AJ165" s="78"/>
      <c r="AK165" s="109"/>
    </row>
    <row r="166" spans="3:37" x14ac:dyDescent="0.25">
      <c r="C166" s="60" t="s">
        <v>252</v>
      </c>
      <c r="D166" s="106"/>
      <c r="E166" s="106"/>
      <c r="F166" s="106"/>
      <c r="G166" s="106"/>
      <c r="H166" s="106"/>
      <c r="I166" s="106"/>
      <c r="J166" s="106"/>
      <c r="K166" s="106"/>
      <c r="L166" s="106"/>
      <c r="M166" s="106"/>
      <c r="N166" s="106"/>
      <c r="O166" s="106"/>
      <c r="P166" s="106"/>
      <c r="Q166" s="106"/>
      <c r="R166" s="106"/>
      <c r="S166" s="106"/>
      <c r="T166" s="76"/>
      <c r="U166" s="77"/>
      <c r="V166" s="77"/>
      <c r="W166" s="77"/>
      <c r="X166" s="77"/>
      <c r="Y166" s="77"/>
      <c r="Z166" s="77"/>
      <c r="AA166" s="77"/>
      <c r="AB166" s="77"/>
      <c r="AC166" s="77"/>
      <c r="AD166" s="77"/>
      <c r="AE166" s="77"/>
      <c r="AF166" s="77"/>
      <c r="AG166" s="77"/>
      <c r="AH166" s="77"/>
      <c r="AI166" s="77"/>
      <c r="AJ166" s="78"/>
      <c r="AK166" s="109"/>
    </row>
    <row r="167" spans="3:37" x14ac:dyDescent="0.25">
      <c r="C167" s="60" t="s">
        <v>252</v>
      </c>
      <c r="D167" s="106"/>
      <c r="E167" s="106"/>
      <c r="F167" s="106"/>
      <c r="G167" s="106"/>
      <c r="H167" s="106"/>
      <c r="I167" s="106"/>
      <c r="J167" s="106"/>
      <c r="K167" s="106"/>
      <c r="L167" s="106"/>
      <c r="M167" s="106"/>
      <c r="N167" s="106"/>
      <c r="O167" s="106"/>
      <c r="P167" s="106"/>
      <c r="Q167" s="106"/>
      <c r="R167" s="106"/>
      <c r="S167" s="106"/>
      <c r="T167" s="76"/>
      <c r="U167" s="77"/>
      <c r="V167" s="77"/>
      <c r="W167" s="77"/>
      <c r="X167" s="77"/>
      <c r="Y167" s="77"/>
      <c r="Z167" s="77"/>
      <c r="AA167" s="77"/>
      <c r="AB167" s="77"/>
      <c r="AC167" s="77"/>
      <c r="AD167" s="77"/>
      <c r="AE167" s="77"/>
      <c r="AF167" s="77"/>
      <c r="AG167" s="77"/>
      <c r="AH167" s="77"/>
      <c r="AI167" s="77"/>
      <c r="AJ167" s="78"/>
      <c r="AK167" s="109"/>
    </row>
    <row r="168" spans="3:37" x14ac:dyDescent="0.25">
      <c r="C168" s="60" t="s">
        <v>252</v>
      </c>
      <c r="D168" s="106"/>
      <c r="E168" s="106"/>
      <c r="F168" s="106"/>
      <c r="G168" s="106"/>
      <c r="H168" s="106"/>
      <c r="I168" s="106"/>
      <c r="J168" s="106"/>
      <c r="K168" s="106"/>
      <c r="L168" s="106"/>
      <c r="M168" s="106"/>
      <c r="N168" s="106"/>
      <c r="O168" s="106"/>
      <c r="P168" s="106"/>
      <c r="Q168" s="106"/>
      <c r="R168" s="106"/>
      <c r="S168" s="106"/>
      <c r="T168" s="76"/>
      <c r="U168" s="77"/>
      <c r="V168" s="77"/>
      <c r="W168" s="77"/>
      <c r="X168" s="77"/>
      <c r="Y168" s="77"/>
      <c r="Z168" s="77"/>
      <c r="AA168" s="77"/>
      <c r="AB168" s="77"/>
      <c r="AC168" s="77"/>
      <c r="AD168" s="77"/>
      <c r="AE168" s="77"/>
      <c r="AF168" s="77"/>
      <c r="AG168" s="77"/>
      <c r="AH168" s="77"/>
      <c r="AI168" s="77"/>
      <c r="AJ168" s="78"/>
      <c r="AK168" s="109"/>
    </row>
    <row r="169" spans="3:37" x14ac:dyDescent="0.25">
      <c r="C169" s="60" t="s">
        <v>252</v>
      </c>
      <c r="D169" s="106"/>
      <c r="E169" s="106"/>
      <c r="F169" s="106"/>
      <c r="G169" s="106"/>
      <c r="H169" s="106"/>
      <c r="I169" s="106"/>
      <c r="J169" s="106"/>
      <c r="K169" s="106"/>
      <c r="L169" s="106"/>
      <c r="M169" s="106"/>
      <c r="N169" s="106"/>
      <c r="O169" s="106"/>
      <c r="P169" s="106"/>
      <c r="Q169" s="106"/>
      <c r="R169" s="106"/>
      <c r="S169" s="106"/>
      <c r="T169" s="76"/>
      <c r="U169" s="77"/>
      <c r="V169" s="77"/>
      <c r="W169" s="77"/>
      <c r="X169" s="77"/>
      <c r="Y169" s="77"/>
      <c r="Z169" s="77"/>
      <c r="AA169" s="77"/>
      <c r="AB169" s="77"/>
      <c r="AC169" s="77"/>
      <c r="AD169" s="77"/>
      <c r="AE169" s="77"/>
      <c r="AF169" s="77"/>
      <c r="AG169" s="77"/>
      <c r="AH169" s="77"/>
      <c r="AI169" s="77"/>
      <c r="AJ169" s="78"/>
      <c r="AK169" s="109"/>
    </row>
    <row r="170" spans="3:37" x14ac:dyDescent="0.25">
      <c r="C170" s="60" t="s">
        <v>252</v>
      </c>
      <c r="D170" s="106"/>
      <c r="E170" s="106"/>
      <c r="F170" s="106"/>
      <c r="G170" s="106"/>
      <c r="H170" s="106"/>
      <c r="I170" s="106"/>
      <c r="J170" s="106"/>
      <c r="K170" s="106"/>
      <c r="L170" s="106"/>
      <c r="M170" s="106"/>
      <c r="N170" s="106"/>
      <c r="O170" s="106"/>
      <c r="P170" s="106"/>
      <c r="Q170" s="106"/>
      <c r="R170" s="106"/>
      <c r="S170" s="106"/>
      <c r="T170" s="76"/>
      <c r="U170" s="77"/>
      <c r="V170" s="77"/>
      <c r="W170" s="77"/>
      <c r="X170" s="77"/>
      <c r="Y170" s="77"/>
      <c r="Z170" s="77"/>
      <c r="AA170" s="77"/>
      <c r="AB170" s="77"/>
      <c r="AC170" s="77"/>
      <c r="AD170" s="77"/>
      <c r="AE170" s="77"/>
      <c r="AF170" s="77"/>
      <c r="AG170" s="77"/>
      <c r="AH170" s="77"/>
      <c r="AI170" s="77"/>
      <c r="AJ170" s="78"/>
      <c r="AK170" s="109"/>
    </row>
    <row r="171" spans="3:37" x14ac:dyDescent="0.25">
      <c r="C171" s="60" t="s">
        <v>252</v>
      </c>
      <c r="D171" s="106"/>
      <c r="E171" s="106"/>
      <c r="F171" s="106"/>
      <c r="G171" s="106"/>
      <c r="H171" s="106"/>
      <c r="I171" s="106"/>
      <c r="J171" s="106"/>
      <c r="K171" s="106"/>
      <c r="L171" s="106"/>
      <c r="M171" s="106"/>
      <c r="N171" s="106"/>
      <c r="O171" s="106"/>
      <c r="P171" s="106"/>
      <c r="Q171" s="106"/>
      <c r="R171" s="106"/>
      <c r="S171" s="106"/>
      <c r="T171" s="76"/>
      <c r="U171" s="77"/>
      <c r="V171" s="77"/>
      <c r="W171" s="77"/>
      <c r="X171" s="77"/>
      <c r="Y171" s="77"/>
      <c r="Z171" s="77"/>
      <c r="AA171" s="77"/>
      <c r="AB171" s="77"/>
      <c r="AC171" s="77"/>
      <c r="AD171" s="77"/>
      <c r="AE171" s="77"/>
      <c r="AF171" s="77"/>
      <c r="AG171" s="77"/>
      <c r="AH171" s="77"/>
      <c r="AI171" s="77"/>
      <c r="AJ171" s="78"/>
      <c r="AK171" s="109"/>
    </row>
    <row r="172" spans="3:37" x14ac:dyDescent="0.25">
      <c r="C172" s="60" t="s">
        <v>252</v>
      </c>
      <c r="D172" s="106"/>
      <c r="E172" s="106"/>
      <c r="F172" s="106"/>
      <c r="G172" s="106"/>
      <c r="H172" s="106"/>
      <c r="I172" s="106"/>
      <c r="J172" s="106"/>
      <c r="K172" s="106"/>
      <c r="L172" s="106"/>
      <c r="M172" s="106"/>
      <c r="N172" s="106"/>
      <c r="O172" s="106"/>
      <c r="P172" s="106"/>
      <c r="Q172" s="106"/>
      <c r="R172" s="106"/>
      <c r="S172" s="106"/>
      <c r="T172" s="73"/>
      <c r="U172" s="74"/>
      <c r="V172" s="74"/>
      <c r="W172" s="74"/>
      <c r="X172" s="74"/>
      <c r="Y172" s="74"/>
      <c r="Z172" s="74"/>
      <c r="AA172" s="74"/>
      <c r="AB172" s="74"/>
      <c r="AC172" s="74"/>
      <c r="AD172" s="74"/>
      <c r="AE172" s="74"/>
      <c r="AF172" s="74"/>
      <c r="AG172" s="74"/>
      <c r="AH172" s="74"/>
      <c r="AI172" s="74"/>
      <c r="AJ172" s="75"/>
      <c r="AK172" s="110"/>
    </row>
  </sheetData>
  <sortState ref="C23:C59">
    <sortCondition ref="C59"/>
  </sortState>
  <mergeCells count="12">
    <mergeCell ref="B2:AK2"/>
    <mergeCell ref="B3:AK3"/>
    <mergeCell ref="B4:AK4"/>
    <mergeCell ref="C8:AK8"/>
    <mergeCell ref="C124:AJ124"/>
    <mergeCell ref="D6:AJ6"/>
    <mergeCell ref="C10:AJ10"/>
    <mergeCell ref="C14:AJ14"/>
    <mergeCell ref="C18:AJ18"/>
    <mergeCell ref="C24:AJ24"/>
    <mergeCell ref="C74:AJ74"/>
    <mergeCell ref="C22:AK22"/>
  </mergeCells>
  <hyperlinks>
    <hyperlink ref="B2" location="Introduzione!A1" display="Introduzion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5"/>
  <sheetViews>
    <sheetView showGridLines="0" zoomScale="85" zoomScaleNormal="85" workbookViewId="0">
      <selection activeCell="F491" sqref="F491"/>
    </sheetView>
  </sheetViews>
  <sheetFormatPr defaultRowHeight="15" x14ac:dyDescent="0.25"/>
  <cols>
    <col min="1" max="1" width="1.7109375" customWidth="1"/>
    <col min="3" max="3" width="21.85546875" bestFit="1" customWidth="1"/>
    <col min="4" max="4" width="25.140625" bestFit="1" customWidth="1"/>
    <col min="5" max="6" width="29.42578125" bestFit="1" customWidth="1"/>
    <col min="7" max="8" width="8.7109375" customWidth="1"/>
    <col min="9" max="9" width="25.28515625" customWidth="1"/>
    <col min="10" max="10" width="60.7109375" customWidth="1"/>
  </cols>
  <sheetData>
    <row r="1" spans="2:10" ht="15.75" thickBot="1" x14ac:dyDescent="0.3"/>
    <row r="2" spans="2:10" ht="19.5" thickBot="1" x14ac:dyDescent="0.35">
      <c r="B2" s="200" t="s">
        <v>1701</v>
      </c>
      <c r="C2" s="201"/>
      <c r="D2" s="201"/>
      <c r="E2" s="201"/>
      <c r="F2" s="201"/>
      <c r="G2" s="201"/>
      <c r="H2" s="201"/>
      <c r="I2" s="201"/>
      <c r="J2" s="202"/>
    </row>
    <row r="3" spans="2:10" ht="21.75" thickBot="1" x14ac:dyDescent="0.4">
      <c r="B3" s="203" t="str">
        <f>CONCATENATE("Tabella 6. ",Introduzione!C30)</f>
        <v>Tabella 6. Interconnessione con Telecom Italia a livello SGU</v>
      </c>
      <c r="C3" s="204"/>
      <c r="D3" s="204"/>
      <c r="E3" s="204"/>
      <c r="F3" s="204"/>
      <c r="G3" s="204"/>
      <c r="H3" s="204"/>
      <c r="I3" s="204"/>
      <c r="J3" s="205"/>
    </row>
    <row r="4" spans="2:10" ht="31.5" customHeight="1" x14ac:dyDescent="0.25">
      <c r="B4" s="219" t="str">
        <f>Introduzione!C31</f>
        <v>Si chiede di indicare il grado d'interconnessione con Telecom Italia a livello SGU dell'anno 2014. Nell'elenco non sono riportati solo gli SGU che risultano chiusi al 24/12/2013, come da elenco disponibile sul sito wholesale di Telecom Italia. Si chiede di segnalare eventuali aggiornamenti.</v>
      </c>
      <c r="C4" s="219"/>
      <c r="D4" s="219"/>
      <c r="E4" s="219"/>
      <c r="F4" s="219"/>
      <c r="G4" s="219"/>
      <c r="H4" s="219"/>
      <c r="I4" s="219"/>
      <c r="J4" s="219"/>
    </row>
    <row r="6" spans="2:10" x14ac:dyDescent="0.25">
      <c r="B6" s="11" t="s">
        <v>1698</v>
      </c>
      <c r="C6" s="206" t="s">
        <v>1690</v>
      </c>
      <c r="D6" s="206"/>
      <c r="E6" s="206"/>
      <c r="F6" s="206"/>
      <c r="G6" s="206"/>
      <c r="H6" s="206"/>
      <c r="I6" s="206"/>
      <c r="J6" s="206"/>
    </row>
    <row r="8" spans="2:10" ht="30" x14ac:dyDescent="0.25">
      <c r="C8" s="130" t="s">
        <v>254</v>
      </c>
      <c r="D8" s="130" t="s">
        <v>255</v>
      </c>
      <c r="E8" s="130" t="s">
        <v>256</v>
      </c>
      <c r="F8" s="130" t="s">
        <v>257</v>
      </c>
      <c r="G8" s="130" t="s">
        <v>258</v>
      </c>
      <c r="H8" s="130" t="s">
        <v>259</v>
      </c>
      <c r="I8" s="131" t="s">
        <v>260</v>
      </c>
      <c r="J8" s="132" t="s">
        <v>1699</v>
      </c>
    </row>
    <row r="9" spans="2:10" x14ac:dyDescent="0.25">
      <c r="C9" s="107" t="s">
        <v>261</v>
      </c>
      <c r="D9" s="149" t="s">
        <v>283</v>
      </c>
      <c r="E9" s="149" t="s">
        <v>284</v>
      </c>
      <c r="F9" s="149" t="s">
        <v>285</v>
      </c>
      <c r="G9" s="149">
        <v>10393</v>
      </c>
      <c r="H9" s="149">
        <v>64011</v>
      </c>
      <c r="I9" s="35"/>
      <c r="J9" s="108"/>
    </row>
    <row r="10" spans="2:10" x14ac:dyDescent="0.25">
      <c r="C10" s="107" t="s">
        <v>261</v>
      </c>
      <c r="D10" s="149" t="s">
        <v>288</v>
      </c>
      <c r="E10" s="149" t="s">
        <v>288</v>
      </c>
      <c r="F10" s="149" t="s">
        <v>1823</v>
      </c>
      <c r="G10" s="149">
        <v>10383</v>
      </c>
      <c r="H10" s="149">
        <v>66054</v>
      </c>
      <c r="I10" s="35"/>
      <c r="J10" s="109"/>
    </row>
    <row r="11" spans="2:10" x14ac:dyDescent="0.25">
      <c r="C11" s="107" t="s">
        <v>261</v>
      </c>
      <c r="D11" s="149" t="s">
        <v>272</v>
      </c>
      <c r="E11" s="149" t="s">
        <v>277</v>
      </c>
      <c r="F11" s="149" t="s">
        <v>278</v>
      </c>
      <c r="G11" s="149">
        <v>10379</v>
      </c>
      <c r="H11" s="149">
        <v>65129</v>
      </c>
      <c r="I11" s="35"/>
      <c r="J11" s="109"/>
    </row>
    <row r="12" spans="2:10" x14ac:dyDescent="0.25">
      <c r="C12" s="107" t="s">
        <v>261</v>
      </c>
      <c r="D12" s="149" t="s">
        <v>272</v>
      </c>
      <c r="E12" s="149" t="s">
        <v>279</v>
      </c>
      <c r="F12" s="149" t="s">
        <v>280</v>
      </c>
      <c r="G12" s="149">
        <v>10396</v>
      </c>
      <c r="H12" s="149">
        <v>65128</v>
      </c>
      <c r="I12" s="35"/>
      <c r="J12" s="109"/>
    </row>
    <row r="13" spans="2:10" x14ac:dyDescent="0.25">
      <c r="C13" s="107" t="s">
        <v>261</v>
      </c>
      <c r="D13" s="149" t="s">
        <v>272</v>
      </c>
      <c r="E13" s="149" t="s">
        <v>273</v>
      </c>
      <c r="F13" s="149" t="s">
        <v>274</v>
      </c>
      <c r="G13" s="149">
        <v>10378</v>
      </c>
      <c r="H13" s="149">
        <v>65128</v>
      </c>
      <c r="I13" s="35"/>
      <c r="J13" s="109"/>
    </row>
    <row r="14" spans="2:10" x14ac:dyDescent="0.25">
      <c r="C14" s="107" t="s">
        <v>261</v>
      </c>
      <c r="D14" s="149" t="s">
        <v>283</v>
      </c>
      <c r="E14" s="149" t="s">
        <v>286</v>
      </c>
      <c r="F14" s="149" t="s">
        <v>287</v>
      </c>
      <c r="G14" s="149">
        <v>10392</v>
      </c>
      <c r="H14" s="149">
        <v>64100</v>
      </c>
      <c r="I14" s="35"/>
      <c r="J14" s="109"/>
    </row>
    <row r="15" spans="2:10" x14ac:dyDescent="0.25">
      <c r="C15" s="107" t="s">
        <v>261</v>
      </c>
      <c r="D15" s="149" t="s">
        <v>264</v>
      </c>
      <c r="E15" s="149" t="s">
        <v>265</v>
      </c>
      <c r="F15" s="149" t="s">
        <v>266</v>
      </c>
      <c r="G15" s="149">
        <v>10394</v>
      </c>
      <c r="H15" s="149">
        <v>66100</v>
      </c>
      <c r="I15" s="35"/>
      <c r="J15" s="109"/>
    </row>
    <row r="16" spans="2:10" x14ac:dyDescent="0.25">
      <c r="C16" s="107" t="s">
        <v>261</v>
      </c>
      <c r="D16" s="149" t="s">
        <v>272</v>
      </c>
      <c r="E16" s="149" t="s">
        <v>275</v>
      </c>
      <c r="F16" s="149" t="s">
        <v>276</v>
      </c>
      <c r="G16" s="149">
        <v>10380</v>
      </c>
      <c r="H16" s="149">
        <v>65124</v>
      </c>
      <c r="I16" s="35"/>
      <c r="J16" s="109"/>
    </row>
    <row r="17" spans="3:10" x14ac:dyDescent="0.25">
      <c r="C17" s="107" t="s">
        <v>261</v>
      </c>
      <c r="D17" s="149" t="s">
        <v>262</v>
      </c>
      <c r="E17" s="149" t="s">
        <v>262</v>
      </c>
      <c r="F17" s="149" t="s">
        <v>263</v>
      </c>
      <c r="G17" s="149">
        <v>10395</v>
      </c>
      <c r="H17" s="149">
        <v>67051</v>
      </c>
      <c r="I17" s="35"/>
      <c r="J17" s="109"/>
    </row>
    <row r="18" spans="3:10" x14ac:dyDescent="0.25">
      <c r="C18" s="107" t="s">
        <v>261</v>
      </c>
      <c r="D18" s="149" t="s">
        <v>281</v>
      </c>
      <c r="E18" s="149" t="s">
        <v>281</v>
      </c>
      <c r="F18" s="149" t="s">
        <v>282</v>
      </c>
      <c r="G18" s="149">
        <v>10389</v>
      </c>
      <c r="H18" s="149">
        <v>67039</v>
      </c>
      <c r="I18" s="35"/>
      <c r="J18" s="109"/>
    </row>
    <row r="19" spans="3:10" x14ac:dyDescent="0.25">
      <c r="C19" s="107" t="s">
        <v>261</v>
      </c>
      <c r="D19" s="149" t="s">
        <v>269</v>
      </c>
      <c r="E19" s="149" t="s">
        <v>270</v>
      </c>
      <c r="F19" s="149" t="s">
        <v>271</v>
      </c>
      <c r="G19" s="149">
        <v>10382</v>
      </c>
      <c r="H19" s="149">
        <v>66034</v>
      </c>
      <c r="I19" s="35"/>
      <c r="J19" s="109"/>
    </row>
    <row r="20" spans="3:10" x14ac:dyDescent="0.25">
      <c r="C20" s="107" t="s">
        <v>261</v>
      </c>
      <c r="D20" s="149" t="s">
        <v>1824</v>
      </c>
      <c r="E20" s="149" t="s">
        <v>267</v>
      </c>
      <c r="F20" s="149" t="s">
        <v>268</v>
      </c>
      <c r="G20" s="149">
        <v>10391</v>
      </c>
      <c r="H20" s="149">
        <v>67100</v>
      </c>
      <c r="I20" s="35"/>
      <c r="J20" s="109"/>
    </row>
    <row r="21" spans="3:10" x14ac:dyDescent="0.25">
      <c r="C21" s="107" t="s">
        <v>289</v>
      </c>
      <c r="D21" s="149" t="s">
        <v>300</v>
      </c>
      <c r="E21" s="149" t="s">
        <v>301</v>
      </c>
      <c r="F21" s="149" t="s">
        <v>302</v>
      </c>
      <c r="G21" s="149">
        <v>12461</v>
      </c>
      <c r="H21" s="149">
        <v>85100</v>
      </c>
      <c r="I21" s="35"/>
      <c r="J21" s="109"/>
    </row>
    <row r="22" spans="3:10" x14ac:dyDescent="0.25">
      <c r="C22" s="107" t="s">
        <v>289</v>
      </c>
      <c r="D22" s="149" t="s">
        <v>292</v>
      </c>
      <c r="E22" s="149" t="s">
        <v>295</v>
      </c>
      <c r="F22" s="149" t="s">
        <v>296</v>
      </c>
      <c r="G22" s="149">
        <v>12460</v>
      </c>
      <c r="H22" s="149">
        <v>75020</v>
      </c>
      <c r="I22" s="35"/>
      <c r="J22" s="109"/>
    </row>
    <row r="23" spans="3:10" x14ac:dyDescent="0.25">
      <c r="C23" s="107" t="s">
        <v>289</v>
      </c>
      <c r="D23" s="149" t="s">
        <v>290</v>
      </c>
      <c r="E23" s="149" t="s">
        <v>290</v>
      </c>
      <c r="F23" s="149" t="s">
        <v>291</v>
      </c>
      <c r="G23" s="149">
        <v>12462</v>
      </c>
      <c r="H23" s="149">
        <v>85042</v>
      </c>
      <c r="I23" s="35"/>
      <c r="J23" s="109"/>
    </row>
    <row r="24" spans="3:10" x14ac:dyDescent="0.25">
      <c r="C24" s="107" t="s">
        <v>289</v>
      </c>
      <c r="D24" s="149" t="s">
        <v>292</v>
      </c>
      <c r="E24" s="149" t="s">
        <v>293</v>
      </c>
      <c r="F24" s="149" t="s">
        <v>294</v>
      </c>
      <c r="G24" s="149">
        <v>12459</v>
      </c>
      <c r="H24" s="149">
        <v>75100</v>
      </c>
      <c r="I24" s="35"/>
      <c r="J24" s="109"/>
    </row>
    <row r="25" spans="3:10" x14ac:dyDescent="0.25">
      <c r="C25" s="107" t="s">
        <v>289</v>
      </c>
      <c r="D25" s="149" t="s">
        <v>297</v>
      </c>
      <c r="E25" s="149" t="s">
        <v>298</v>
      </c>
      <c r="F25" s="149" t="s">
        <v>299</v>
      </c>
      <c r="G25" s="149">
        <v>12463</v>
      </c>
      <c r="H25" s="149">
        <v>85025</v>
      </c>
      <c r="I25" s="35"/>
      <c r="J25" s="109"/>
    </row>
    <row r="26" spans="3:10" x14ac:dyDescent="0.25">
      <c r="C26" s="107" t="s">
        <v>303</v>
      </c>
      <c r="D26" s="149" t="s">
        <v>318</v>
      </c>
      <c r="E26" s="149" t="s">
        <v>318</v>
      </c>
      <c r="F26" s="149" t="s">
        <v>319</v>
      </c>
      <c r="G26" s="149">
        <v>13452</v>
      </c>
      <c r="H26" s="149">
        <v>88074</v>
      </c>
      <c r="I26" s="35"/>
      <c r="J26" s="109"/>
    </row>
    <row r="27" spans="3:10" x14ac:dyDescent="0.25">
      <c r="C27" s="107" t="s">
        <v>303</v>
      </c>
      <c r="D27" s="149" t="s">
        <v>323</v>
      </c>
      <c r="E27" s="149" t="s">
        <v>323</v>
      </c>
      <c r="F27" s="149" t="s">
        <v>324</v>
      </c>
      <c r="G27" s="149">
        <v>13466</v>
      </c>
      <c r="H27" s="149">
        <v>89044</v>
      </c>
      <c r="I27" s="35"/>
      <c r="J27" s="109"/>
    </row>
    <row r="28" spans="3:10" x14ac:dyDescent="0.25">
      <c r="C28" s="107" t="s">
        <v>303</v>
      </c>
      <c r="D28" s="149" t="s">
        <v>311</v>
      </c>
      <c r="E28" s="149" t="s">
        <v>314</v>
      </c>
      <c r="F28" s="149" t="s">
        <v>315</v>
      </c>
      <c r="G28" s="149">
        <v>13457</v>
      </c>
      <c r="H28" s="149">
        <v>87100</v>
      </c>
      <c r="I28" s="35"/>
      <c r="J28" s="109"/>
    </row>
    <row r="29" spans="3:10" x14ac:dyDescent="0.25">
      <c r="C29" s="107" t="s">
        <v>303</v>
      </c>
      <c r="D29" s="149" t="s">
        <v>304</v>
      </c>
      <c r="E29" s="149" t="s">
        <v>304</v>
      </c>
      <c r="F29" s="149" t="s">
        <v>305</v>
      </c>
      <c r="G29" s="149">
        <v>13460</v>
      </c>
      <c r="H29" s="149">
        <v>87012</v>
      </c>
      <c r="I29" s="35"/>
      <c r="J29" s="109"/>
    </row>
    <row r="30" spans="3:10" x14ac:dyDescent="0.25">
      <c r="C30" s="107" t="s">
        <v>303</v>
      </c>
      <c r="D30" s="149" t="s">
        <v>337</v>
      </c>
      <c r="E30" s="149" t="s">
        <v>337</v>
      </c>
      <c r="F30" s="149" t="s">
        <v>338</v>
      </c>
      <c r="G30" s="149">
        <v>13468</v>
      </c>
      <c r="H30" s="149">
        <v>87029</v>
      </c>
      <c r="I30" s="35"/>
      <c r="J30" s="109"/>
    </row>
    <row r="31" spans="3:10" x14ac:dyDescent="0.25">
      <c r="C31" s="107" t="s">
        <v>303</v>
      </c>
      <c r="D31" s="149" t="s">
        <v>330</v>
      </c>
      <c r="E31" s="149" t="s">
        <v>333</v>
      </c>
      <c r="F31" s="149" t="s">
        <v>334</v>
      </c>
      <c r="G31" s="149">
        <v>13465</v>
      </c>
      <c r="H31" s="149">
        <v>89100</v>
      </c>
      <c r="I31" s="35"/>
      <c r="J31" s="109"/>
    </row>
    <row r="32" spans="3:10" x14ac:dyDescent="0.25">
      <c r="C32" s="107" t="s">
        <v>303</v>
      </c>
      <c r="D32" s="149" t="s">
        <v>325</v>
      </c>
      <c r="E32" s="149" t="s">
        <v>326</v>
      </c>
      <c r="F32" s="149" t="s">
        <v>327</v>
      </c>
      <c r="G32" s="149">
        <v>13467</v>
      </c>
      <c r="H32" s="149">
        <v>89015</v>
      </c>
      <c r="I32" s="35"/>
      <c r="J32" s="109"/>
    </row>
    <row r="33" spans="3:10" x14ac:dyDescent="0.25">
      <c r="C33" s="107" t="s">
        <v>303</v>
      </c>
      <c r="D33" s="149" t="s">
        <v>311</v>
      </c>
      <c r="E33" s="149" t="s">
        <v>312</v>
      </c>
      <c r="F33" s="149" t="s">
        <v>313</v>
      </c>
      <c r="G33" s="149">
        <v>13458</v>
      </c>
      <c r="H33" s="149">
        <v>87100</v>
      </c>
      <c r="I33" s="35"/>
      <c r="J33" s="109"/>
    </row>
    <row r="34" spans="3:10" x14ac:dyDescent="0.25">
      <c r="C34" s="107" t="s">
        <v>303</v>
      </c>
      <c r="D34" s="149" t="s">
        <v>306</v>
      </c>
      <c r="E34" s="149" t="s">
        <v>307</v>
      </c>
      <c r="F34" s="149" t="s">
        <v>308</v>
      </c>
      <c r="G34" s="149">
        <v>13451</v>
      </c>
      <c r="H34" s="149">
        <v>88100</v>
      </c>
      <c r="I34" s="35"/>
      <c r="J34" s="109"/>
    </row>
    <row r="35" spans="3:10" x14ac:dyDescent="0.25">
      <c r="C35" s="107" t="s">
        <v>303</v>
      </c>
      <c r="D35" s="149" t="s">
        <v>341</v>
      </c>
      <c r="E35" s="149" t="s">
        <v>342</v>
      </c>
      <c r="F35" s="149" t="s">
        <v>343</v>
      </c>
      <c r="G35" s="149">
        <v>13456</v>
      </c>
      <c r="H35" s="149">
        <v>88018</v>
      </c>
      <c r="I35" s="35"/>
      <c r="J35" s="109"/>
    </row>
    <row r="36" spans="3:10" x14ac:dyDescent="0.25">
      <c r="C36" s="107" t="s">
        <v>303</v>
      </c>
      <c r="D36" s="149" t="s">
        <v>320</v>
      </c>
      <c r="E36" s="149" t="s">
        <v>321</v>
      </c>
      <c r="F36" s="149" t="s">
        <v>322</v>
      </c>
      <c r="G36" s="149">
        <v>13454</v>
      </c>
      <c r="H36" s="149">
        <v>88046</v>
      </c>
      <c r="I36" s="35"/>
      <c r="J36" s="109"/>
    </row>
    <row r="37" spans="3:10" x14ac:dyDescent="0.25">
      <c r="C37" s="107" t="s">
        <v>303</v>
      </c>
      <c r="D37" s="149" t="s">
        <v>339</v>
      </c>
      <c r="E37" s="149" t="s">
        <v>339</v>
      </c>
      <c r="F37" s="149" t="s">
        <v>340</v>
      </c>
      <c r="G37" s="149">
        <v>13455</v>
      </c>
      <c r="H37" s="149">
        <v>88068</v>
      </c>
      <c r="I37" s="35"/>
      <c r="J37" s="109"/>
    </row>
    <row r="38" spans="3:10" x14ac:dyDescent="0.25">
      <c r="C38" s="107" t="s">
        <v>303</v>
      </c>
      <c r="D38" s="149" t="s">
        <v>335</v>
      </c>
      <c r="E38" s="149" t="s">
        <v>335</v>
      </c>
      <c r="F38" s="149" t="s">
        <v>336</v>
      </c>
      <c r="G38" s="149">
        <v>13462</v>
      </c>
      <c r="H38" s="149">
        <v>87068</v>
      </c>
      <c r="I38" s="35"/>
      <c r="J38" s="109"/>
    </row>
    <row r="39" spans="3:10" x14ac:dyDescent="0.25">
      <c r="C39" s="107" t="s">
        <v>303</v>
      </c>
      <c r="D39" s="149" t="s">
        <v>330</v>
      </c>
      <c r="E39" s="149" t="s">
        <v>331</v>
      </c>
      <c r="F39" s="149" t="s">
        <v>332</v>
      </c>
      <c r="G39" s="149">
        <v>13464</v>
      </c>
      <c r="H39" s="149">
        <v>89100</v>
      </c>
      <c r="I39" s="35"/>
      <c r="J39" s="109"/>
    </row>
    <row r="40" spans="3:10" x14ac:dyDescent="0.25">
      <c r="C40" s="107" t="s">
        <v>303</v>
      </c>
      <c r="D40" s="149" t="s">
        <v>311</v>
      </c>
      <c r="E40" s="149" t="s">
        <v>316</v>
      </c>
      <c r="F40" s="149" t="s">
        <v>317</v>
      </c>
      <c r="G40" s="149">
        <v>13459</v>
      </c>
      <c r="H40" s="149">
        <v>87100</v>
      </c>
      <c r="I40" s="35"/>
      <c r="J40" s="109"/>
    </row>
    <row r="41" spans="3:10" x14ac:dyDescent="0.25">
      <c r="C41" s="107" t="s">
        <v>303</v>
      </c>
      <c r="D41" s="149" t="s">
        <v>306</v>
      </c>
      <c r="E41" s="149" t="s">
        <v>309</v>
      </c>
      <c r="F41" s="149" t="s">
        <v>310</v>
      </c>
      <c r="G41" s="149">
        <v>13450</v>
      </c>
      <c r="H41" s="149">
        <v>88100</v>
      </c>
      <c r="I41" s="35"/>
      <c r="J41" s="109"/>
    </row>
    <row r="42" spans="3:10" x14ac:dyDescent="0.25">
      <c r="C42" s="107" t="s">
        <v>303</v>
      </c>
      <c r="D42" s="149" t="s">
        <v>328</v>
      </c>
      <c r="E42" s="149" t="s">
        <v>328</v>
      </c>
      <c r="F42" s="149" t="s">
        <v>329</v>
      </c>
      <c r="G42" s="149">
        <v>13461</v>
      </c>
      <c r="H42" s="149">
        <v>87027</v>
      </c>
      <c r="I42" s="35"/>
      <c r="J42" s="109"/>
    </row>
    <row r="43" spans="3:10" x14ac:dyDescent="0.25">
      <c r="C43" s="107" t="s">
        <v>344</v>
      </c>
      <c r="D43" s="149" t="s">
        <v>374</v>
      </c>
      <c r="E43" s="149" t="s">
        <v>378</v>
      </c>
      <c r="F43" s="149" t="s">
        <v>379</v>
      </c>
      <c r="G43" s="149">
        <v>12429</v>
      </c>
      <c r="H43" s="149">
        <v>80053</v>
      </c>
      <c r="I43" s="35"/>
      <c r="J43" s="109"/>
    </row>
    <row r="44" spans="3:10" x14ac:dyDescent="0.25">
      <c r="C44" s="107" t="s">
        <v>344</v>
      </c>
      <c r="D44" s="149" t="s">
        <v>352</v>
      </c>
      <c r="E44" s="149" t="s">
        <v>353</v>
      </c>
      <c r="F44" s="149" t="s">
        <v>354</v>
      </c>
      <c r="G44" s="149">
        <v>12469</v>
      </c>
      <c r="H44" s="149">
        <v>84090</v>
      </c>
      <c r="I44" s="35"/>
      <c r="J44" s="109"/>
    </row>
    <row r="45" spans="3:10" x14ac:dyDescent="0.25">
      <c r="C45" s="107" t="s">
        <v>344</v>
      </c>
      <c r="D45" s="149" t="s">
        <v>374</v>
      </c>
      <c r="E45" s="149" t="s">
        <v>391</v>
      </c>
      <c r="F45" s="149" t="s">
        <v>392</v>
      </c>
      <c r="G45" s="149">
        <v>12477</v>
      </c>
      <c r="H45" s="149">
        <v>80124</v>
      </c>
      <c r="I45" s="35"/>
      <c r="J45" s="109"/>
    </row>
    <row r="46" spans="3:10" x14ac:dyDescent="0.25">
      <c r="C46" s="107" t="s">
        <v>344</v>
      </c>
      <c r="D46" s="149" t="s">
        <v>374</v>
      </c>
      <c r="E46" s="149" t="s">
        <v>409</v>
      </c>
      <c r="F46" s="149" t="s">
        <v>410</v>
      </c>
      <c r="G46" s="149">
        <v>12435</v>
      </c>
      <c r="H46" s="149">
        <v>80135</v>
      </c>
      <c r="I46" s="35"/>
      <c r="J46" s="109"/>
    </row>
    <row r="47" spans="3:10" x14ac:dyDescent="0.25">
      <c r="C47" s="107" t="s">
        <v>344</v>
      </c>
      <c r="D47" s="149" t="s">
        <v>374</v>
      </c>
      <c r="E47" s="149" t="s">
        <v>399</v>
      </c>
      <c r="F47" s="149" t="s">
        <v>400</v>
      </c>
      <c r="G47" s="149">
        <v>12442</v>
      </c>
      <c r="H47" s="149">
        <v>80133</v>
      </c>
      <c r="I47" s="35"/>
      <c r="J47" s="109"/>
    </row>
    <row r="48" spans="3:10" x14ac:dyDescent="0.25">
      <c r="C48" s="107" t="s">
        <v>344</v>
      </c>
      <c r="D48" s="149" t="s">
        <v>439</v>
      </c>
      <c r="E48" s="149" t="s">
        <v>444</v>
      </c>
      <c r="F48" s="149" t="s">
        <v>445</v>
      </c>
      <c r="G48" s="149">
        <v>12467</v>
      </c>
      <c r="H48" s="149">
        <v>84100</v>
      </c>
      <c r="I48" s="35"/>
      <c r="J48" s="109"/>
    </row>
    <row r="49" spans="3:10" x14ac:dyDescent="0.25">
      <c r="C49" s="107" t="s">
        <v>344</v>
      </c>
      <c r="D49" s="149" t="s">
        <v>374</v>
      </c>
      <c r="E49" s="149" t="s">
        <v>421</v>
      </c>
      <c r="F49" s="149" t="s">
        <v>422</v>
      </c>
      <c r="G49" s="149">
        <v>12471</v>
      </c>
      <c r="H49" s="149">
        <v>84016</v>
      </c>
      <c r="I49" s="35"/>
      <c r="J49" s="109"/>
    </row>
    <row r="50" spans="3:10" x14ac:dyDescent="0.25">
      <c r="C50" s="107" t="s">
        <v>344</v>
      </c>
      <c r="D50" s="149" t="s">
        <v>374</v>
      </c>
      <c r="E50" s="149" t="s">
        <v>415</v>
      </c>
      <c r="F50" s="149" t="s">
        <v>416</v>
      </c>
      <c r="G50" s="149">
        <v>12444</v>
      </c>
      <c r="H50" s="149">
        <v>80132</v>
      </c>
      <c r="I50" s="35"/>
      <c r="J50" s="109"/>
    </row>
    <row r="51" spans="3:10" x14ac:dyDescent="0.25">
      <c r="C51" s="107" t="s">
        <v>344</v>
      </c>
      <c r="D51" s="149" t="s">
        <v>374</v>
      </c>
      <c r="E51" s="149" t="s">
        <v>380</v>
      </c>
      <c r="F51" s="149" t="s">
        <v>381</v>
      </c>
      <c r="G51" s="149">
        <v>12436</v>
      </c>
      <c r="H51" s="149">
        <v>80020</v>
      </c>
      <c r="I51" s="35"/>
      <c r="J51" s="109"/>
    </row>
    <row r="52" spans="3:10" x14ac:dyDescent="0.25">
      <c r="C52" s="107" t="s">
        <v>344</v>
      </c>
      <c r="D52" s="149" t="s">
        <v>357</v>
      </c>
      <c r="E52" s="149" t="s">
        <v>1825</v>
      </c>
      <c r="F52" s="149" t="s">
        <v>358</v>
      </c>
      <c r="G52" s="149">
        <v>12474</v>
      </c>
      <c r="H52" s="149">
        <v>82100</v>
      </c>
      <c r="I52" s="35"/>
      <c r="J52" s="109"/>
    </row>
    <row r="53" spans="3:10" x14ac:dyDescent="0.25">
      <c r="C53" s="107" t="s">
        <v>344</v>
      </c>
      <c r="D53" s="149" t="s">
        <v>374</v>
      </c>
      <c r="E53" s="149" t="s">
        <v>395</v>
      </c>
      <c r="F53" s="149" t="s">
        <v>396</v>
      </c>
      <c r="G53" s="149">
        <v>12433</v>
      </c>
      <c r="H53" s="149">
        <v>80141</v>
      </c>
      <c r="I53" s="35"/>
      <c r="J53" s="109"/>
    </row>
    <row r="54" spans="3:10" x14ac:dyDescent="0.25">
      <c r="C54" s="107" t="s">
        <v>344</v>
      </c>
      <c r="D54" s="149" t="s">
        <v>361</v>
      </c>
      <c r="E54" s="149" t="s">
        <v>366</v>
      </c>
      <c r="F54" s="149" t="s">
        <v>367</v>
      </c>
      <c r="G54" s="149">
        <v>12454</v>
      </c>
      <c r="H54" s="149">
        <v>81024</v>
      </c>
      <c r="I54" s="35"/>
      <c r="J54" s="109"/>
    </row>
    <row r="55" spans="3:10" x14ac:dyDescent="0.25">
      <c r="C55" s="107" t="s">
        <v>344</v>
      </c>
      <c r="D55" s="149" t="s">
        <v>374</v>
      </c>
      <c r="E55" s="149" t="s">
        <v>413</v>
      </c>
      <c r="F55" s="149" t="s">
        <v>414</v>
      </c>
      <c r="G55" s="149">
        <v>12475</v>
      </c>
      <c r="H55" s="149">
        <v>80055</v>
      </c>
      <c r="I55" s="35"/>
      <c r="J55" s="109"/>
    </row>
    <row r="56" spans="3:10" x14ac:dyDescent="0.25">
      <c r="C56" s="107" t="s">
        <v>344</v>
      </c>
      <c r="D56" s="149" t="s">
        <v>374</v>
      </c>
      <c r="E56" s="149" t="s">
        <v>429</v>
      </c>
      <c r="F56" s="149" t="s">
        <v>430</v>
      </c>
      <c r="G56" s="149">
        <v>12430</v>
      </c>
      <c r="H56" s="149">
        <v>80067</v>
      </c>
      <c r="I56" s="35"/>
      <c r="J56" s="109"/>
    </row>
    <row r="57" spans="3:10" x14ac:dyDescent="0.25">
      <c r="C57" s="107" t="s">
        <v>344</v>
      </c>
      <c r="D57" s="149" t="s">
        <v>374</v>
      </c>
      <c r="E57" s="149" t="s">
        <v>427</v>
      </c>
      <c r="F57" s="149" t="s">
        <v>428</v>
      </c>
      <c r="G57" s="149">
        <v>12439</v>
      </c>
      <c r="H57" s="149">
        <v>80049</v>
      </c>
      <c r="I57" s="35"/>
      <c r="J57" s="109"/>
    </row>
    <row r="58" spans="3:10" x14ac:dyDescent="0.25">
      <c r="C58" s="107" t="s">
        <v>344</v>
      </c>
      <c r="D58" s="149" t="s">
        <v>374</v>
      </c>
      <c r="E58" s="149" t="s">
        <v>403</v>
      </c>
      <c r="F58" s="149" t="s">
        <v>404</v>
      </c>
      <c r="G58" s="149">
        <v>12434</v>
      </c>
      <c r="H58" s="149">
        <v>80145</v>
      </c>
      <c r="I58" s="35"/>
      <c r="J58" s="109"/>
    </row>
    <row r="59" spans="3:10" x14ac:dyDescent="0.25">
      <c r="C59" s="107" t="s">
        <v>344</v>
      </c>
      <c r="D59" s="149" t="s">
        <v>361</v>
      </c>
      <c r="E59" s="149" t="s">
        <v>364</v>
      </c>
      <c r="F59" s="149" t="s">
        <v>365</v>
      </c>
      <c r="G59" s="149">
        <v>12453</v>
      </c>
      <c r="H59" s="149">
        <v>81100</v>
      </c>
      <c r="I59" s="35"/>
      <c r="J59" s="109"/>
    </row>
    <row r="60" spans="3:10" x14ac:dyDescent="0.25">
      <c r="C60" s="107" t="s">
        <v>344</v>
      </c>
      <c r="D60" s="149" t="s">
        <v>345</v>
      </c>
      <c r="E60" s="149" t="s">
        <v>350</v>
      </c>
      <c r="F60" s="149" t="s">
        <v>351</v>
      </c>
      <c r="G60" s="149">
        <v>12449</v>
      </c>
      <c r="H60" s="149">
        <v>83035</v>
      </c>
      <c r="I60" s="35"/>
      <c r="J60" s="109"/>
    </row>
    <row r="61" spans="3:10" x14ac:dyDescent="0.25">
      <c r="C61" s="107" t="s">
        <v>344</v>
      </c>
      <c r="D61" s="149" t="s">
        <v>374</v>
      </c>
      <c r="E61" s="149" t="s">
        <v>407</v>
      </c>
      <c r="F61" s="149" t="s">
        <v>408</v>
      </c>
      <c r="G61" s="149">
        <v>12427</v>
      </c>
      <c r="H61" s="149">
        <v>80142</v>
      </c>
      <c r="I61" s="35"/>
      <c r="J61" s="109"/>
    </row>
    <row r="62" spans="3:10" x14ac:dyDescent="0.25">
      <c r="C62" s="107" t="s">
        <v>344</v>
      </c>
      <c r="D62" s="149" t="s">
        <v>374</v>
      </c>
      <c r="E62" s="149" t="s">
        <v>389</v>
      </c>
      <c r="F62" s="149" t="s">
        <v>390</v>
      </c>
      <c r="G62" s="149">
        <v>12428</v>
      </c>
      <c r="H62" s="149">
        <v>80147</v>
      </c>
      <c r="I62" s="35"/>
      <c r="J62" s="109"/>
    </row>
    <row r="63" spans="3:10" x14ac:dyDescent="0.25">
      <c r="C63" s="107" t="s">
        <v>344</v>
      </c>
      <c r="D63" s="149" t="s">
        <v>374</v>
      </c>
      <c r="E63" s="149" t="s">
        <v>425</v>
      </c>
      <c r="F63" s="149" t="s">
        <v>426</v>
      </c>
      <c r="G63" s="149">
        <v>12473</v>
      </c>
      <c r="H63" s="149">
        <v>80078</v>
      </c>
      <c r="I63" s="35"/>
      <c r="J63" s="109"/>
    </row>
    <row r="64" spans="3:10" x14ac:dyDescent="0.25">
      <c r="C64" s="107" t="s">
        <v>344</v>
      </c>
      <c r="D64" s="149" t="s">
        <v>345</v>
      </c>
      <c r="E64" s="149" t="s">
        <v>346</v>
      </c>
      <c r="F64" s="149" t="s">
        <v>347</v>
      </c>
      <c r="G64" s="149">
        <v>12495</v>
      </c>
      <c r="H64" s="149">
        <v>83100</v>
      </c>
      <c r="I64" s="35"/>
      <c r="J64" s="109"/>
    </row>
    <row r="65" spans="3:10" x14ac:dyDescent="0.25">
      <c r="C65" s="107" t="s">
        <v>344</v>
      </c>
      <c r="D65" s="149" t="s">
        <v>361</v>
      </c>
      <c r="E65" s="149" t="s">
        <v>372</v>
      </c>
      <c r="F65" s="149" t="s">
        <v>373</v>
      </c>
      <c r="G65" s="149">
        <v>12457</v>
      </c>
      <c r="H65" s="149">
        <v>81037</v>
      </c>
      <c r="I65" s="35"/>
      <c r="J65" s="109"/>
    </row>
    <row r="66" spans="3:10" x14ac:dyDescent="0.25">
      <c r="C66" s="107" t="s">
        <v>344</v>
      </c>
      <c r="D66" s="149" t="s">
        <v>374</v>
      </c>
      <c r="E66" s="149" t="s">
        <v>382</v>
      </c>
      <c r="F66" s="149" t="s">
        <v>381</v>
      </c>
      <c r="G66" s="149">
        <v>12488</v>
      </c>
      <c r="H66" s="149">
        <v>80020</v>
      </c>
      <c r="I66" s="35"/>
      <c r="J66" s="109"/>
    </row>
    <row r="67" spans="3:10" x14ac:dyDescent="0.25">
      <c r="C67" s="107" t="s">
        <v>344</v>
      </c>
      <c r="D67" s="149" t="s">
        <v>357</v>
      </c>
      <c r="E67" s="149" t="s">
        <v>359</v>
      </c>
      <c r="F67" s="149" t="s">
        <v>360</v>
      </c>
      <c r="G67" s="149">
        <v>12451</v>
      </c>
      <c r="H67" s="149">
        <v>82100</v>
      </c>
      <c r="I67" s="35"/>
      <c r="J67" s="109"/>
    </row>
    <row r="68" spans="3:10" x14ac:dyDescent="0.25">
      <c r="C68" s="107" t="s">
        <v>344</v>
      </c>
      <c r="D68" s="149" t="s">
        <v>374</v>
      </c>
      <c r="E68" s="149" t="s">
        <v>397</v>
      </c>
      <c r="F68" s="149" t="s">
        <v>398</v>
      </c>
      <c r="G68" s="149">
        <v>12476</v>
      </c>
      <c r="H68" s="149">
        <v>80020</v>
      </c>
      <c r="I68" s="35"/>
      <c r="J68" s="109"/>
    </row>
    <row r="69" spans="3:10" x14ac:dyDescent="0.25">
      <c r="C69" s="107" t="s">
        <v>344</v>
      </c>
      <c r="D69" s="149" t="s">
        <v>361</v>
      </c>
      <c r="E69" s="149" t="s">
        <v>368</v>
      </c>
      <c r="F69" s="149" t="s">
        <v>369</v>
      </c>
      <c r="G69" s="149">
        <v>12452</v>
      </c>
      <c r="H69" s="149">
        <v>81023</v>
      </c>
      <c r="I69" s="35"/>
      <c r="J69" s="109"/>
    </row>
    <row r="70" spans="3:10" x14ac:dyDescent="0.25">
      <c r="C70" s="107" t="s">
        <v>344</v>
      </c>
      <c r="D70" s="149" t="s">
        <v>374</v>
      </c>
      <c r="E70" s="149" t="s">
        <v>377</v>
      </c>
      <c r="F70" s="149" t="s">
        <v>376</v>
      </c>
      <c r="G70" s="149">
        <v>12489</v>
      </c>
      <c r="H70" s="149">
        <v>81031</v>
      </c>
      <c r="I70" s="35"/>
      <c r="J70" s="109"/>
    </row>
    <row r="71" spans="3:10" x14ac:dyDescent="0.25">
      <c r="C71" s="107" t="s">
        <v>344</v>
      </c>
      <c r="D71" s="149" t="s">
        <v>374</v>
      </c>
      <c r="E71" s="149" t="s">
        <v>375</v>
      </c>
      <c r="F71" s="149" t="s">
        <v>376</v>
      </c>
      <c r="G71" s="149">
        <v>12445</v>
      </c>
      <c r="H71" s="149">
        <v>81031</v>
      </c>
      <c r="I71" s="35"/>
      <c r="J71" s="109"/>
    </row>
    <row r="72" spans="3:10" x14ac:dyDescent="0.25">
      <c r="C72" s="107" t="s">
        <v>344</v>
      </c>
      <c r="D72" s="149" t="s">
        <v>439</v>
      </c>
      <c r="E72" s="149" t="s">
        <v>442</v>
      </c>
      <c r="F72" s="149" t="s">
        <v>443</v>
      </c>
      <c r="G72" s="149">
        <v>12466</v>
      </c>
      <c r="H72" s="149">
        <v>84100</v>
      </c>
      <c r="I72" s="35"/>
      <c r="J72" s="109"/>
    </row>
    <row r="73" spans="3:10" x14ac:dyDescent="0.25">
      <c r="C73" s="107" t="s">
        <v>344</v>
      </c>
      <c r="D73" s="149" t="s">
        <v>374</v>
      </c>
      <c r="E73" s="149" t="s">
        <v>417</v>
      </c>
      <c r="F73" s="149" t="s">
        <v>418</v>
      </c>
      <c r="G73" s="149">
        <v>12490</v>
      </c>
      <c r="H73" s="149">
        <v>84014</v>
      </c>
      <c r="I73" s="35"/>
      <c r="J73" s="109"/>
    </row>
    <row r="74" spans="3:10" x14ac:dyDescent="0.25">
      <c r="C74" s="107" t="s">
        <v>344</v>
      </c>
      <c r="D74" s="149" t="s">
        <v>448</v>
      </c>
      <c r="E74" s="149" t="s">
        <v>448</v>
      </c>
      <c r="F74" s="149" t="s">
        <v>449</v>
      </c>
      <c r="G74" s="149">
        <v>12472</v>
      </c>
      <c r="H74" s="149">
        <v>84078</v>
      </c>
      <c r="I74" s="35"/>
      <c r="J74" s="109"/>
    </row>
    <row r="75" spans="3:10" x14ac:dyDescent="0.25">
      <c r="C75" s="107" t="s">
        <v>344</v>
      </c>
      <c r="D75" s="149" t="s">
        <v>437</v>
      </c>
      <c r="E75" s="149" t="s">
        <v>437</v>
      </c>
      <c r="F75" s="149" t="s">
        <v>438</v>
      </c>
      <c r="G75" s="149">
        <v>12465</v>
      </c>
      <c r="H75" s="149">
        <v>84036</v>
      </c>
      <c r="I75" s="35"/>
      <c r="J75" s="109"/>
    </row>
    <row r="76" spans="3:10" x14ac:dyDescent="0.25">
      <c r="C76" s="107" t="s">
        <v>344</v>
      </c>
      <c r="D76" s="149" t="s">
        <v>361</v>
      </c>
      <c r="E76" s="149" t="s">
        <v>362</v>
      </c>
      <c r="F76" s="149" t="s">
        <v>363</v>
      </c>
      <c r="G76" s="149">
        <v>12458</v>
      </c>
      <c r="H76" s="149">
        <v>81043</v>
      </c>
      <c r="I76" s="35"/>
      <c r="J76" s="109"/>
    </row>
    <row r="77" spans="3:10" x14ac:dyDescent="0.25">
      <c r="C77" s="107" t="s">
        <v>344</v>
      </c>
      <c r="D77" s="149" t="s">
        <v>374</v>
      </c>
      <c r="E77" s="149" t="s">
        <v>387</v>
      </c>
      <c r="F77" s="149" t="s">
        <v>388</v>
      </c>
      <c r="G77" s="149">
        <v>12441</v>
      </c>
      <c r="H77" s="149">
        <v>80131</v>
      </c>
      <c r="I77" s="35"/>
      <c r="J77" s="109"/>
    </row>
    <row r="78" spans="3:10" x14ac:dyDescent="0.25">
      <c r="C78" s="107" t="s">
        <v>344</v>
      </c>
      <c r="D78" s="149" t="s">
        <v>374</v>
      </c>
      <c r="E78" s="149" t="s">
        <v>383</v>
      </c>
      <c r="F78" s="149" t="s">
        <v>384</v>
      </c>
      <c r="G78" s="149">
        <v>12447</v>
      </c>
      <c r="H78" s="149">
        <v>80014</v>
      </c>
      <c r="I78" s="35"/>
      <c r="J78" s="109"/>
    </row>
    <row r="79" spans="3:10" x14ac:dyDescent="0.25">
      <c r="C79" s="107" t="s">
        <v>344</v>
      </c>
      <c r="D79" s="149" t="s">
        <v>374</v>
      </c>
      <c r="E79" s="149" t="s">
        <v>419</v>
      </c>
      <c r="F79" s="149" t="s">
        <v>420</v>
      </c>
      <c r="G79" s="149">
        <v>12437</v>
      </c>
      <c r="H79" s="149">
        <v>80035</v>
      </c>
      <c r="I79" s="35"/>
      <c r="J79" s="109"/>
    </row>
    <row r="80" spans="3:10" x14ac:dyDescent="0.25">
      <c r="C80" s="107" t="s">
        <v>344</v>
      </c>
      <c r="D80" s="149" t="s">
        <v>374</v>
      </c>
      <c r="E80" s="149" t="s">
        <v>401</v>
      </c>
      <c r="F80" s="149" t="s">
        <v>402</v>
      </c>
      <c r="G80" s="149">
        <v>12492</v>
      </c>
      <c r="H80" s="149">
        <v>80147</v>
      </c>
      <c r="I80" s="35"/>
      <c r="J80" s="109"/>
    </row>
    <row r="81" spans="3:10" x14ac:dyDescent="0.25">
      <c r="C81" s="107" t="s">
        <v>344</v>
      </c>
      <c r="D81" s="149" t="s">
        <v>374</v>
      </c>
      <c r="E81" s="149" t="s">
        <v>385</v>
      </c>
      <c r="F81" s="149" t="s">
        <v>386</v>
      </c>
      <c r="G81" s="149">
        <v>12446</v>
      </c>
      <c r="H81" s="149">
        <v>80077</v>
      </c>
      <c r="I81" s="35"/>
      <c r="J81" s="109"/>
    </row>
    <row r="82" spans="3:10" x14ac:dyDescent="0.25">
      <c r="C82" s="107" t="s">
        <v>344</v>
      </c>
      <c r="D82" s="149" t="s">
        <v>345</v>
      </c>
      <c r="E82" s="149" t="s">
        <v>348</v>
      </c>
      <c r="F82" s="149" t="s">
        <v>349</v>
      </c>
      <c r="G82" s="149">
        <v>12448</v>
      </c>
      <c r="H82" s="149">
        <v>83100</v>
      </c>
      <c r="I82" s="35"/>
      <c r="J82" s="109"/>
    </row>
    <row r="83" spans="3:10" x14ac:dyDescent="0.25">
      <c r="C83" s="107" t="s">
        <v>344</v>
      </c>
      <c r="D83" s="149" t="s">
        <v>352</v>
      </c>
      <c r="E83" s="149" t="s">
        <v>355</v>
      </c>
      <c r="F83" s="149" t="s">
        <v>356</v>
      </c>
      <c r="G83" s="149">
        <v>12470</v>
      </c>
      <c r="H83" s="149">
        <v>84091</v>
      </c>
      <c r="I83" s="35"/>
      <c r="J83" s="109"/>
    </row>
    <row r="84" spans="3:10" x14ac:dyDescent="0.25">
      <c r="C84" s="107" t="s">
        <v>344</v>
      </c>
      <c r="D84" s="149" t="s">
        <v>374</v>
      </c>
      <c r="E84" s="149" t="s">
        <v>433</v>
      </c>
      <c r="F84" s="149" t="s">
        <v>434</v>
      </c>
      <c r="G84" s="149">
        <v>12432</v>
      </c>
      <c r="H84" s="149">
        <v>80059</v>
      </c>
      <c r="I84" s="35"/>
      <c r="J84" s="109"/>
    </row>
    <row r="85" spans="3:10" x14ac:dyDescent="0.25">
      <c r="C85" s="107" t="s">
        <v>344</v>
      </c>
      <c r="D85" s="149" t="s">
        <v>361</v>
      </c>
      <c r="E85" s="149" t="s">
        <v>370</v>
      </c>
      <c r="F85" s="149" t="s">
        <v>371</v>
      </c>
      <c r="G85" s="149">
        <v>12456</v>
      </c>
      <c r="H85" s="149">
        <v>81055</v>
      </c>
      <c r="I85" s="35"/>
      <c r="J85" s="109"/>
    </row>
    <row r="86" spans="3:10" x14ac:dyDescent="0.25">
      <c r="C86" s="107" t="s">
        <v>344</v>
      </c>
      <c r="D86" s="149" t="s">
        <v>439</v>
      </c>
      <c r="E86" s="149" t="s">
        <v>440</v>
      </c>
      <c r="F86" s="149" t="s">
        <v>441</v>
      </c>
      <c r="G86" s="149">
        <v>12491</v>
      </c>
      <c r="H86" s="149">
        <v>84013</v>
      </c>
      <c r="I86" s="35"/>
      <c r="J86" s="109"/>
    </row>
    <row r="87" spans="3:10" x14ac:dyDescent="0.25">
      <c r="C87" s="107" t="s">
        <v>344</v>
      </c>
      <c r="D87" s="149" t="s">
        <v>435</v>
      </c>
      <c r="E87" s="149" t="s">
        <v>435</v>
      </c>
      <c r="F87" s="149" t="s">
        <v>436</v>
      </c>
      <c r="G87" s="149">
        <v>12450</v>
      </c>
      <c r="H87" s="149">
        <v>83</v>
      </c>
      <c r="I87" s="35"/>
      <c r="J87" s="109"/>
    </row>
    <row r="88" spans="3:10" x14ac:dyDescent="0.25">
      <c r="C88" s="107" t="s">
        <v>344</v>
      </c>
      <c r="D88" s="149" t="s">
        <v>374</v>
      </c>
      <c r="E88" s="149" t="s">
        <v>431</v>
      </c>
      <c r="F88" s="149" t="s">
        <v>432</v>
      </c>
      <c r="G88" s="149">
        <v>12431</v>
      </c>
      <c r="H88" s="149">
        <v>80040</v>
      </c>
      <c r="I88" s="35"/>
      <c r="J88" s="109"/>
    </row>
    <row r="89" spans="3:10" x14ac:dyDescent="0.25">
      <c r="C89" s="107" t="s">
        <v>344</v>
      </c>
      <c r="D89" s="149" t="s">
        <v>374</v>
      </c>
      <c r="E89" s="149" t="s">
        <v>393</v>
      </c>
      <c r="F89" s="149" t="s">
        <v>394</v>
      </c>
      <c r="G89" s="149">
        <v>12426</v>
      </c>
      <c r="H89" s="149">
        <v>80124</v>
      </c>
      <c r="I89" s="35"/>
      <c r="J89" s="109"/>
    </row>
    <row r="90" spans="3:10" x14ac:dyDescent="0.25">
      <c r="C90" s="107" t="s">
        <v>344</v>
      </c>
      <c r="D90" s="149" t="s">
        <v>374</v>
      </c>
      <c r="E90" s="149" t="s">
        <v>411</v>
      </c>
      <c r="F90" s="149" t="s">
        <v>412</v>
      </c>
      <c r="G90" s="149">
        <v>12443</v>
      </c>
      <c r="H90" s="149">
        <v>80126</v>
      </c>
      <c r="I90" s="35"/>
      <c r="J90" s="109"/>
    </row>
    <row r="91" spans="3:10" x14ac:dyDescent="0.25">
      <c r="C91" s="107" t="s">
        <v>344</v>
      </c>
      <c r="D91" s="149" t="s">
        <v>374</v>
      </c>
      <c r="E91" s="149" t="s">
        <v>423</v>
      </c>
      <c r="F91" s="149" t="s">
        <v>424</v>
      </c>
      <c r="G91" s="149">
        <v>12438</v>
      </c>
      <c r="H91" s="149">
        <v>80038</v>
      </c>
      <c r="I91" s="35"/>
      <c r="J91" s="109"/>
    </row>
    <row r="92" spans="3:10" x14ac:dyDescent="0.25">
      <c r="C92" s="107" t="s">
        <v>344</v>
      </c>
      <c r="D92" s="149" t="s">
        <v>374</v>
      </c>
      <c r="E92" s="149" t="s">
        <v>405</v>
      </c>
      <c r="F92" s="149" t="s">
        <v>406</v>
      </c>
      <c r="G92" s="149">
        <v>12440</v>
      </c>
      <c r="H92" s="149">
        <v>80018</v>
      </c>
      <c r="I92" s="35"/>
      <c r="J92" s="109"/>
    </row>
    <row r="93" spans="3:10" x14ac:dyDescent="0.25">
      <c r="C93" s="107" t="s">
        <v>344</v>
      </c>
      <c r="D93" s="149" t="s">
        <v>439</v>
      </c>
      <c r="E93" s="149" t="s">
        <v>446</v>
      </c>
      <c r="F93" s="149" t="s">
        <v>447</v>
      </c>
      <c r="G93" s="149">
        <v>12468</v>
      </c>
      <c r="H93" s="149">
        <v>84100</v>
      </c>
      <c r="I93" s="35"/>
      <c r="J93" s="109"/>
    </row>
    <row r="94" spans="3:10" x14ac:dyDescent="0.25">
      <c r="C94" s="107" t="s">
        <v>450</v>
      </c>
      <c r="D94" s="149" t="s">
        <v>451</v>
      </c>
      <c r="E94" s="149" t="s">
        <v>458</v>
      </c>
      <c r="F94" s="149" t="s">
        <v>459</v>
      </c>
      <c r="G94" s="149">
        <v>6026</v>
      </c>
      <c r="H94" s="149">
        <v>40126</v>
      </c>
      <c r="I94" s="35"/>
      <c r="J94" s="109"/>
    </row>
    <row r="95" spans="3:10" x14ac:dyDescent="0.25">
      <c r="C95" s="107" t="s">
        <v>450</v>
      </c>
      <c r="D95" s="149" t="s">
        <v>468</v>
      </c>
      <c r="E95" s="149" t="s">
        <v>469</v>
      </c>
      <c r="F95" s="149" t="s">
        <v>470</v>
      </c>
      <c r="G95" s="149">
        <v>6053</v>
      </c>
      <c r="H95" s="149">
        <v>47023</v>
      </c>
      <c r="I95" s="35"/>
      <c r="J95" s="109"/>
    </row>
    <row r="96" spans="3:10" x14ac:dyDescent="0.25">
      <c r="C96" s="107" t="s">
        <v>450</v>
      </c>
      <c r="D96" s="149" t="s">
        <v>531</v>
      </c>
      <c r="E96" s="149" t="s">
        <v>536</v>
      </c>
      <c r="F96" s="149" t="s">
        <v>537</v>
      </c>
      <c r="G96" s="149">
        <v>6050</v>
      </c>
      <c r="H96" s="149">
        <v>47037</v>
      </c>
      <c r="I96" s="35"/>
      <c r="J96" s="109"/>
    </row>
    <row r="97" spans="3:10" x14ac:dyDescent="0.25">
      <c r="C97" s="107" t="s">
        <v>450</v>
      </c>
      <c r="D97" s="149" t="s">
        <v>538</v>
      </c>
      <c r="E97" s="149" t="s">
        <v>539</v>
      </c>
      <c r="F97" s="149" t="s">
        <v>540</v>
      </c>
      <c r="G97" s="149">
        <v>6045</v>
      </c>
      <c r="H97" s="149">
        <v>41049</v>
      </c>
      <c r="I97" s="35"/>
      <c r="J97" s="109"/>
    </row>
    <row r="98" spans="3:10" x14ac:dyDescent="0.25">
      <c r="C98" s="107" t="s">
        <v>450</v>
      </c>
      <c r="D98" s="149" t="s">
        <v>451</v>
      </c>
      <c r="E98" s="149" t="s">
        <v>454</v>
      </c>
      <c r="F98" s="149" t="s">
        <v>455</v>
      </c>
      <c r="G98" s="149">
        <v>6031</v>
      </c>
      <c r="H98" s="149">
        <v>40033</v>
      </c>
      <c r="I98" s="35"/>
      <c r="J98" s="109"/>
    </row>
    <row r="99" spans="3:10" x14ac:dyDescent="0.25">
      <c r="C99" s="107" t="s">
        <v>450</v>
      </c>
      <c r="D99" s="149" t="s">
        <v>518</v>
      </c>
      <c r="E99" s="149" t="s">
        <v>521</v>
      </c>
      <c r="F99" s="149" t="s">
        <v>522</v>
      </c>
      <c r="G99" s="149">
        <v>6046</v>
      </c>
      <c r="H99" s="149">
        <v>48100</v>
      </c>
      <c r="I99" s="35"/>
      <c r="J99" s="109"/>
    </row>
    <row r="100" spans="3:10" x14ac:dyDescent="0.25">
      <c r="C100" s="107" t="s">
        <v>450</v>
      </c>
      <c r="D100" s="149" t="s">
        <v>505</v>
      </c>
      <c r="E100" s="149" t="s">
        <v>508</v>
      </c>
      <c r="F100" s="149" t="s">
        <v>509</v>
      </c>
      <c r="G100" s="149">
        <v>6055</v>
      </c>
      <c r="H100" s="149">
        <v>43100</v>
      </c>
      <c r="I100" s="35"/>
      <c r="J100" s="109"/>
    </row>
    <row r="101" spans="3:10" x14ac:dyDescent="0.25">
      <c r="C101" s="107" t="s">
        <v>450</v>
      </c>
      <c r="D101" s="149" t="s">
        <v>498</v>
      </c>
      <c r="E101" s="149" t="s">
        <v>499</v>
      </c>
      <c r="F101" s="149" t="s">
        <v>500</v>
      </c>
      <c r="G101" s="149">
        <v>6041</v>
      </c>
      <c r="H101" s="149">
        <v>41100</v>
      </c>
      <c r="I101" s="35"/>
      <c r="J101" s="109"/>
    </row>
    <row r="102" spans="3:10" x14ac:dyDescent="0.25">
      <c r="C102" s="107" t="s">
        <v>450</v>
      </c>
      <c r="D102" s="149" t="s">
        <v>531</v>
      </c>
      <c r="E102" s="149" t="s">
        <v>532</v>
      </c>
      <c r="F102" s="149" t="s">
        <v>533</v>
      </c>
      <c r="G102" s="149">
        <v>6051</v>
      </c>
      <c r="H102" s="149">
        <v>47036</v>
      </c>
      <c r="I102" s="35"/>
      <c r="J102" s="109"/>
    </row>
    <row r="103" spans="3:10" x14ac:dyDescent="0.25">
      <c r="C103" s="107" t="s">
        <v>450</v>
      </c>
      <c r="D103" s="149" t="s">
        <v>485</v>
      </c>
      <c r="E103" s="149" t="s">
        <v>488</v>
      </c>
      <c r="F103" s="149" t="s">
        <v>1826</v>
      </c>
      <c r="G103" s="149">
        <v>6039</v>
      </c>
      <c r="H103" s="149">
        <v>47100</v>
      </c>
      <c r="I103" s="35"/>
      <c r="J103" s="109"/>
    </row>
    <row r="104" spans="3:10" x14ac:dyDescent="0.25">
      <c r="C104" s="107" t="s">
        <v>450</v>
      </c>
      <c r="D104" s="149" t="s">
        <v>451</v>
      </c>
      <c r="E104" s="149" t="s">
        <v>464</v>
      </c>
      <c r="F104" s="149" t="s">
        <v>465</v>
      </c>
      <c r="G104" s="149">
        <v>6032</v>
      </c>
      <c r="H104" s="149">
        <v>40139</v>
      </c>
      <c r="I104" s="35"/>
      <c r="J104" s="109"/>
    </row>
    <row r="105" spans="3:10" x14ac:dyDescent="0.25">
      <c r="C105" s="107" t="s">
        <v>450</v>
      </c>
      <c r="D105" s="149" t="s">
        <v>471</v>
      </c>
      <c r="E105" s="149" t="s">
        <v>472</v>
      </c>
      <c r="F105" s="149" t="s">
        <v>473</v>
      </c>
      <c r="G105" s="149">
        <v>6037</v>
      </c>
      <c r="H105" s="149">
        <v>44029</v>
      </c>
      <c r="I105" s="35"/>
      <c r="J105" s="109"/>
    </row>
    <row r="106" spans="3:10" x14ac:dyDescent="0.25">
      <c r="C106" s="107" t="s">
        <v>450</v>
      </c>
      <c r="D106" s="149" t="s">
        <v>1827</v>
      </c>
      <c r="E106" s="149" t="s">
        <v>529</v>
      </c>
      <c r="F106" s="149" t="s">
        <v>530</v>
      </c>
      <c r="G106" s="149">
        <v>6063</v>
      </c>
      <c r="H106" s="149">
        <v>42100</v>
      </c>
      <c r="I106" s="35"/>
      <c r="J106" s="109"/>
    </row>
    <row r="107" spans="3:10" x14ac:dyDescent="0.25">
      <c r="C107" s="107" t="s">
        <v>450</v>
      </c>
      <c r="D107" s="149" t="s">
        <v>498</v>
      </c>
      <c r="E107" s="149" t="s">
        <v>503</v>
      </c>
      <c r="F107" s="149" t="s">
        <v>504</v>
      </c>
      <c r="G107" s="149">
        <v>6042</v>
      </c>
      <c r="H107" s="149">
        <v>41100</v>
      </c>
      <c r="I107" s="35"/>
      <c r="J107" s="109"/>
    </row>
    <row r="108" spans="3:10" x14ac:dyDescent="0.25">
      <c r="C108" s="107" t="s">
        <v>450</v>
      </c>
      <c r="D108" s="149" t="s">
        <v>518</v>
      </c>
      <c r="E108" s="149" t="s">
        <v>519</v>
      </c>
      <c r="F108" s="149" t="s">
        <v>520</v>
      </c>
      <c r="G108" s="149">
        <v>6047</v>
      </c>
      <c r="H108" s="149">
        <v>48100</v>
      </c>
      <c r="I108" s="35"/>
      <c r="J108" s="109"/>
    </row>
    <row r="109" spans="3:10" x14ac:dyDescent="0.25">
      <c r="C109" s="107" t="s">
        <v>450</v>
      </c>
      <c r="D109" s="149" t="s">
        <v>505</v>
      </c>
      <c r="E109" s="149" t="s">
        <v>506</v>
      </c>
      <c r="F109" s="149" t="s">
        <v>507</v>
      </c>
      <c r="G109" s="149">
        <v>6054</v>
      </c>
      <c r="H109" s="149">
        <v>43100</v>
      </c>
      <c r="I109" s="35"/>
      <c r="J109" s="109"/>
    </row>
    <row r="110" spans="3:10" x14ac:dyDescent="0.25">
      <c r="C110" s="107" t="s">
        <v>450</v>
      </c>
      <c r="D110" s="149" t="s">
        <v>485</v>
      </c>
      <c r="E110" s="149" t="s">
        <v>486</v>
      </c>
      <c r="F110" s="149" t="s">
        <v>487</v>
      </c>
      <c r="G110" s="149">
        <v>6038</v>
      </c>
      <c r="H110" s="149">
        <v>47100</v>
      </c>
      <c r="I110" s="35"/>
      <c r="J110" s="109"/>
    </row>
    <row r="111" spans="3:10" x14ac:dyDescent="0.25">
      <c r="C111" s="107" t="s">
        <v>450</v>
      </c>
      <c r="D111" s="149" t="s">
        <v>451</v>
      </c>
      <c r="E111" s="149" t="s">
        <v>456</v>
      </c>
      <c r="F111" s="149" t="s">
        <v>457</v>
      </c>
      <c r="G111" s="149">
        <v>6029</v>
      </c>
      <c r="H111" s="149">
        <v>40128</v>
      </c>
      <c r="I111" s="35"/>
      <c r="J111" s="109"/>
    </row>
    <row r="112" spans="3:10" x14ac:dyDescent="0.25">
      <c r="C112" s="107" t="s">
        <v>450</v>
      </c>
      <c r="D112" s="149" t="s">
        <v>451</v>
      </c>
      <c r="E112" s="149" t="s">
        <v>460</v>
      </c>
      <c r="F112" s="149" t="s">
        <v>461</v>
      </c>
      <c r="G112" s="149">
        <v>6027</v>
      </c>
      <c r="H112" s="149">
        <v>40133</v>
      </c>
      <c r="I112" s="35"/>
      <c r="J112" s="109"/>
    </row>
    <row r="113" spans="3:10" x14ac:dyDescent="0.25">
      <c r="C113" s="107" t="s">
        <v>450</v>
      </c>
      <c r="D113" s="149" t="s">
        <v>474</v>
      </c>
      <c r="E113" s="149" t="s">
        <v>475</v>
      </c>
      <c r="F113" s="149" t="s">
        <v>476</v>
      </c>
      <c r="G113" s="149">
        <v>6040</v>
      </c>
      <c r="H113" s="149">
        <v>48018</v>
      </c>
      <c r="I113" s="35"/>
      <c r="J113" s="109"/>
    </row>
    <row r="114" spans="3:10" x14ac:dyDescent="0.25">
      <c r="C114" s="107" t="s">
        <v>450</v>
      </c>
      <c r="D114" s="149" t="s">
        <v>531</v>
      </c>
      <c r="E114" s="149" t="s">
        <v>534</v>
      </c>
      <c r="F114" s="149" t="s">
        <v>535</v>
      </c>
      <c r="G114" s="149">
        <v>6049</v>
      </c>
      <c r="H114" s="149">
        <v>47037</v>
      </c>
      <c r="I114" s="35"/>
      <c r="J114" s="109"/>
    </row>
    <row r="115" spans="3:10" x14ac:dyDescent="0.25">
      <c r="C115" s="107" t="s">
        <v>450</v>
      </c>
      <c r="D115" s="149" t="s">
        <v>1827</v>
      </c>
      <c r="E115" s="149" t="s">
        <v>527</v>
      </c>
      <c r="F115" s="149" t="s">
        <v>528</v>
      </c>
      <c r="G115" s="149">
        <v>6064</v>
      </c>
      <c r="H115" s="149">
        <v>42100</v>
      </c>
      <c r="I115" s="35"/>
      <c r="J115" s="109"/>
    </row>
    <row r="116" spans="3:10" x14ac:dyDescent="0.25">
      <c r="C116" s="107" t="s">
        <v>450</v>
      </c>
      <c r="D116" s="149" t="s">
        <v>511</v>
      </c>
      <c r="E116" s="149" t="s">
        <v>516</v>
      </c>
      <c r="F116" s="149" t="s">
        <v>517</v>
      </c>
      <c r="G116" s="149">
        <v>6058</v>
      </c>
      <c r="H116" s="149">
        <v>29100</v>
      </c>
      <c r="I116" s="35"/>
      <c r="J116" s="109"/>
    </row>
    <row r="117" spans="3:10" x14ac:dyDescent="0.25">
      <c r="C117" s="107" t="s">
        <v>450</v>
      </c>
      <c r="D117" s="149" t="s">
        <v>495</v>
      </c>
      <c r="E117" s="149" t="s">
        <v>496</v>
      </c>
      <c r="F117" s="149" t="s">
        <v>497</v>
      </c>
      <c r="G117" s="149">
        <v>6044</v>
      </c>
      <c r="H117" s="149">
        <v>41037</v>
      </c>
      <c r="I117" s="35"/>
      <c r="J117" s="109"/>
    </row>
    <row r="118" spans="3:10" x14ac:dyDescent="0.25">
      <c r="C118" s="107" t="s">
        <v>450</v>
      </c>
      <c r="D118" s="149" t="s">
        <v>1827</v>
      </c>
      <c r="E118" s="149" t="s">
        <v>525</v>
      </c>
      <c r="F118" s="149" t="s">
        <v>526</v>
      </c>
      <c r="G118" s="149">
        <v>6062</v>
      </c>
      <c r="H118" s="149">
        <v>42100</v>
      </c>
      <c r="I118" s="35"/>
      <c r="J118" s="109"/>
    </row>
    <row r="119" spans="3:10" x14ac:dyDescent="0.25">
      <c r="C119" s="107" t="s">
        <v>450</v>
      </c>
      <c r="D119" s="149" t="s">
        <v>492</v>
      </c>
      <c r="E119" s="149" t="s">
        <v>493</v>
      </c>
      <c r="F119" s="149" t="s">
        <v>494</v>
      </c>
      <c r="G119" s="149">
        <v>6048</v>
      </c>
      <c r="H119" s="149">
        <v>48022</v>
      </c>
      <c r="I119" s="35"/>
      <c r="J119" s="109"/>
    </row>
    <row r="120" spans="3:10" x14ac:dyDescent="0.25">
      <c r="C120" s="107" t="s">
        <v>450</v>
      </c>
      <c r="D120" s="149" t="s">
        <v>511</v>
      </c>
      <c r="E120" s="149" t="s">
        <v>514</v>
      </c>
      <c r="F120" s="149" t="s">
        <v>515</v>
      </c>
      <c r="G120" s="149">
        <v>6060</v>
      </c>
      <c r="H120" s="149">
        <v>29100</v>
      </c>
      <c r="I120" s="35"/>
      <c r="J120" s="109"/>
    </row>
    <row r="121" spans="3:10" x14ac:dyDescent="0.25">
      <c r="C121" s="107" t="s">
        <v>450</v>
      </c>
      <c r="D121" s="149" t="s">
        <v>505</v>
      </c>
      <c r="E121" s="149" t="s">
        <v>510</v>
      </c>
      <c r="F121" s="149" t="s">
        <v>507</v>
      </c>
      <c r="G121" s="149">
        <v>6056</v>
      </c>
      <c r="H121" s="149">
        <v>43100</v>
      </c>
      <c r="I121" s="35"/>
      <c r="J121" s="109"/>
    </row>
    <row r="122" spans="3:10" x14ac:dyDescent="0.25">
      <c r="C122" s="107" t="s">
        <v>450</v>
      </c>
      <c r="D122" s="149" t="s">
        <v>451</v>
      </c>
      <c r="E122" s="149" t="s">
        <v>452</v>
      </c>
      <c r="F122" s="149" t="s">
        <v>453</v>
      </c>
      <c r="G122" s="149">
        <v>6030</v>
      </c>
      <c r="H122" s="149">
        <v>40133</v>
      </c>
      <c r="I122" s="35"/>
      <c r="J122" s="109"/>
    </row>
    <row r="123" spans="3:10" x14ac:dyDescent="0.25">
      <c r="C123" s="107" t="s">
        <v>450</v>
      </c>
      <c r="D123" s="149" t="s">
        <v>451</v>
      </c>
      <c r="E123" s="149" t="s">
        <v>466</v>
      </c>
      <c r="F123" s="149" t="s">
        <v>467</v>
      </c>
      <c r="G123" s="149">
        <v>6033</v>
      </c>
      <c r="H123" s="149">
        <v>40138</v>
      </c>
      <c r="I123" s="35"/>
      <c r="J123" s="109"/>
    </row>
    <row r="124" spans="3:10" x14ac:dyDescent="0.25">
      <c r="C124" s="107" t="s">
        <v>450</v>
      </c>
      <c r="D124" s="149" t="s">
        <v>482</v>
      </c>
      <c r="E124" s="149" t="s">
        <v>483</v>
      </c>
      <c r="F124" s="149" t="s">
        <v>484</v>
      </c>
      <c r="G124" s="149">
        <v>6057</v>
      </c>
      <c r="H124" s="149">
        <v>43036</v>
      </c>
      <c r="I124" s="35"/>
      <c r="J124" s="109"/>
    </row>
    <row r="125" spans="3:10" x14ac:dyDescent="0.25">
      <c r="C125" s="107" t="s">
        <v>450</v>
      </c>
      <c r="D125" s="149" t="s">
        <v>477</v>
      </c>
      <c r="E125" s="149" t="s">
        <v>480</v>
      </c>
      <c r="F125" s="149" t="s">
        <v>481</v>
      </c>
      <c r="G125" s="149">
        <v>6036</v>
      </c>
      <c r="H125" s="149">
        <v>44100</v>
      </c>
      <c r="I125" s="35"/>
      <c r="J125" s="109"/>
    </row>
    <row r="126" spans="3:10" x14ac:dyDescent="0.25">
      <c r="C126" s="107" t="s">
        <v>450</v>
      </c>
      <c r="D126" s="149" t="s">
        <v>477</v>
      </c>
      <c r="E126" s="149" t="s">
        <v>478</v>
      </c>
      <c r="F126" s="149" t="s">
        <v>479</v>
      </c>
      <c r="G126" s="149">
        <v>6035</v>
      </c>
      <c r="H126" s="149">
        <v>44100</v>
      </c>
      <c r="I126" s="35"/>
      <c r="J126" s="109"/>
    </row>
    <row r="127" spans="3:10" x14ac:dyDescent="0.25">
      <c r="C127" s="107" t="s">
        <v>450</v>
      </c>
      <c r="D127" s="149" t="s">
        <v>498</v>
      </c>
      <c r="E127" s="149" t="s">
        <v>502</v>
      </c>
      <c r="F127" s="149" t="s">
        <v>501</v>
      </c>
      <c r="G127" s="149">
        <v>6083</v>
      </c>
      <c r="H127" s="149">
        <v>41100</v>
      </c>
      <c r="I127" s="35"/>
      <c r="J127" s="109"/>
    </row>
    <row r="128" spans="3:10" x14ac:dyDescent="0.25">
      <c r="C128" s="107" t="s">
        <v>450</v>
      </c>
      <c r="D128" s="149" t="s">
        <v>1827</v>
      </c>
      <c r="E128" s="149" t="s">
        <v>523</v>
      </c>
      <c r="F128" s="149" t="s">
        <v>524</v>
      </c>
      <c r="G128" s="149">
        <v>6061</v>
      </c>
      <c r="H128" s="149">
        <v>42100</v>
      </c>
      <c r="I128" s="35"/>
      <c r="J128" s="109"/>
    </row>
    <row r="129" spans="3:10" x14ac:dyDescent="0.25">
      <c r="C129" s="107" t="s">
        <v>450</v>
      </c>
      <c r="D129" s="149" t="s">
        <v>451</v>
      </c>
      <c r="E129" s="149" t="s">
        <v>462</v>
      </c>
      <c r="F129" s="149" t="s">
        <v>463</v>
      </c>
      <c r="G129" s="149">
        <v>6028</v>
      </c>
      <c r="H129" s="149">
        <v>40126</v>
      </c>
      <c r="I129" s="35"/>
      <c r="J129" s="109"/>
    </row>
    <row r="130" spans="3:10" x14ac:dyDescent="0.25">
      <c r="C130" s="107" t="s">
        <v>450</v>
      </c>
      <c r="D130" s="149" t="s">
        <v>489</v>
      </c>
      <c r="E130" s="149" t="s">
        <v>490</v>
      </c>
      <c r="F130" s="149" t="s">
        <v>491</v>
      </c>
      <c r="G130" s="149">
        <v>6034</v>
      </c>
      <c r="H130" s="149">
        <v>40026</v>
      </c>
      <c r="I130" s="35"/>
      <c r="J130" s="109"/>
    </row>
    <row r="131" spans="3:10" x14ac:dyDescent="0.25">
      <c r="C131" s="107" t="s">
        <v>450</v>
      </c>
      <c r="D131" s="149" t="s">
        <v>511</v>
      </c>
      <c r="E131" s="149" t="s">
        <v>512</v>
      </c>
      <c r="F131" s="149" t="s">
        <v>513</v>
      </c>
      <c r="G131" s="149">
        <v>6059</v>
      </c>
      <c r="H131" s="149">
        <v>29100</v>
      </c>
      <c r="I131" s="35"/>
      <c r="J131" s="109"/>
    </row>
    <row r="132" spans="3:10" x14ac:dyDescent="0.25">
      <c r="C132" s="107" t="s">
        <v>541</v>
      </c>
      <c r="D132" s="149" t="s">
        <v>565</v>
      </c>
      <c r="E132" s="149" t="s">
        <v>570</v>
      </c>
      <c r="F132" s="149" t="s">
        <v>571</v>
      </c>
      <c r="G132" s="149">
        <v>3991</v>
      </c>
      <c r="H132" s="149">
        <v>33100</v>
      </c>
      <c r="I132" s="35"/>
      <c r="J132" s="109"/>
    </row>
    <row r="133" spans="3:10" x14ac:dyDescent="0.25">
      <c r="C133" s="107" t="s">
        <v>541</v>
      </c>
      <c r="D133" s="149" t="s">
        <v>549</v>
      </c>
      <c r="E133" s="149" t="s">
        <v>552</v>
      </c>
      <c r="F133" s="149" t="s">
        <v>553</v>
      </c>
      <c r="G133" s="149">
        <v>3985</v>
      </c>
      <c r="H133" s="149">
        <v>33170</v>
      </c>
      <c r="I133" s="35"/>
      <c r="J133" s="109"/>
    </row>
    <row r="134" spans="3:10" x14ac:dyDescent="0.25">
      <c r="C134" s="107" t="s">
        <v>541</v>
      </c>
      <c r="D134" s="149" t="s">
        <v>545</v>
      </c>
      <c r="E134" s="149" t="s">
        <v>547</v>
      </c>
      <c r="F134" s="149" t="s">
        <v>548</v>
      </c>
      <c r="G134" s="149">
        <v>3990</v>
      </c>
      <c r="H134" s="149">
        <v>34074</v>
      </c>
      <c r="I134" s="35"/>
      <c r="J134" s="109"/>
    </row>
    <row r="135" spans="3:10" x14ac:dyDescent="0.25">
      <c r="C135" s="107" t="s">
        <v>541</v>
      </c>
      <c r="D135" s="149" t="s">
        <v>556</v>
      </c>
      <c r="E135" s="149" t="s">
        <v>557</v>
      </c>
      <c r="F135" s="149" t="s">
        <v>1828</v>
      </c>
      <c r="G135" s="149">
        <v>3988</v>
      </c>
      <c r="H135" s="149">
        <v>33028</v>
      </c>
      <c r="I135" s="35"/>
      <c r="J135" s="109"/>
    </row>
    <row r="136" spans="3:10" x14ac:dyDescent="0.25">
      <c r="C136" s="107" t="s">
        <v>541</v>
      </c>
      <c r="D136" s="149" t="s">
        <v>558</v>
      </c>
      <c r="E136" s="149" t="s">
        <v>561</v>
      </c>
      <c r="F136" s="149" t="s">
        <v>562</v>
      </c>
      <c r="G136" s="149">
        <v>3979</v>
      </c>
      <c r="H136" s="149">
        <v>34138</v>
      </c>
      <c r="I136" s="35"/>
      <c r="J136" s="109"/>
    </row>
    <row r="137" spans="3:10" x14ac:dyDescent="0.25">
      <c r="C137" s="107" t="s">
        <v>541</v>
      </c>
      <c r="D137" s="149" t="s">
        <v>549</v>
      </c>
      <c r="E137" s="149" t="s">
        <v>550</v>
      </c>
      <c r="F137" s="149" t="s">
        <v>551</v>
      </c>
      <c r="G137" s="149">
        <v>3984</v>
      </c>
      <c r="H137" s="149">
        <v>33170</v>
      </c>
      <c r="I137" s="35"/>
      <c r="J137" s="109"/>
    </row>
    <row r="138" spans="3:10" x14ac:dyDescent="0.25">
      <c r="C138" s="107" t="s">
        <v>541</v>
      </c>
      <c r="D138" s="149" t="s">
        <v>558</v>
      </c>
      <c r="E138" s="149" t="s">
        <v>559</v>
      </c>
      <c r="F138" s="149" t="s">
        <v>560</v>
      </c>
      <c r="G138" s="149">
        <v>3989</v>
      </c>
      <c r="H138" s="149">
        <v>34136</v>
      </c>
      <c r="I138" s="35"/>
      <c r="J138" s="109"/>
    </row>
    <row r="139" spans="3:10" x14ac:dyDescent="0.25">
      <c r="C139" s="107" t="s">
        <v>541</v>
      </c>
      <c r="D139" s="149" t="s">
        <v>542</v>
      </c>
      <c r="E139" s="149" t="s">
        <v>543</v>
      </c>
      <c r="F139" s="149" t="s">
        <v>544</v>
      </c>
      <c r="G139" s="149">
        <v>3986</v>
      </c>
      <c r="H139" s="149">
        <v>33052</v>
      </c>
      <c r="I139" s="35"/>
      <c r="J139" s="109"/>
    </row>
    <row r="140" spans="3:10" x14ac:dyDescent="0.25">
      <c r="C140" s="107" t="s">
        <v>541</v>
      </c>
      <c r="D140" s="149" t="s">
        <v>565</v>
      </c>
      <c r="E140" s="149" t="s">
        <v>568</v>
      </c>
      <c r="F140" s="149" t="s">
        <v>569</v>
      </c>
      <c r="G140" s="149">
        <v>3982</v>
      </c>
      <c r="H140" s="149">
        <v>33100</v>
      </c>
      <c r="I140" s="35"/>
      <c r="J140" s="109"/>
    </row>
    <row r="141" spans="3:10" x14ac:dyDescent="0.25">
      <c r="C141" s="107" t="s">
        <v>541</v>
      </c>
      <c r="D141" s="149" t="s">
        <v>565</v>
      </c>
      <c r="E141" s="149" t="s">
        <v>572</v>
      </c>
      <c r="F141" s="149" t="s">
        <v>573</v>
      </c>
      <c r="G141" s="149">
        <v>3983</v>
      </c>
      <c r="H141" s="149">
        <v>33100</v>
      </c>
      <c r="I141" s="35"/>
      <c r="J141" s="109"/>
    </row>
    <row r="142" spans="3:10" x14ac:dyDescent="0.25">
      <c r="C142" s="107" t="s">
        <v>541</v>
      </c>
      <c r="D142" s="149" t="s">
        <v>554</v>
      </c>
      <c r="E142" s="149" t="s">
        <v>554</v>
      </c>
      <c r="F142" s="149" t="s">
        <v>555</v>
      </c>
      <c r="G142" s="149">
        <v>3987</v>
      </c>
      <c r="H142" s="149">
        <v>33097</v>
      </c>
      <c r="I142" s="35"/>
      <c r="J142" s="109"/>
    </row>
    <row r="143" spans="3:10" x14ac:dyDescent="0.25">
      <c r="C143" s="107" t="s">
        <v>541</v>
      </c>
      <c r="D143" s="149" t="s">
        <v>545</v>
      </c>
      <c r="E143" s="149" t="s">
        <v>545</v>
      </c>
      <c r="F143" s="149" t="s">
        <v>546</v>
      </c>
      <c r="G143" s="149">
        <v>3980</v>
      </c>
      <c r="H143" s="149">
        <v>34170</v>
      </c>
      <c r="I143" s="35"/>
      <c r="J143" s="109"/>
    </row>
    <row r="144" spans="3:10" x14ac:dyDescent="0.25">
      <c r="C144" s="107" t="s">
        <v>541</v>
      </c>
      <c r="D144" s="149" t="s">
        <v>565</v>
      </c>
      <c r="E144" s="149" t="s">
        <v>566</v>
      </c>
      <c r="F144" s="149" t="s">
        <v>567</v>
      </c>
      <c r="G144" s="149">
        <v>3981</v>
      </c>
      <c r="H144" s="149">
        <v>33100</v>
      </c>
      <c r="I144" s="35"/>
      <c r="J144" s="109"/>
    </row>
    <row r="145" spans="3:10" x14ac:dyDescent="0.25">
      <c r="C145" s="107" t="s">
        <v>541</v>
      </c>
      <c r="D145" s="149" t="s">
        <v>558</v>
      </c>
      <c r="E145" s="149" t="s">
        <v>563</v>
      </c>
      <c r="F145" s="149" t="s">
        <v>564</v>
      </c>
      <c r="G145" s="149">
        <v>3978</v>
      </c>
      <c r="H145" s="149">
        <v>34129</v>
      </c>
      <c r="I145" s="35"/>
      <c r="J145" s="109"/>
    </row>
    <row r="146" spans="3:10" x14ac:dyDescent="0.25">
      <c r="C146" s="107" t="s">
        <v>574</v>
      </c>
      <c r="D146" s="149" t="s">
        <v>603</v>
      </c>
      <c r="E146" s="149" t="s">
        <v>682</v>
      </c>
      <c r="F146" s="149" t="s">
        <v>683</v>
      </c>
      <c r="G146" s="149">
        <v>9244</v>
      </c>
      <c r="H146" s="149">
        <v>167</v>
      </c>
      <c r="I146" s="35"/>
      <c r="J146" s="109"/>
    </row>
    <row r="147" spans="3:10" x14ac:dyDescent="0.25">
      <c r="C147" s="107" t="s">
        <v>574</v>
      </c>
      <c r="D147" s="149" t="s">
        <v>603</v>
      </c>
      <c r="E147" s="149" t="s">
        <v>668</v>
      </c>
      <c r="F147" s="149" t="s">
        <v>669</v>
      </c>
      <c r="G147" s="149">
        <v>9294</v>
      </c>
      <c r="H147" s="149">
        <v>36</v>
      </c>
      <c r="I147" s="35"/>
      <c r="J147" s="109"/>
    </row>
    <row r="148" spans="3:10" x14ac:dyDescent="0.25">
      <c r="C148" s="107" t="s">
        <v>574</v>
      </c>
      <c r="D148" s="149" t="s">
        <v>603</v>
      </c>
      <c r="E148" s="149" t="s">
        <v>709</v>
      </c>
      <c r="F148" s="149" t="s">
        <v>710</v>
      </c>
      <c r="G148" s="149">
        <v>9292</v>
      </c>
      <c r="H148" s="149">
        <v>42</v>
      </c>
      <c r="I148" s="35"/>
      <c r="J148" s="109"/>
    </row>
    <row r="149" spans="3:10" x14ac:dyDescent="0.25">
      <c r="C149" s="107" t="s">
        <v>574</v>
      </c>
      <c r="D149" s="149" t="s">
        <v>603</v>
      </c>
      <c r="E149" s="149" t="s">
        <v>695</v>
      </c>
      <c r="F149" s="149" t="s">
        <v>696</v>
      </c>
      <c r="G149" s="149">
        <v>9311</v>
      </c>
      <c r="H149" s="149">
        <v>137</v>
      </c>
      <c r="I149" s="35"/>
      <c r="J149" s="109"/>
    </row>
    <row r="150" spans="3:10" x14ac:dyDescent="0.25">
      <c r="C150" s="107" t="s">
        <v>574</v>
      </c>
      <c r="D150" s="149" t="s">
        <v>720</v>
      </c>
      <c r="E150" s="149" t="s">
        <v>721</v>
      </c>
      <c r="F150" s="149" t="s">
        <v>722</v>
      </c>
      <c r="G150" s="149">
        <v>9234</v>
      </c>
      <c r="H150" s="149">
        <v>10</v>
      </c>
      <c r="I150" s="35"/>
      <c r="J150" s="109"/>
    </row>
    <row r="151" spans="3:10" x14ac:dyDescent="0.25">
      <c r="C151" s="107" t="s">
        <v>574</v>
      </c>
      <c r="D151" s="149" t="s">
        <v>603</v>
      </c>
      <c r="E151" s="149" t="s">
        <v>635</v>
      </c>
      <c r="F151" s="149" t="s">
        <v>636</v>
      </c>
      <c r="G151" s="149">
        <v>9249</v>
      </c>
      <c r="H151" s="149">
        <v>148</v>
      </c>
      <c r="I151" s="35"/>
      <c r="J151" s="109"/>
    </row>
    <row r="152" spans="3:10" x14ac:dyDescent="0.25">
      <c r="C152" s="107" t="s">
        <v>574</v>
      </c>
      <c r="D152" s="149" t="s">
        <v>575</v>
      </c>
      <c r="E152" s="149" t="s">
        <v>576</v>
      </c>
      <c r="F152" s="149" t="s">
        <v>577</v>
      </c>
      <c r="G152" s="149">
        <v>9299</v>
      </c>
      <c r="H152" s="149">
        <v>3043</v>
      </c>
      <c r="I152" s="35"/>
      <c r="J152" s="109"/>
    </row>
    <row r="153" spans="3:10" x14ac:dyDescent="0.25">
      <c r="C153" s="107" t="s">
        <v>574</v>
      </c>
      <c r="D153" s="149" t="s">
        <v>603</v>
      </c>
      <c r="E153" s="149" t="s">
        <v>713</v>
      </c>
      <c r="F153" s="149" t="s">
        <v>714</v>
      </c>
      <c r="G153" s="149">
        <v>9366</v>
      </c>
      <c r="H153" s="149">
        <v>187</v>
      </c>
      <c r="I153" s="35"/>
      <c r="J153" s="109"/>
    </row>
    <row r="154" spans="3:10" x14ac:dyDescent="0.25">
      <c r="C154" s="107" t="s">
        <v>574</v>
      </c>
      <c r="D154" s="149" t="s">
        <v>724</v>
      </c>
      <c r="E154" s="149" t="s">
        <v>725</v>
      </c>
      <c r="F154" s="149" t="s">
        <v>726</v>
      </c>
      <c r="G154" s="149">
        <v>9307</v>
      </c>
      <c r="H154" s="149">
        <v>1100</v>
      </c>
      <c r="I154" s="35"/>
      <c r="J154" s="109"/>
    </row>
    <row r="155" spans="3:10" x14ac:dyDescent="0.25">
      <c r="C155" s="107" t="s">
        <v>574</v>
      </c>
      <c r="D155" s="149" t="s">
        <v>603</v>
      </c>
      <c r="E155" s="149" t="s">
        <v>678</v>
      </c>
      <c r="F155" s="149" t="s">
        <v>679</v>
      </c>
      <c r="G155" s="149">
        <v>9254</v>
      </c>
      <c r="H155" s="149">
        <v>146</v>
      </c>
      <c r="I155" s="35"/>
      <c r="J155" s="109"/>
    </row>
    <row r="156" spans="3:10" x14ac:dyDescent="0.25">
      <c r="C156" s="107" t="s">
        <v>574</v>
      </c>
      <c r="D156" s="149" t="s">
        <v>603</v>
      </c>
      <c r="E156" s="149" t="s">
        <v>664</v>
      </c>
      <c r="F156" s="149" t="s">
        <v>665</v>
      </c>
      <c r="G156" s="149">
        <v>9251</v>
      </c>
      <c r="H156" s="149">
        <v>121</v>
      </c>
      <c r="I156" s="35"/>
      <c r="J156" s="109"/>
    </row>
    <row r="157" spans="3:10" x14ac:dyDescent="0.25">
      <c r="C157" s="107" t="s">
        <v>574</v>
      </c>
      <c r="D157" s="149" t="s">
        <v>603</v>
      </c>
      <c r="E157" s="149" t="s">
        <v>705</v>
      </c>
      <c r="F157" s="149" t="s">
        <v>706</v>
      </c>
      <c r="G157" s="149">
        <v>9263</v>
      </c>
      <c r="H157" s="149">
        <v>174</v>
      </c>
      <c r="I157" s="35"/>
      <c r="J157" s="109"/>
    </row>
    <row r="158" spans="3:10" x14ac:dyDescent="0.25">
      <c r="C158" s="107" t="s">
        <v>574</v>
      </c>
      <c r="D158" s="149" t="s">
        <v>603</v>
      </c>
      <c r="E158" s="149" t="s">
        <v>691</v>
      </c>
      <c r="F158" s="149" t="s">
        <v>692</v>
      </c>
      <c r="G158" s="149">
        <v>9262</v>
      </c>
      <c r="H158" s="149">
        <v>133</v>
      </c>
      <c r="I158" s="35"/>
      <c r="J158" s="109"/>
    </row>
    <row r="159" spans="3:10" x14ac:dyDescent="0.25">
      <c r="C159" s="107" t="s">
        <v>574</v>
      </c>
      <c r="D159" s="149" t="s">
        <v>603</v>
      </c>
      <c r="E159" s="149" t="s">
        <v>611</v>
      </c>
      <c r="F159" s="149" t="s">
        <v>612</v>
      </c>
      <c r="G159" s="149">
        <v>9360</v>
      </c>
      <c r="H159" s="149">
        <v>154</v>
      </c>
      <c r="I159" s="35"/>
      <c r="J159" s="109"/>
    </row>
    <row r="160" spans="3:10" x14ac:dyDescent="0.25">
      <c r="C160" s="107" t="s">
        <v>574</v>
      </c>
      <c r="D160" s="149" t="s">
        <v>603</v>
      </c>
      <c r="E160" s="149" t="s">
        <v>604</v>
      </c>
      <c r="F160" s="149" t="s">
        <v>1829</v>
      </c>
      <c r="G160" s="149">
        <v>9255</v>
      </c>
      <c r="H160" s="149">
        <v>172</v>
      </c>
      <c r="I160" s="35"/>
      <c r="J160" s="109"/>
    </row>
    <row r="161" spans="3:10" x14ac:dyDescent="0.25">
      <c r="C161" s="107" t="s">
        <v>574</v>
      </c>
      <c r="D161" s="149" t="s">
        <v>724</v>
      </c>
      <c r="E161" s="149" t="s">
        <v>727</v>
      </c>
      <c r="F161" s="149" t="s">
        <v>728</v>
      </c>
      <c r="G161" s="149">
        <v>9306</v>
      </c>
      <c r="H161" s="149">
        <v>1100</v>
      </c>
      <c r="I161" s="35"/>
      <c r="J161" s="109"/>
    </row>
    <row r="162" spans="3:10" x14ac:dyDescent="0.25">
      <c r="C162" s="107" t="s">
        <v>574</v>
      </c>
      <c r="D162" s="149" t="s">
        <v>603</v>
      </c>
      <c r="E162" s="149" t="s">
        <v>648</v>
      </c>
      <c r="F162" s="149" t="s">
        <v>649</v>
      </c>
      <c r="G162" s="149">
        <v>9226</v>
      </c>
      <c r="H162" s="149">
        <v>162</v>
      </c>
      <c r="I162" s="35"/>
      <c r="J162" s="109"/>
    </row>
    <row r="163" spans="3:10" x14ac:dyDescent="0.25">
      <c r="C163" s="107" t="s">
        <v>574</v>
      </c>
      <c r="D163" s="149" t="s">
        <v>603</v>
      </c>
      <c r="E163" s="149" t="s">
        <v>707</v>
      </c>
      <c r="F163" s="149" t="s">
        <v>708</v>
      </c>
      <c r="G163" s="149">
        <v>9256</v>
      </c>
      <c r="H163" s="149">
        <v>182</v>
      </c>
      <c r="I163" s="35"/>
      <c r="J163" s="109"/>
    </row>
    <row r="164" spans="3:10" x14ac:dyDescent="0.25">
      <c r="C164" s="107" t="s">
        <v>574</v>
      </c>
      <c r="D164" s="149" t="s">
        <v>603</v>
      </c>
      <c r="E164" s="149" t="s">
        <v>666</v>
      </c>
      <c r="F164" s="149" t="s">
        <v>667</v>
      </c>
      <c r="G164" s="149">
        <v>9248</v>
      </c>
      <c r="H164" s="149">
        <v>145</v>
      </c>
      <c r="I164" s="35"/>
      <c r="J164" s="109"/>
    </row>
    <row r="165" spans="3:10" x14ac:dyDescent="0.25">
      <c r="C165" s="107" t="s">
        <v>574</v>
      </c>
      <c r="D165" s="149" t="s">
        <v>603</v>
      </c>
      <c r="E165" s="149" t="s">
        <v>618</v>
      </c>
      <c r="F165" s="149" t="s">
        <v>619</v>
      </c>
      <c r="G165" s="149">
        <v>9359</v>
      </c>
      <c r="H165" s="149">
        <v>186</v>
      </c>
      <c r="I165" s="35"/>
      <c r="J165" s="109"/>
    </row>
    <row r="166" spans="3:10" x14ac:dyDescent="0.25">
      <c r="C166" s="107" t="s">
        <v>574</v>
      </c>
      <c r="D166" s="149" t="s">
        <v>603</v>
      </c>
      <c r="E166" s="149" t="s">
        <v>693</v>
      </c>
      <c r="F166" s="149" t="s">
        <v>694</v>
      </c>
      <c r="G166" s="149">
        <v>9260</v>
      </c>
      <c r="H166" s="149">
        <v>155</v>
      </c>
      <c r="I166" s="35"/>
      <c r="J166" s="109"/>
    </row>
    <row r="167" spans="3:10" x14ac:dyDescent="0.25">
      <c r="C167" s="107" t="s">
        <v>574</v>
      </c>
      <c r="D167" s="149" t="s">
        <v>603</v>
      </c>
      <c r="E167" s="149" t="s">
        <v>680</v>
      </c>
      <c r="F167" s="149" t="s">
        <v>681</v>
      </c>
      <c r="G167" s="149">
        <v>9364</v>
      </c>
      <c r="H167" s="149">
        <v>100</v>
      </c>
      <c r="I167" s="35"/>
      <c r="J167" s="109"/>
    </row>
    <row r="168" spans="3:10" x14ac:dyDescent="0.25">
      <c r="C168" s="107" t="s">
        <v>574</v>
      </c>
      <c r="D168" s="149" t="s">
        <v>603</v>
      </c>
      <c r="E168" s="149" t="s">
        <v>662</v>
      </c>
      <c r="F168" s="149" t="s">
        <v>663</v>
      </c>
      <c r="G168" s="149">
        <v>9229</v>
      </c>
      <c r="H168" s="149">
        <v>198</v>
      </c>
      <c r="I168" s="35"/>
      <c r="J168" s="109"/>
    </row>
    <row r="169" spans="3:10" x14ac:dyDescent="0.25">
      <c r="C169" s="107" t="s">
        <v>574</v>
      </c>
      <c r="D169" s="149" t="s">
        <v>603</v>
      </c>
      <c r="E169" s="149" t="s">
        <v>650</v>
      </c>
      <c r="F169" s="149" t="s">
        <v>651</v>
      </c>
      <c r="G169" s="149">
        <v>9250</v>
      </c>
      <c r="H169" s="149">
        <v>143</v>
      </c>
      <c r="I169" s="35"/>
      <c r="J169" s="109"/>
    </row>
    <row r="170" spans="3:10" x14ac:dyDescent="0.25">
      <c r="C170" s="107" t="s">
        <v>574</v>
      </c>
      <c r="D170" s="149" t="s">
        <v>603</v>
      </c>
      <c r="E170" s="149" t="s">
        <v>672</v>
      </c>
      <c r="F170" s="149" t="s">
        <v>673</v>
      </c>
      <c r="G170" s="149">
        <v>9230</v>
      </c>
      <c r="H170" s="149">
        <v>157</v>
      </c>
      <c r="I170" s="35"/>
      <c r="J170" s="109"/>
    </row>
    <row r="171" spans="3:10" x14ac:dyDescent="0.25">
      <c r="C171" s="107" t="s">
        <v>574</v>
      </c>
      <c r="D171" s="149" t="s">
        <v>603</v>
      </c>
      <c r="E171" s="149" t="s">
        <v>658</v>
      </c>
      <c r="F171" s="149" t="s">
        <v>659</v>
      </c>
      <c r="G171" s="149">
        <v>9268</v>
      </c>
      <c r="H171" s="149">
        <v>40</v>
      </c>
      <c r="I171" s="35"/>
      <c r="J171" s="109"/>
    </row>
    <row r="172" spans="3:10" x14ac:dyDescent="0.25">
      <c r="C172" s="107" t="s">
        <v>574</v>
      </c>
      <c r="D172" s="149" t="s">
        <v>585</v>
      </c>
      <c r="E172" s="149" t="s">
        <v>588</v>
      </c>
      <c r="F172" s="149" t="s">
        <v>587</v>
      </c>
      <c r="G172" s="149">
        <v>9298</v>
      </c>
      <c r="H172" s="149">
        <v>3100</v>
      </c>
      <c r="I172" s="35"/>
      <c r="J172" s="109"/>
    </row>
    <row r="173" spans="3:10" x14ac:dyDescent="0.25">
      <c r="C173" s="107" t="s">
        <v>574</v>
      </c>
      <c r="D173" s="149" t="s">
        <v>603</v>
      </c>
      <c r="E173" s="149" t="s">
        <v>656</v>
      </c>
      <c r="F173" s="149" t="s">
        <v>657</v>
      </c>
      <c r="G173" s="149">
        <v>9362</v>
      </c>
      <c r="H173" s="149">
        <v>151</v>
      </c>
      <c r="I173" s="35"/>
      <c r="J173" s="109"/>
    </row>
    <row r="174" spans="3:10" x14ac:dyDescent="0.25">
      <c r="C174" s="107" t="s">
        <v>574</v>
      </c>
      <c r="D174" s="149" t="s">
        <v>603</v>
      </c>
      <c r="E174" s="149" t="s">
        <v>645</v>
      </c>
      <c r="F174" s="149" t="s">
        <v>646</v>
      </c>
      <c r="G174" s="149">
        <v>9242</v>
      </c>
      <c r="H174" s="149">
        <v>189</v>
      </c>
      <c r="I174" s="35"/>
      <c r="J174" s="109"/>
    </row>
    <row r="175" spans="3:10" x14ac:dyDescent="0.25">
      <c r="C175" s="107" t="s">
        <v>574</v>
      </c>
      <c r="D175" s="149" t="s">
        <v>603</v>
      </c>
      <c r="E175" s="149" t="s">
        <v>626</v>
      </c>
      <c r="F175" s="149" t="s">
        <v>627</v>
      </c>
      <c r="G175" s="149">
        <v>9355</v>
      </c>
      <c r="H175" s="149">
        <v>34</v>
      </c>
      <c r="I175" s="35"/>
      <c r="J175" s="109"/>
    </row>
    <row r="176" spans="3:10" x14ac:dyDescent="0.25">
      <c r="C176" s="107" t="s">
        <v>574</v>
      </c>
      <c r="D176" s="149" t="s">
        <v>603</v>
      </c>
      <c r="E176" s="149" t="s">
        <v>616</v>
      </c>
      <c r="F176" s="149" t="s">
        <v>617</v>
      </c>
      <c r="G176" s="149">
        <v>9324</v>
      </c>
      <c r="H176" s="149">
        <v>62</v>
      </c>
      <c r="I176" s="35"/>
      <c r="J176" s="109"/>
    </row>
    <row r="177" spans="3:10" x14ac:dyDescent="0.25">
      <c r="C177" s="107" t="s">
        <v>574</v>
      </c>
      <c r="D177" s="149" t="s">
        <v>603</v>
      </c>
      <c r="E177" s="149" t="s">
        <v>686</v>
      </c>
      <c r="F177" s="149" t="s">
        <v>687</v>
      </c>
      <c r="G177" s="149">
        <v>9374</v>
      </c>
      <c r="H177" s="149">
        <v>163</v>
      </c>
      <c r="I177" s="35"/>
      <c r="J177" s="109"/>
    </row>
    <row r="178" spans="3:10" x14ac:dyDescent="0.25">
      <c r="C178" s="107" t="s">
        <v>574</v>
      </c>
      <c r="D178" s="149" t="s">
        <v>603</v>
      </c>
      <c r="E178" s="149" t="s">
        <v>643</v>
      </c>
      <c r="F178" s="149" t="s">
        <v>644</v>
      </c>
      <c r="G178" s="149">
        <v>9259</v>
      </c>
      <c r="H178" s="149">
        <v>171</v>
      </c>
      <c r="I178" s="35"/>
      <c r="J178" s="109"/>
    </row>
    <row r="179" spans="3:10" x14ac:dyDescent="0.25">
      <c r="C179" s="107" t="s">
        <v>574</v>
      </c>
      <c r="D179" s="149" t="s">
        <v>603</v>
      </c>
      <c r="E179" s="149" t="s">
        <v>633</v>
      </c>
      <c r="F179" s="149" t="s">
        <v>634</v>
      </c>
      <c r="G179" s="149">
        <v>9290</v>
      </c>
      <c r="H179" s="149">
        <v>41</v>
      </c>
      <c r="I179" s="35"/>
      <c r="J179" s="109"/>
    </row>
    <row r="180" spans="3:10" x14ac:dyDescent="0.25">
      <c r="C180" s="107" t="s">
        <v>574</v>
      </c>
      <c r="D180" s="149" t="s">
        <v>589</v>
      </c>
      <c r="E180" s="149" t="s">
        <v>592</v>
      </c>
      <c r="F180" s="149" t="s">
        <v>593</v>
      </c>
      <c r="G180" s="149">
        <v>9301</v>
      </c>
      <c r="H180" s="149">
        <v>4100</v>
      </c>
      <c r="I180" s="35"/>
      <c r="J180" s="109"/>
    </row>
    <row r="181" spans="3:10" x14ac:dyDescent="0.25">
      <c r="C181" s="107" t="s">
        <v>574</v>
      </c>
      <c r="D181" s="149" t="s">
        <v>603</v>
      </c>
      <c r="E181" s="149" t="s">
        <v>654</v>
      </c>
      <c r="F181" s="149" t="s">
        <v>655</v>
      </c>
      <c r="G181" s="149">
        <v>9227</v>
      </c>
      <c r="H181" s="149">
        <v>141</v>
      </c>
      <c r="I181" s="35"/>
      <c r="J181" s="109"/>
    </row>
    <row r="182" spans="3:10" x14ac:dyDescent="0.25">
      <c r="C182" s="107" t="s">
        <v>574</v>
      </c>
      <c r="D182" s="149" t="s">
        <v>603</v>
      </c>
      <c r="E182" s="149" t="s">
        <v>623</v>
      </c>
      <c r="F182" s="149" t="s">
        <v>624</v>
      </c>
      <c r="G182" s="149">
        <v>9228</v>
      </c>
      <c r="H182" s="149">
        <v>139</v>
      </c>
      <c r="I182" s="35"/>
      <c r="J182" s="109"/>
    </row>
    <row r="183" spans="3:10" x14ac:dyDescent="0.25">
      <c r="C183" s="107" t="s">
        <v>574</v>
      </c>
      <c r="D183" s="149" t="s">
        <v>603</v>
      </c>
      <c r="E183" s="149" t="s">
        <v>637</v>
      </c>
      <c r="F183" s="149" t="s">
        <v>638</v>
      </c>
      <c r="G183" s="149">
        <v>9293</v>
      </c>
      <c r="H183" s="149">
        <v>44</v>
      </c>
      <c r="I183" s="35"/>
      <c r="J183" s="109"/>
    </row>
    <row r="184" spans="3:10" x14ac:dyDescent="0.25">
      <c r="C184" s="107" t="s">
        <v>574</v>
      </c>
      <c r="D184" s="149" t="s">
        <v>603</v>
      </c>
      <c r="E184" s="149" t="s">
        <v>628</v>
      </c>
      <c r="F184" s="149" t="s">
        <v>629</v>
      </c>
      <c r="G184" s="149">
        <v>9247</v>
      </c>
      <c r="H184" s="149">
        <v>142</v>
      </c>
      <c r="I184" s="35"/>
      <c r="J184" s="109"/>
    </row>
    <row r="185" spans="3:10" x14ac:dyDescent="0.25">
      <c r="C185" s="107" t="s">
        <v>574</v>
      </c>
      <c r="D185" s="149" t="s">
        <v>603</v>
      </c>
      <c r="E185" s="149" t="s">
        <v>609</v>
      </c>
      <c r="F185" s="149" t="s">
        <v>610</v>
      </c>
      <c r="G185" s="149">
        <v>9237</v>
      </c>
      <c r="H185" s="149">
        <v>165</v>
      </c>
      <c r="I185" s="35"/>
      <c r="J185" s="109"/>
    </row>
    <row r="186" spans="3:10" x14ac:dyDescent="0.25">
      <c r="C186" s="107" t="s">
        <v>574</v>
      </c>
      <c r="D186" s="149" t="s">
        <v>589</v>
      </c>
      <c r="E186" s="149" t="s">
        <v>590</v>
      </c>
      <c r="F186" s="149" t="s">
        <v>591</v>
      </c>
      <c r="G186" s="149">
        <v>9302</v>
      </c>
      <c r="H186" s="149">
        <v>4100</v>
      </c>
      <c r="I186" s="35"/>
      <c r="J186" s="109"/>
    </row>
    <row r="187" spans="3:10" x14ac:dyDescent="0.25">
      <c r="C187" s="107" t="s">
        <v>574</v>
      </c>
      <c r="D187" s="149" t="s">
        <v>603</v>
      </c>
      <c r="E187" s="149" t="s">
        <v>631</v>
      </c>
      <c r="F187" s="149" t="s">
        <v>632</v>
      </c>
      <c r="G187" s="149">
        <v>9243</v>
      </c>
      <c r="H187" s="149">
        <v>187</v>
      </c>
      <c r="I187" s="35"/>
      <c r="J187" s="109"/>
    </row>
    <row r="188" spans="3:10" x14ac:dyDescent="0.25">
      <c r="C188" s="107" t="s">
        <v>574</v>
      </c>
      <c r="D188" s="149" t="s">
        <v>603</v>
      </c>
      <c r="E188" s="149" t="s">
        <v>641</v>
      </c>
      <c r="F188" s="149" t="s">
        <v>642</v>
      </c>
      <c r="G188" s="149">
        <v>9241</v>
      </c>
      <c r="H188" s="149">
        <v>123</v>
      </c>
      <c r="I188" s="35"/>
      <c r="J188" s="109"/>
    </row>
    <row r="189" spans="3:10" x14ac:dyDescent="0.25">
      <c r="C189" s="107" t="s">
        <v>574</v>
      </c>
      <c r="D189" s="149" t="s">
        <v>603</v>
      </c>
      <c r="E189" s="149" t="s">
        <v>621</v>
      </c>
      <c r="F189" s="149" t="s">
        <v>622</v>
      </c>
      <c r="G189" s="149">
        <v>9291</v>
      </c>
      <c r="H189" s="149">
        <v>4011</v>
      </c>
      <c r="I189" s="35"/>
      <c r="J189" s="109"/>
    </row>
    <row r="190" spans="3:10" x14ac:dyDescent="0.25">
      <c r="C190" s="107" t="s">
        <v>574</v>
      </c>
      <c r="D190" s="149" t="s">
        <v>603</v>
      </c>
      <c r="E190" s="149" t="s">
        <v>652</v>
      </c>
      <c r="F190" s="149" t="s">
        <v>653</v>
      </c>
      <c r="G190" s="149">
        <v>9325</v>
      </c>
      <c r="H190" s="149">
        <v>15</v>
      </c>
      <c r="I190" s="35"/>
      <c r="J190" s="109"/>
    </row>
    <row r="191" spans="3:10" x14ac:dyDescent="0.25">
      <c r="C191" s="107" t="s">
        <v>574</v>
      </c>
      <c r="D191" s="149" t="s">
        <v>603</v>
      </c>
      <c r="E191" s="149" t="s">
        <v>630</v>
      </c>
      <c r="F191" s="149" t="s">
        <v>629</v>
      </c>
      <c r="G191" s="149">
        <v>9358</v>
      </c>
      <c r="H191" s="149">
        <v>142</v>
      </c>
      <c r="I191" s="35"/>
      <c r="J191" s="109"/>
    </row>
    <row r="192" spans="3:10" x14ac:dyDescent="0.25">
      <c r="C192" s="107" t="s">
        <v>574</v>
      </c>
      <c r="D192" s="149" t="s">
        <v>603</v>
      </c>
      <c r="E192" s="149" t="s">
        <v>719</v>
      </c>
      <c r="F192" s="149" t="s">
        <v>718</v>
      </c>
      <c r="G192" s="149">
        <v>9314</v>
      </c>
      <c r="H192" s="149">
        <v>184</v>
      </c>
      <c r="I192" s="35"/>
      <c r="J192" s="109"/>
    </row>
    <row r="193" spans="3:10" x14ac:dyDescent="0.25">
      <c r="C193" s="107" t="s">
        <v>574</v>
      </c>
      <c r="D193" s="149" t="s">
        <v>603</v>
      </c>
      <c r="E193" s="149" t="s">
        <v>711</v>
      </c>
      <c r="F193" s="149" t="s">
        <v>712</v>
      </c>
      <c r="G193" s="149">
        <v>9296</v>
      </c>
      <c r="H193" s="149">
        <v>49</v>
      </c>
      <c r="I193" s="35"/>
      <c r="J193" s="109"/>
    </row>
    <row r="194" spans="3:10" x14ac:dyDescent="0.25">
      <c r="C194" s="107" t="s">
        <v>574</v>
      </c>
      <c r="D194" s="149" t="s">
        <v>603</v>
      </c>
      <c r="E194" s="149" t="s">
        <v>620</v>
      </c>
      <c r="F194" s="149" t="s">
        <v>619</v>
      </c>
      <c r="G194" s="149">
        <v>9365</v>
      </c>
      <c r="H194" s="149">
        <v>186</v>
      </c>
      <c r="I194" s="35"/>
      <c r="J194" s="109"/>
    </row>
    <row r="195" spans="3:10" x14ac:dyDescent="0.25">
      <c r="C195" s="107" t="s">
        <v>574</v>
      </c>
      <c r="D195" s="149" t="s">
        <v>603</v>
      </c>
      <c r="E195" s="149" t="s">
        <v>607</v>
      </c>
      <c r="F195" s="149" t="s">
        <v>608</v>
      </c>
      <c r="G195" s="149">
        <v>9315</v>
      </c>
      <c r="H195" s="149">
        <v>183</v>
      </c>
      <c r="I195" s="35"/>
      <c r="J195" s="109"/>
    </row>
    <row r="196" spans="3:10" x14ac:dyDescent="0.25">
      <c r="C196" s="107" t="s">
        <v>574</v>
      </c>
      <c r="D196" s="149" t="s">
        <v>603</v>
      </c>
      <c r="E196" s="149" t="s">
        <v>717</v>
      </c>
      <c r="F196" s="149" t="s">
        <v>718</v>
      </c>
      <c r="G196" s="149">
        <v>9233</v>
      </c>
      <c r="H196" s="149">
        <v>184</v>
      </c>
      <c r="I196" s="35"/>
      <c r="J196" s="109"/>
    </row>
    <row r="197" spans="3:10" x14ac:dyDescent="0.25">
      <c r="C197" s="107" t="s">
        <v>574</v>
      </c>
      <c r="D197" s="149" t="s">
        <v>603</v>
      </c>
      <c r="E197" s="149" t="s">
        <v>701</v>
      </c>
      <c r="F197" s="149" t="s">
        <v>702</v>
      </c>
      <c r="G197" s="149">
        <v>9361</v>
      </c>
      <c r="H197" s="149">
        <v>177</v>
      </c>
      <c r="I197" s="35"/>
      <c r="J197" s="109"/>
    </row>
    <row r="198" spans="3:10" x14ac:dyDescent="0.25">
      <c r="C198" s="107" t="s">
        <v>574</v>
      </c>
      <c r="D198" s="149" t="s">
        <v>603</v>
      </c>
      <c r="E198" s="149" t="s">
        <v>605</v>
      </c>
      <c r="F198" s="149" t="s">
        <v>606</v>
      </c>
      <c r="G198" s="149">
        <v>9236</v>
      </c>
      <c r="H198" s="149">
        <v>136</v>
      </c>
      <c r="I198" s="35"/>
      <c r="J198" s="109"/>
    </row>
    <row r="199" spans="3:10" x14ac:dyDescent="0.25">
      <c r="C199" s="107" t="s">
        <v>574</v>
      </c>
      <c r="D199" s="149" t="s">
        <v>603</v>
      </c>
      <c r="E199" s="149" t="s">
        <v>613</v>
      </c>
      <c r="F199" s="149" t="s">
        <v>614</v>
      </c>
      <c r="G199" s="149">
        <v>9238</v>
      </c>
      <c r="H199" s="149">
        <v>196</v>
      </c>
      <c r="I199" s="35"/>
      <c r="J199" s="109"/>
    </row>
    <row r="200" spans="3:10" x14ac:dyDescent="0.25">
      <c r="C200" s="107" t="s">
        <v>574</v>
      </c>
      <c r="D200" s="149" t="s">
        <v>603</v>
      </c>
      <c r="E200" s="149" t="s">
        <v>689</v>
      </c>
      <c r="F200" s="149" t="s">
        <v>690</v>
      </c>
      <c r="G200" s="149">
        <v>9232</v>
      </c>
      <c r="H200" s="149">
        <v>185</v>
      </c>
      <c r="I200" s="35"/>
      <c r="J200" s="109"/>
    </row>
    <row r="201" spans="3:10" x14ac:dyDescent="0.25">
      <c r="C201" s="107" t="s">
        <v>574</v>
      </c>
      <c r="D201" s="149" t="s">
        <v>582</v>
      </c>
      <c r="E201" s="149" t="s">
        <v>583</v>
      </c>
      <c r="F201" s="149" t="s">
        <v>584</v>
      </c>
      <c r="G201" s="149">
        <v>9303</v>
      </c>
      <c r="H201" s="149">
        <v>4023</v>
      </c>
      <c r="I201" s="35"/>
      <c r="J201" s="109"/>
    </row>
    <row r="202" spans="3:10" x14ac:dyDescent="0.25">
      <c r="C202" s="107" t="s">
        <v>574</v>
      </c>
      <c r="D202" s="149" t="s">
        <v>603</v>
      </c>
      <c r="E202" s="149" t="s">
        <v>647</v>
      </c>
      <c r="F202" s="149" t="s">
        <v>429</v>
      </c>
      <c r="G202" s="149">
        <v>9266</v>
      </c>
      <c r="H202" s="149">
        <v>55</v>
      </c>
      <c r="I202" s="35"/>
      <c r="J202" s="109"/>
    </row>
    <row r="203" spans="3:10" x14ac:dyDescent="0.25">
      <c r="C203" s="107" t="s">
        <v>574</v>
      </c>
      <c r="D203" s="149" t="s">
        <v>603</v>
      </c>
      <c r="E203" s="149" t="s">
        <v>674</v>
      </c>
      <c r="F203" s="149" t="s">
        <v>675</v>
      </c>
      <c r="G203" s="149">
        <v>9295</v>
      </c>
      <c r="H203" s="149">
        <v>40</v>
      </c>
      <c r="I203" s="35"/>
      <c r="J203" s="109"/>
    </row>
    <row r="204" spans="3:10" x14ac:dyDescent="0.25">
      <c r="C204" s="107" t="s">
        <v>574</v>
      </c>
      <c r="D204" s="149" t="s">
        <v>603</v>
      </c>
      <c r="E204" s="149" t="s">
        <v>1830</v>
      </c>
      <c r="F204" s="149" t="s">
        <v>625</v>
      </c>
      <c r="G204" s="149">
        <v>9257</v>
      </c>
      <c r="H204" s="149">
        <v>169</v>
      </c>
      <c r="I204" s="35"/>
      <c r="J204" s="109"/>
    </row>
    <row r="205" spans="3:10" x14ac:dyDescent="0.25">
      <c r="C205" s="107" t="s">
        <v>574</v>
      </c>
      <c r="D205" s="149" t="s">
        <v>603</v>
      </c>
      <c r="E205" s="149" t="s">
        <v>660</v>
      </c>
      <c r="F205" s="149" t="s">
        <v>661</v>
      </c>
      <c r="G205" s="149">
        <v>9264</v>
      </c>
      <c r="H205" s="149">
        <v>67</v>
      </c>
      <c r="I205" s="35"/>
      <c r="J205" s="109"/>
    </row>
    <row r="206" spans="3:10" x14ac:dyDescent="0.25">
      <c r="C206" s="107" t="s">
        <v>574</v>
      </c>
      <c r="D206" s="149" t="s">
        <v>580</v>
      </c>
      <c r="E206" s="149" t="s">
        <v>580</v>
      </c>
      <c r="F206" s="149" t="s">
        <v>581</v>
      </c>
      <c r="G206" s="149">
        <v>9245</v>
      </c>
      <c r="H206" s="149">
        <v>53</v>
      </c>
      <c r="I206" s="35"/>
      <c r="J206" s="109"/>
    </row>
    <row r="207" spans="3:10" x14ac:dyDescent="0.25">
      <c r="C207" s="107" t="s">
        <v>574</v>
      </c>
      <c r="D207" s="149" t="s">
        <v>603</v>
      </c>
      <c r="E207" s="149" t="s">
        <v>688</v>
      </c>
      <c r="F207" s="149" t="s">
        <v>651</v>
      </c>
      <c r="G207" s="149">
        <v>9382</v>
      </c>
      <c r="H207" s="149">
        <v>143</v>
      </c>
      <c r="I207" s="35"/>
      <c r="J207" s="109"/>
    </row>
    <row r="208" spans="3:10" x14ac:dyDescent="0.25">
      <c r="C208" s="107" t="s">
        <v>574</v>
      </c>
      <c r="D208" s="149" t="s">
        <v>598</v>
      </c>
      <c r="E208" s="149" t="s">
        <v>598</v>
      </c>
      <c r="F208" s="149" t="s">
        <v>599</v>
      </c>
      <c r="G208" s="149">
        <v>9305</v>
      </c>
      <c r="H208" s="149">
        <v>2047</v>
      </c>
      <c r="I208" s="35"/>
      <c r="J208" s="109"/>
    </row>
    <row r="209" spans="3:10" x14ac:dyDescent="0.25">
      <c r="C209" s="107" t="s">
        <v>574</v>
      </c>
      <c r="D209" s="149" t="s">
        <v>585</v>
      </c>
      <c r="E209" s="149" t="s">
        <v>586</v>
      </c>
      <c r="F209" s="149" t="s">
        <v>587</v>
      </c>
      <c r="G209" s="149">
        <v>9297</v>
      </c>
      <c r="H209" s="149">
        <v>3100</v>
      </c>
      <c r="I209" s="35"/>
      <c r="J209" s="109"/>
    </row>
    <row r="210" spans="3:10" x14ac:dyDescent="0.25">
      <c r="C210" s="107" t="s">
        <v>574</v>
      </c>
      <c r="D210" s="149" t="s">
        <v>603</v>
      </c>
      <c r="E210" s="149" t="s">
        <v>670</v>
      </c>
      <c r="F210" s="149" t="s">
        <v>671</v>
      </c>
      <c r="G210" s="149">
        <v>9267</v>
      </c>
      <c r="H210" s="149">
        <v>197</v>
      </c>
      <c r="I210" s="35"/>
      <c r="J210" s="109"/>
    </row>
    <row r="211" spans="3:10" x14ac:dyDescent="0.25">
      <c r="C211" s="107" t="s">
        <v>574</v>
      </c>
      <c r="D211" s="149" t="s">
        <v>603</v>
      </c>
      <c r="E211" s="149" t="s">
        <v>697</v>
      </c>
      <c r="F211" s="149" t="s">
        <v>698</v>
      </c>
      <c r="G211" s="149">
        <v>9231</v>
      </c>
      <c r="H211" s="149">
        <v>159</v>
      </c>
      <c r="I211" s="35"/>
      <c r="J211" s="109"/>
    </row>
    <row r="212" spans="3:10" x14ac:dyDescent="0.25">
      <c r="C212" s="107" t="s">
        <v>574</v>
      </c>
      <c r="D212" s="149" t="s">
        <v>600</v>
      </c>
      <c r="E212" s="149" t="s">
        <v>601</v>
      </c>
      <c r="F212" s="149" t="s">
        <v>602</v>
      </c>
      <c r="G212" s="149">
        <v>9304</v>
      </c>
      <c r="H212" s="149">
        <v>2100</v>
      </c>
      <c r="I212" s="35"/>
      <c r="J212" s="109"/>
    </row>
    <row r="213" spans="3:10" x14ac:dyDescent="0.25">
      <c r="C213" s="107" t="s">
        <v>574</v>
      </c>
      <c r="D213" s="149" t="s">
        <v>603</v>
      </c>
      <c r="E213" s="149" t="s">
        <v>699</v>
      </c>
      <c r="F213" s="149" t="s">
        <v>700</v>
      </c>
      <c r="G213" s="149">
        <v>9252</v>
      </c>
      <c r="H213" s="149">
        <v>144</v>
      </c>
      <c r="I213" s="35"/>
      <c r="J213" s="109"/>
    </row>
    <row r="214" spans="3:10" x14ac:dyDescent="0.25">
      <c r="C214" s="107" t="s">
        <v>574</v>
      </c>
      <c r="D214" s="149" t="s">
        <v>603</v>
      </c>
      <c r="E214" s="149" t="s">
        <v>676</v>
      </c>
      <c r="F214" s="149" t="s">
        <v>677</v>
      </c>
      <c r="G214" s="149">
        <v>9258</v>
      </c>
      <c r="H214" s="149">
        <v>181</v>
      </c>
      <c r="I214" s="35"/>
      <c r="J214" s="109"/>
    </row>
    <row r="215" spans="3:10" x14ac:dyDescent="0.25">
      <c r="C215" s="107" t="s">
        <v>574</v>
      </c>
      <c r="D215" s="149" t="s">
        <v>595</v>
      </c>
      <c r="E215" s="149" t="s">
        <v>596</v>
      </c>
      <c r="F215" s="149" t="s">
        <v>597</v>
      </c>
      <c r="G215" s="149">
        <v>9308</v>
      </c>
      <c r="H215" s="149">
        <v>5019</v>
      </c>
      <c r="I215" s="35"/>
      <c r="J215" s="109"/>
    </row>
    <row r="216" spans="3:10" x14ac:dyDescent="0.25">
      <c r="C216" s="107" t="s">
        <v>574</v>
      </c>
      <c r="D216" s="149" t="s">
        <v>603</v>
      </c>
      <c r="E216" s="149" t="s">
        <v>703</v>
      </c>
      <c r="F216" s="149" t="s">
        <v>704</v>
      </c>
      <c r="G216" s="149">
        <v>9253</v>
      </c>
      <c r="H216" s="149">
        <v>153</v>
      </c>
      <c r="I216" s="35"/>
      <c r="J216" s="109"/>
    </row>
    <row r="217" spans="3:10" x14ac:dyDescent="0.25">
      <c r="C217" s="107" t="s">
        <v>574</v>
      </c>
      <c r="D217" s="149" t="s">
        <v>575</v>
      </c>
      <c r="E217" s="149" t="s">
        <v>578</v>
      </c>
      <c r="F217" s="149" t="s">
        <v>579</v>
      </c>
      <c r="G217" s="149">
        <v>9300</v>
      </c>
      <c r="H217" s="149">
        <v>3039</v>
      </c>
      <c r="I217" s="35"/>
      <c r="J217" s="109"/>
    </row>
    <row r="218" spans="3:10" x14ac:dyDescent="0.25">
      <c r="C218" s="107" t="s">
        <v>574</v>
      </c>
      <c r="D218" s="149" t="s">
        <v>603</v>
      </c>
      <c r="E218" s="149" t="s">
        <v>615</v>
      </c>
      <c r="F218" s="149" t="s">
        <v>614</v>
      </c>
      <c r="G218" s="149">
        <v>9310</v>
      </c>
      <c r="H218" s="149">
        <v>196</v>
      </c>
      <c r="I218" s="35"/>
      <c r="J218" s="109"/>
    </row>
    <row r="219" spans="3:10" x14ac:dyDescent="0.25">
      <c r="C219" s="107" t="s">
        <v>574</v>
      </c>
      <c r="D219" s="149" t="s">
        <v>603</v>
      </c>
      <c r="E219" s="149" t="s">
        <v>715</v>
      </c>
      <c r="F219" s="149" t="s">
        <v>716</v>
      </c>
      <c r="G219" s="149">
        <v>9313</v>
      </c>
      <c r="H219" s="149">
        <v>100</v>
      </c>
      <c r="I219" s="35"/>
      <c r="J219" s="109"/>
    </row>
    <row r="220" spans="3:10" x14ac:dyDescent="0.25">
      <c r="C220" s="107" t="s">
        <v>574</v>
      </c>
      <c r="D220" s="149" t="s">
        <v>603</v>
      </c>
      <c r="E220" s="149" t="s">
        <v>684</v>
      </c>
      <c r="F220" s="149" t="s">
        <v>685</v>
      </c>
      <c r="G220" s="149">
        <v>9316</v>
      </c>
      <c r="H220" s="149">
        <v>174</v>
      </c>
      <c r="I220" s="35"/>
      <c r="J220" s="109"/>
    </row>
    <row r="221" spans="3:10" x14ac:dyDescent="0.25">
      <c r="C221" s="107" t="s">
        <v>574</v>
      </c>
      <c r="D221" s="149" t="s">
        <v>603</v>
      </c>
      <c r="E221" s="149" t="s">
        <v>639</v>
      </c>
      <c r="F221" s="149" t="s">
        <v>640</v>
      </c>
      <c r="G221" s="149">
        <v>9323</v>
      </c>
      <c r="H221" s="149">
        <v>168</v>
      </c>
      <c r="I221" s="35"/>
      <c r="J221" s="109"/>
    </row>
    <row r="222" spans="3:10" x14ac:dyDescent="0.25">
      <c r="C222" s="107" t="s">
        <v>574</v>
      </c>
      <c r="D222" s="149" t="s">
        <v>589</v>
      </c>
      <c r="E222" s="149" t="s">
        <v>594</v>
      </c>
      <c r="F222" s="149" t="s">
        <v>593</v>
      </c>
      <c r="G222" s="149">
        <v>9357</v>
      </c>
      <c r="H222" s="149">
        <v>4100</v>
      </c>
      <c r="I222" s="35"/>
      <c r="J222" s="109"/>
    </row>
    <row r="223" spans="3:10" x14ac:dyDescent="0.25">
      <c r="C223" s="107" t="s">
        <v>574</v>
      </c>
      <c r="D223" s="149" t="s">
        <v>720</v>
      </c>
      <c r="E223" s="149" t="s">
        <v>723</v>
      </c>
      <c r="F223" s="149" t="s">
        <v>722</v>
      </c>
      <c r="G223" s="149">
        <v>9235</v>
      </c>
      <c r="H223" s="149">
        <v>10</v>
      </c>
      <c r="I223" s="35"/>
      <c r="J223" s="109"/>
    </row>
    <row r="224" spans="3:10" x14ac:dyDescent="0.25">
      <c r="C224" s="107" t="s">
        <v>574</v>
      </c>
      <c r="D224" s="149" t="s">
        <v>724</v>
      </c>
      <c r="E224" s="149" t="s">
        <v>729</v>
      </c>
      <c r="F224" s="149" t="s">
        <v>728</v>
      </c>
      <c r="G224" s="149">
        <v>9356</v>
      </c>
      <c r="H224" s="149">
        <v>1100</v>
      </c>
      <c r="I224" s="35"/>
      <c r="J224" s="109"/>
    </row>
    <row r="225" spans="3:10" x14ac:dyDescent="0.25">
      <c r="C225" s="107" t="s">
        <v>730</v>
      </c>
      <c r="D225" s="149" t="s">
        <v>763</v>
      </c>
      <c r="E225" s="149" t="s">
        <v>766</v>
      </c>
      <c r="F225" s="149" t="s">
        <v>767</v>
      </c>
      <c r="G225" s="149">
        <v>5462</v>
      </c>
      <c r="H225" s="149">
        <v>18038</v>
      </c>
      <c r="I225" s="35"/>
      <c r="J225" s="109"/>
    </row>
    <row r="226" spans="3:10" x14ac:dyDescent="0.25">
      <c r="C226" s="107" t="s">
        <v>730</v>
      </c>
      <c r="D226" s="149" t="s">
        <v>733</v>
      </c>
      <c r="E226" s="149" t="s">
        <v>747</v>
      </c>
      <c r="F226" s="149" t="s">
        <v>748</v>
      </c>
      <c r="G226" s="149">
        <v>5456</v>
      </c>
      <c r="H226" s="149">
        <v>16163</v>
      </c>
      <c r="I226" s="35"/>
      <c r="J226" s="109"/>
    </row>
    <row r="227" spans="3:10" x14ac:dyDescent="0.25">
      <c r="C227" s="107" t="s">
        <v>730</v>
      </c>
      <c r="D227" s="149" t="s">
        <v>733</v>
      </c>
      <c r="E227" s="149" t="s">
        <v>739</v>
      </c>
      <c r="F227" s="149" t="s">
        <v>740</v>
      </c>
      <c r="G227" s="149">
        <v>5455</v>
      </c>
      <c r="H227" s="149">
        <v>16122</v>
      </c>
      <c r="I227" s="35"/>
      <c r="J227" s="109"/>
    </row>
    <row r="228" spans="3:10" x14ac:dyDescent="0.25">
      <c r="C228" s="107" t="s">
        <v>730</v>
      </c>
      <c r="D228" s="149" t="s">
        <v>733</v>
      </c>
      <c r="E228" s="149" t="s">
        <v>743</v>
      </c>
      <c r="F228" s="149" t="s">
        <v>744</v>
      </c>
      <c r="G228" s="149">
        <v>5458</v>
      </c>
      <c r="H228" s="149">
        <v>16157</v>
      </c>
      <c r="I228" s="35"/>
      <c r="J228" s="109"/>
    </row>
    <row r="229" spans="3:10" x14ac:dyDescent="0.25">
      <c r="C229" s="107" t="s">
        <v>730</v>
      </c>
      <c r="D229" s="149" t="s">
        <v>763</v>
      </c>
      <c r="E229" s="149" t="s">
        <v>764</v>
      </c>
      <c r="F229" s="149" t="s">
        <v>765</v>
      </c>
      <c r="G229" s="149">
        <v>5463</v>
      </c>
      <c r="H229" s="149">
        <v>18038</v>
      </c>
      <c r="I229" s="35"/>
      <c r="J229" s="109"/>
    </row>
    <row r="230" spans="3:10" x14ac:dyDescent="0.25">
      <c r="C230" s="107" t="s">
        <v>730</v>
      </c>
      <c r="D230" s="149" t="s">
        <v>751</v>
      </c>
      <c r="E230" s="149" t="s">
        <v>752</v>
      </c>
      <c r="F230" s="149" t="s">
        <v>753</v>
      </c>
      <c r="G230" s="149">
        <v>5465</v>
      </c>
      <c r="H230" s="149">
        <v>19100</v>
      </c>
      <c r="I230" s="35"/>
      <c r="J230" s="109"/>
    </row>
    <row r="231" spans="3:10" x14ac:dyDescent="0.25">
      <c r="C231" s="107" t="s">
        <v>730</v>
      </c>
      <c r="D231" s="149" t="s">
        <v>751</v>
      </c>
      <c r="E231" s="149" t="s">
        <v>756</v>
      </c>
      <c r="F231" s="149" t="s">
        <v>757</v>
      </c>
      <c r="G231" s="149">
        <v>5464</v>
      </c>
      <c r="H231" s="149">
        <v>19100</v>
      </c>
      <c r="I231" s="35"/>
      <c r="J231" s="109"/>
    </row>
    <row r="232" spans="3:10" x14ac:dyDescent="0.25">
      <c r="C232" s="107" t="s">
        <v>730</v>
      </c>
      <c r="D232" s="149" t="s">
        <v>768</v>
      </c>
      <c r="E232" s="149" t="s">
        <v>769</v>
      </c>
      <c r="F232" s="149" t="s">
        <v>770</v>
      </c>
      <c r="G232" s="149">
        <v>5467</v>
      </c>
      <c r="H232" s="149">
        <v>17100</v>
      </c>
      <c r="I232" s="35"/>
      <c r="J232" s="109"/>
    </row>
    <row r="233" spans="3:10" x14ac:dyDescent="0.25">
      <c r="C233" s="107" t="s">
        <v>730</v>
      </c>
      <c r="D233" s="149" t="s">
        <v>731</v>
      </c>
      <c r="E233" s="149" t="s">
        <v>731</v>
      </c>
      <c r="F233" s="149" t="s">
        <v>732</v>
      </c>
      <c r="G233" s="149">
        <v>5469</v>
      </c>
      <c r="H233" s="149">
        <v>17031</v>
      </c>
      <c r="I233" s="35"/>
      <c r="J233" s="109"/>
    </row>
    <row r="234" spans="3:10" x14ac:dyDescent="0.25">
      <c r="C234" s="107" t="s">
        <v>730</v>
      </c>
      <c r="D234" s="149" t="s">
        <v>749</v>
      </c>
      <c r="E234" s="149" t="s">
        <v>749</v>
      </c>
      <c r="F234" s="149" t="s">
        <v>750</v>
      </c>
      <c r="G234" s="149">
        <v>5461</v>
      </c>
      <c r="H234" s="149">
        <v>18100</v>
      </c>
      <c r="I234" s="35"/>
      <c r="J234" s="109"/>
    </row>
    <row r="235" spans="3:10" x14ac:dyDescent="0.25">
      <c r="C235" s="107" t="s">
        <v>730</v>
      </c>
      <c r="D235" s="149" t="s">
        <v>768</v>
      </c>
      <c r="E235" s="149" t="s">
        <v>771</v>
      </c>
      <c r="F235" s="149" t="s">
        <v>772</v>
      </c>
      <c r="G235" s="149">
        <v>5468</v>
      </c>
      <c r="H235" s="149">
        <v>17100</v>
      </c>
      <c r="I235" s="35"/>
      <c r="J235" s="109"/>
    </row>
    <row r="236" spans="3:10" x14ac:dyDescent="0.25">
      <c r="C236" s="107" t="s">
        <v>730</v>
      </c>
      <c r="D236" s="149" t="s">
        <v>733</v>
      </c>
      <c r="E236" s="149" t="s">
        <v>738</v>
      </c>
      <c r="F236" s="149" t="s">
        <v>737</v>
      </c>
      <c r="G236" s="149">
        <v>5450</v>
      </c>
      <c r="H236" s="149">
        <v>16127</v>
      </c>
      <c r="I236" s="35"/>
      <c r="J236" s="109"/>
    </row>
    <row r="237" spans="3:10" x14ac:dyDescent="0.25">
      <c r="C237" s="107" t="s">
        <v>730</v>
      </c>
      <c r="D237" s="149" t="s">
        <v>733</v>
      </c>
      <c r="E237" s="149" t="s">
        <v>742</v>
      </c>
      <c r="F237" s="149" t="s">
        <v>741</v>
      </c>
      <c r="G237" s="149">
        <v>5452</v>
      </c>
      <c r="H237" s="149">
        <v>16121</v>
      </c>
      <c r="I237" s="35"/>
      <c r="J237" s="109"/>
    </row>
    <row r="238" spans="3:10" x14ac:dyDescent="0.25">
      <c r="C238" s="107" t="s">
        <v>730</v>
      </c>
      <c r="D238" s="149" t="s">
        <v>733</v>
      </c>
      <c r="E238" s="149" t="s">
        <v>736</v>
      </c>
      <c r="F238" s="149" t="s">
        <v>737</v>
      </c>
      <c r="G238" s="149">
        <v>5451</v>
      </c>
      <c r="H238" s="149">
        <v>16127</v>
      </c>
      <c r="I238" s="35"/>
      <c r="J238" s="109"/>
    </row>
    <row r="239" spans="3:10" x14ac:dyDescent="0.25">
      <c r="C239" s="107" t="s">
        <v>730</v>
      </c>
      <c r="D239" s="149" t="s">
        <v>733</v>
      </c>
      <c r="E239" s="149" t="s">
        <v>734</v>
      </c>
      <c r="F239" s="149" t="s">
        <v>735</v>
      </c>
      <c r="G239" s="149">
        <v>5457</v>
      </c>
      <c r="H239" s="149">
        <v>16153</v>
      </c>
      <c r="I239" s="35"/>
      <c r="J239" s="109"/>
    </row>
    <row r="240" spans="3:10" x14ac:dyDescent="0.25">
      <c r="C240" s="107" t="s">
        <v>730</v>
      </c>
      <c r="D240" s="149" t="s">
        <v>751</v>
      </c>
      <c r="E240" s="149" t="s">
        <v>754</v>
      </c>
      <c r="F240" s="149" t="s">
        <v>755</v>
      </c>
      <c r="G240" s="149">
        <v>5466</v>
      </c>
      <c r="H240" s="149">
        <v>19100</v>
      </c>
      <c r="I240" s="35"/>
      <c r="J240" s="109"/>
    </row>
    <row r="241" spans="3:10" x14ac:dyDescent="0.25">
      <c r="C241" s="107" t="s">
        <v>730</v>
      </c>
      <c r="D241" s="149" t="s">
        <v>758</v>
      </c>
      <c r="E241" s="149" t="s">
        <v>759</v>
      </c>
      <c r="F241" s="149" t="s">
        <v>760</v>
      </c>
      <c r="G241" s="149">
        <v>5460</v>
      </c>
      <c r="H241" s="149">
        <v>16043</v>
      </c>
      <c r="I241" s="35"/>
      <c r="J241" s="109"/>
    </row>
    <row r="242" spans="3:10" x14ac:dyDescent="0.25">
      <c r="C242" s="107" t="s">
        <v>730</v>
      </c>
      <c r="D242" s="149" t="s">
        <v>758</v>
      </c>
      <c r="E242" s="149" t="s">
        <v>761</v>
      </c>
      <c r="F242" s="149" t="s">
        <v>762</v>
      </c>
      <c r="G242" s="149">
        <v>5459</v>
      </c>
      <c r="H242" s="149">
        <v>16035</v>
      </c>
      <c r="I242" s="35"/>
      <c r="J242" s="109"/>
    </row>
    <row r="243" spans="3:10" x14ac:dyDescent="0.25">
      <c r="C243" s="107" t="s">
        <v>730</v>
      </c>
      <c r="D243" s="149" t="s">
        <v>733</v>
      </c>
      <c r="E243" s="149" t="s">
        <v>745</v>
      </c>
      <c r="F243" s="149" t="s">
        <v>746</v>
      </c>
      <c r="G243" s="149">
        <v>5453</v>
      </c>
      <c r="H243" s="149">
        <v>16148</v>
      </c>
      <c r="I243" s="35"/>
      <c r="J243" s="109"/>
    </row>
    <row r="244" spans="3:10" x14ac:dyDescent="0.25">
      <c r="C244" s="107" t="s">
        <v>773</v>
      </c>
      <c r="D244" s="149" t="s">
        <v>838</v>
      </c>
      <c r="E244" s="149" t="s">
        <v>909</v>
      </c>
      <c r="F244" s="149" t="s">
        <v>910</v>
      </c>
      <c r="G244" s="149">
        <v>1808</v>
      </c>
      <c r="H244" s="149">
        <v>20017</v>
      </c>
      <c r="I244" s="35"/>
      <c r="J244" s="109"/>
    </row>
    <row r="245" spans="3:10" x14ac:dyDescent="0.25">
      <c r="C245" s="107" t="s">
        <v>773</v>
      </c>
      <c r="D245" s="149" t="s">
        <v>838</v>
      </c>
      <c r="E245" s="149" t="s">
        <v>902</v>
      </c>
      <c r="F245" s="149" t="s">
        <v>901</v>
      </c>
      <c r="G245" s="149">
        <v>1835</v>
      </c>
      <c r="H245" s="149">
        <v>20100</v>
      </c>
      <c r="I245" s="35"/>
      <c r="J245" s="109"/>
    </row>
    <row r="246" spans="3:10" x14ac:dyDescent="0.25">
      <c r="C246" s="107" t="s">
        <v>773</v>
      </c>
      <c r="D246" s="149" t="s">
        <v>838</v>
      </c>
      <c r="E246" s="149" t="s">
        <v>887</v>
      </c>
      <c r="F246" s="149" t="s">
        <v>888</v>
      </c>
      <c r="G246" s="149">
        <v>1833</v>
      </c>
      <c r="H246" s="149">
        <v>20122</v>
      </c>
      <c r="I246" s="35"/>
      <c r="J246" s="109"/>
    </row>
    <row r="247" spans="3:10" x14ac:dyDescent="0.25">
      <c r="C247" s="107" t="s">
        <v>773</v>
      </c>
      <c r="D247" s="149" t="s">
        <v>838</v>
      </c>
      <c r="E247" s="149" t="s">
        <v>917</v>
      </c>
      <c r="F247" s="149" t="s">
        <v>918</v>
      </c>
      <c r="G247" s="149">
        <v>1802</v>
      </c>
      <c r="H247" s="149">
        <v>20099</v>
      </c>
      <c r="I247" s="35"/>
      <c r="J247" s="109"/>
    </row>
    <row r="248" spans="3:10" x14ac:dyDescent="0.25">
      <c r="C248" s="107" t="s">
        <v>773</v>
      </c>
      <c r="D248" s="149" t="s">
        <v>796</v>
      </c>
      <c r="E248" s="149" t="s">
        <v>804</v>
      </c>
      <c r="F248" s="149" t="s">
        <v>805</v>
      </c>
      <c r="G248" s="149">
        <v>1914</v>
      </c>
      <c r="H248" s="149">
        <v>20025</v>
      </c>
      <c r="I248" s="35"/>
      <c r="J248" s="109"/>
    </row>
    <row r="249" spans="3:10" x14ac:dyDescent="0.25">
      <c r="C249" s="107" t="s">
        <v>773</v>
      </c>
      <c r="D249" s="149" t="s">
        <v>813</v>
      </c>
      <c r="E249" s="149" t="s">
        <v>819</v>
      </c>
      <c r="F249" s="149" t="s">
        <v>820</v>
      </c>
      <c r="G249" s="149">
        <v>1883</v>
      </c>
      <c r="H249" s="149">
        <v>22036</v>
      </c>
      <c r="I249" s="35"/>
      <c r="J249" s="109"/>
    </row>
    <row r="250" spans="3:10" x14ac:dyDescent="0.25">
      <c r="C250" s="107" t="s">
        <v>773</v>
      </c>
      <c r="D250" s="149" t="s">
        <v>955</v>
      </c>
      <c r="E250" s="149" t="s">
        <v>955</v>
      </c>
      <c r="F250" s="149" t="s">
        <v>956</v>
      </c>
      <c r="G250" s="149">
        <v>1904</v>
      </c>
      <c r="H250" s="149">
        <v>27058</v>
      </c>
      <c r="I250" s="35"/>
      <c r="J250" s="109"/>
    </row>
    <row r="251" spans="3:10" x14ac:dyDescent="0.25">
      <c r="C251" s="107" t="s">
        <v>773</v>
      </c>
      <c r="D251" s="149" t="s">
        <v>838</v>
      </c>
      <c r="E251" s="149" t="s">
        <v>865</v>
      </c>
      <c r="F251" s="149" t="s">
        <v>866</v>
      </c>
      <c r="G251" s="149">
        <v>1811</v>
      </c>
      <c r="H251" s="149">
        <v>20100</v>
      </c>
      <c r="I251" s="35"/>
      <c r="J251" s="109"/>
    </row>
    <row r="252" spans="3:10" x14ac:dyDescent="0.25">
      <c r="C252" s="107" t="s">
        <v>773</v>
      </c>
      <c r="D252" s="149" t="s">
        <v>838</v>
      </c>
      <c r="E252" s="149" t="s">
        <v>851</v>
      </c>
      <c r="F252" s="149" t="s">
        <v>852</v>
      </c>
      <c r="G252" s="149">
        <v>1823</v>
      </c>
      <c r="H252" s="149">
        <v>20077</v>
      </c>
      <c r="I252" s="35"/>
      <c r="J252" s="109"/>
    </row>
    <row r="253" spans="3:10" x14ac:dyDescent="0.25">
      <c r="C253" s="107" t="s">
        <v>773</v>
      </c>
      <c r="D253" s="149" t="s">
        <v>825</v>
      </c>
      <c r="E253" s="149" t="s">
        <v>828</v>
      </c>
      <c r="F253" s="149" t="s">
        <v>827</v>
      </c>
      <c r="G253" s="149">
        <v>1916</v>
      </c>
      <c r="H253" s="149">
        <v>23900</v>
      </c>
      <c r="I253" s="35"/>
      <c r="J253" s="109"/>
    </row>
    <row r="254" spans="3:10" x14ac:dyDescent="0.25">
      <c r="C254" s="107" t="s">
        <v>773</v>
      </c>
      <c r="D254" s="149" t="s">
        <v>838</v>
      </c>
      <c r="E254" s="149" t="s">
        <v>879</v>
      </c>
      <c r="F254" s="149" t="s">
        <v>880</v>
      </c>
      <c r="G254" s="149">
        <v>2103</v>
      </c>
      <c r="H254" s="149">
        <v>20146</v>
      </c>
      <c r="I254" s="35"/>
      <c r="J254" s="109"/>
    </row>
    <row r="255" spans="3:10" x14ac:dyDescent="0.25">
      <c r="C255" s="107" t="s">
        <v>773</v>
      </c>
      <c r="D255" s="149" t="s">
        <v>838</v>
      </c>
      <c r="E255" s="149" t="s">
        <v>1831</v>
      </c>
      <c r="F255" s="149" t="s">
        <v>872</v>
      </c>
      <c r="G255" s="149">
        <v>1938</v>
      </c>
      <c r="H255" s="149">
        <v>20131</v>
      </c>
      <c r="I255" s="35"/>
      <c r="J255" s="109"/>
    </row>
    <row r="256" spans="3:10" x14ac:dyDescent="0.25">
      <c r="C256" s="107" t="s">
        <v>773</v>
      </c>
      <c r="D256" s="149" t="s">
        <v>838</v>
      </c>
      <c r="E256" s="149" t="s">
        <v>857</v>
      </c>
      <c r="F256" s="149" t="s">
        <v>858</v>
      </c>
      <c r="G256" s="149">
        <v>1805</v>
      </c>
      <c r="H256" s="149">
        <v>20100</v>
      </c>
      <c r="I256" s="35"/>
      <c r="J256" s="109"/>
    </row>
    <row r="257" spans="3:10" x14ac:dyDescent="0.25">
      <c r="C257" s="107" t="s">
        <v>773</v>
      </c>
      <c r="D257" s="149" t="s">
        <v>838</v>
      </c>
      <c r="E257" s="149" t="s">
        <v>895</v>
      </c>
      <c r="F257" s="149" t="s">
        <v>896</v>
      </c>
      <c r="G257" s="149">
        <v>1906</v>
      </c>
      <c r="H257" s="149">
        <v>20125</v>
      </c>
      <c r="I257" s="35"/>
      <c r="J257" s="109"/>
    </row>
    <row r="258" spans="3:10" x14ac:dyDescent="0.25">
      <c r="C258" s="107" t="s">
        <v>773</v>
      </c>
      <c r="D258" s="149" t="s">
        <v>838</v>
      </c>
      <c r="E258" s="149" t="s">
        <v>855</v>
      </c>
      <c r="F258" s="149" t="s">
        <v>856</v>
      </c>
      <c r="G258" s="149">
        <v>1826</v>
      </c>
      <c r="H258" s="149">
        <v>20129</v>
      </c>
      <c r="I258" s="35"/>
      <c r="J258" s="109"/>
    </row>
    <row r="259" spans="3:10" x14ac:dyDescent="0.25">
      <c r="C259" s="107" t="s">
        <v>773</v>
      </c>
      <c r="D259" s="149" t="s">
        <v>829</v>
      </c>
      <c r="E259" s="149" t="s">
        <v>830</v>
      </c>
      <c r="F259" s="149" t="s">
        <v>831</v>
      </c>
      <c r="G259" s="149">
        <v>1825</v>
      </c>
      <c r="H259" s="149">
        <v>20075</v>
      </c>
      <c r="I259" s="35"/>
      <c r="J259" s="109"/>
    </row>
    <row r="260" spans="3:10" x14ac:dyDescent="0.25">
      <c r="C260" s="107" t="s">
        <v>773</v>
      </c>
      <c r="D260" s="149" t="s">
        <v>823</v>
      </c>
      <c r="E260" s="149" t="s">
        <v>823</v>
      </c>
      <c r="F260" s="149" t="s">
        <v>824</v>
      </c>
      <c r="G260" s="149">
        <v>1887</v>
      </c>
      <c r="H260" s="149">
        <v>26100</v>
      </c>
      <c r="I260" s="35"/>
      <c r="J260" s="109"/>
    </row>
    <row r="261" spans="3:10" x14ac:dyDescent="0.25">
      <c r="C261" s="107" t="s">
        <v>773</v>
      </c>
      <c r="D261" s="149" t="s">
        <v>928</v>
      </c>
      <c r="E261" s="149" t="s">
        <v>929</v>
      </c>
      <c r="F261" s="149" t="s">
        <v>930</v>
      </c>
      <c r="G261" s="149">
        <v>1900</v>
      </c>
      <c r="H261" s="149">
        <v>27100</v>
      </c>
      <c r="I261" s="35"/>
      <c r="J261" s="109"/>
    </row>
    <row r="262" spans="3:10" x14ac:dyDescent="0.25">
      <c r="C262" s="107" t="s">
        <v>773</v>
      </c>
      <c r="D262" s="149" t="s">
        <v>838</v>
      </c>
      <c r="E262" s="149" t="s">
        <v>845</v>
      </c>
      <c r="F262" s="149" t="s">
        <v>846</v>
      </c>
      <c r="G262" s="149">
        <v>1934</v>
      </c>
      <c r="H262" s="149">
        <v>20093</v>
      </c>
      <c r="I262" s="35"/>
      <c r="J262" s="109"/>
    </row>
    <row r="263" spans="3:10" x14ac:dyDescent="0.25">
      <c r="C263" s="107" t="s">
        <v>773</v>
      </c>
      <c r="D263" s="149" t="s">
        <v>946</v>
      </c>
      <c r="E263" s="149" t="s">
        <v>949</v>
      </c>
      <c r="F263" s="149" t="s">
        <v>950</v>
      </c>
      <c r="G263" s="149">
        <v>1908</v>
      </c>
      <c r="H263" s="149">
        <v>21100</v>
      </c>
      <c r="I263" s="35"/>
      <c r="J263" s="109"/>
    </row>
    <row r="264" spans="3:10" x14ac:dyDescent="0.25">
      <c r="C264" s="107" t="s">
        <v>773</v>
      </c>
      <c r="D264" s="149" t="s">
        <v>1832</v>
      </c>
      <c r="E264" s="149" t="s">
        <v>1832</v>
      </c>
      <c r="F264" s="149" t="s">
        <v>935</v>
      </c>
      <c r="G264" s="149">
        <v>1880</v>
      </c>
      <c r="H264" s="149">
        <v>25087</v>
      </c>
      <c r="I264" s="35"/>
      <c r="J264" s="109"/>
    </row>
    <row r="265" spans="3:10" x14ac:dyDescent="0.25">
      <c r="C265" s="107" t="s">
        <v>773</v>
      </c>
      <c r="D265" s="149" t="s">
        <v>838</v>
      </c>
      <c r="E265" s="149" t="s">
        <v>881</v>
      </c>
      <c r="F265" s="149" t="s">
        <v>882</v>
      </c>
      <c r="G265" s="149">
        <v>1830</v>
      </c>
      <c r="H265" s="149">
        <v>20128</v>
      </c>
      <c r="I265" s="35"/>
      <c r="J265" s="109"/>
    </row>
    <row r="266" spans="3:10" x14ac:dyDescent="0.25">
      <c r="C266" s="107" t="s">
        <v>773</v>
      </c>
      <c r="D266" s="149" t="s">
        <v>838</v>
      </c>
      <c r="E266" s="149" t="s">
        <v>867</v>
      </c>
      <c r="F266" s="149" t="s">
        <v>866</v>
      </c>
      <c r="G266" s="149">
        <v>1824</v>
      </c>
      <c r="H266" s="149">
        <v>20100</v>
      </c>
      <c r="I266" s="35"/>
      <c r="J266" s="109"/>
    </row>
    <row r="267" spans="3:10" x14ac:dyDescent="0.25">
      <c r="C267" s="107" t="s">
        <v>773</v>
      </c>
      <c r="D267" s="149" t="s">
        <v>919</v>
      </c>
      <c r="E267" s="149" t="s">
        <v>920</v>
      </c>
      <c r="F267" s="149" t="s">
        <v>921</v>
      </c>
      <c r="G267" s="149">
        <v>1895</v>
      </c>
      <c r="H267" s="149">
        <v>22052</v>
      </c>
      <c r="I267" s="35"/>
      <c r="J267" s="109"/>
    </row>
    <row r="268" spans="3:10" x14ac:dyDescent="0.25">
      <c r="C268" s="107" t="s">
        <v>773</v>
      </c>
      <c r="D268" s="149" t="s">
        <v>838</v>
      </c>
      <c r="E268" s="149" t="s">
        <v>897</v>
      </c>
      <c r="F268" s="149" t="s">
        <v>898</v>
      </c>
      <c r="G268" s="149">
        <v>1829</v>
      </c>
      <c r="H268" s="149">
        <v>20127</v>
      </c>
      <c r="I268" s="35"/>
      <c r="J268" s="109"/>
    </row>
    <row r="269" spans="3:10" x14ac:dyDescent="0.25">
      <c r="C269" s="107" t="s">
        <v>773</v>
      </c>
      <c r="D269" s="149" t="s">
        <v>946</v>
      </c>
      <c r="E269" s="149" t="s">
        <v>951</v>
      </c>
      <c r="F269" s="149" t="s">
        <v>952</v>
      </c>
      <c r="G269" s="149">
        <v>1907</v>
      </c>
      <c r="H269" s="149">
        <v>21100</v>
      </c>
      <c r="I269" s="35"/>
      <c r="J269" s="109"/>
    </row>
    <row r="270" spans="3:10" x14ac:dyDescent="0.25">
      <c r="C270" s="107" t="s">
        <v>773</v>
      </c>
      <c r="D270" s="149" t="s">
        <v>928</v>
      </c>
      <c r="E270" s="149" t="s">
        <v>931</v>
      </c>
      <c r="F270" s="149" t="s">
        <v>930</v>
      </c>
      <c r="G270" s="149">
        <v>1901</v>
      </c>
      <c r="H270" s="149">
        <v>27100</v>
      </c>
      <c r="I270" s="35"/>
      <c r="J270" s="109"/>
    </row>
    <row r="271" spans="3:10" x14ac:dyDescent="0.25">
      <c r="C271" s="107" t="s">
        <v>773</v>
      </c>
      <c r="D271" s="149" t="s">
        <v>936</v>
      </c>
      <c r="E271" s="149" t="s">
        <v>937</v>
      </c>
      <c r="F271" s="149" t="s">
        <v>938</v>
      </c>
      <c r="G271" s="149">
        <v>1898</v>
      </c>
      <c r="H271" s="149">
        <v>20048</v>
      </c>
      <c r="I271" s="35"/>
      <c r="J271" s="109"/>
    </row>
    <row r="272" spans="3:10" x14ac:dyDescent="0.25">
      <c r="C272" s="107" t="s">
        <v>773</v>
      </c>
      <c r="D272" s="149" t="s">
        <v>784</v>
      </c>
      <c r="E272" s="149" t="s">
        <v>787</v>
      </c>
      <c r="F272" s="149" t="s">
        <v>788</v>
      </c>
      <c r="G272" s="149">
        <v>1876</v>
      </c>
      <c r="H272" s="149">
        <v>25032</v>
      </c>
      <c r="I272" s="35"/>
      <c r="J272" s="109"/>
    </row>
    <row r="273" spans="3:10" x14ac:dyDescent="0.25">
      <c r="C273" s="107" t="s">
        <v>773</v>
      </c>
      <c r="D273" s="149" t="s">
        <v>838</v>
      </c>
      <c r="E273" s="149" t="s">
        <v>839</v>
      </c>
      <c r="F273" s="149" t="s">
        <v>840</v>
      </c>
      <c r="G273" s="149">
        <v>1812</v>
      </c>
      <c r="H273" s="149">
        <v>20081</v>
      </c>
      <c r="I273" s="35"/>
      <c r="J273" s="109"/>
    </row>
    <row r="274" spans="3:10" x14ac:dyDescent="0.25">
      <c r="C274" s="107" t="s">
        <v>773</v>
      </c>
      <c r="D274" s="149" t="s">
        <v>782</v>
      </c>
      <c r="E274" s="149" t="s">
        <v>782</v>
      </c>
      <c r="F274" s="149" t="s">
        <v>783</v>
      </c>
      <c r="G274" s="149">
        <v>1879</v>
      </c>
      <c r="H274" s="149">
        <v>25043</v>
      </c>
      <c r="I274" s="35"/>
      <c r="J274" s="109"/>
    </row>
    <row r="275" spans="3:10" x14ac:dyDescent="0.25">
      <c r="C275" s="107" t="s">
        <v>773</v>
      </c>
      <c r="D275" s="149" t="s">
        <v>774</v>
      </c>
      <c r="E275" s="149" t="s">
        <v>775</v>
      </c>
      <c r="F275" s="149" t="s">
        <v>776</v>
      </c>
      <c r="G275" s="149">
        <v>1867</v>
      </c>
      <c r="H275" s="149">
        <v>24100</v>
      </c>
      <c r="I275" s="35"/>
      <c r="J275" s="109"/>
    </row>
    <row r="276" spans="3:10" x14ac:dyDescent="0.25">
      <c r="C276" s="107" t="s">
        <v>773</v>
      </c>
      <c r="D276" s="149" t="s">
        <v>809</v>
      </c>
      <c r="E276" s="149" t="s">
        <v>809</v>
      </c>
      <c r="F276" s="149" t="s">
        <v>810</v>
      </c>
      <c r="G276" s="149">
        <v>1871</v>
      </c>
      <c r="H276" s="149">
        <v>24023</v>
      </c>
      <c r="I276" s="35"/>
      <c r="J276" s="109"/>
    </row>
    <row r="277" spans="3:10" x14ac:dyDescent="0.25">
      <c r="C277" s="107" t="s">
        <v>773</v>
      </c>
      <c r="D277" s="149" t="s">
        <v>796</v>
      </c>
      <c r="E277" s="149" t="s">
        <v>797</v>
      </c>
      <c r="F277" s="149" t="s">
        <v>798</v>
      </c>
      <c r="G277" s="149">
        <v>1910</v>
      </c>
      <c r="H277" s="149">
        <v>21052</v>
      </c>
      <c r="I277" s="35"/>
      <c r="J277" s="109"/>
    </row>
    <row r="278" spans="3:10" x14ac:dyDescent="0.25">
      <c r="C278" s="107" t="s">
        <v>773</v>
      </c>
      <c r="D278" s="149" t="s">
        <v>774</v>
      </c>
      <c r="E278" s="149" t="s">
        <v>780</v>
      </c>
      <c r="F278" s="149" t="s">
        <v>781</v>
      </c>
      <c r="G278" s="149">
        <v>1869</v>
      </c>
      <c r="H278" s="149">
        <v>24069</v>
      </c>
      <c r="I278" s="35"/>
      <c r="J278" s="109"/>
    </row>
    <row r="279" spans="3:10" x14ac:dyDescent="0.25">
      <c r="C279" s="107" t="s">
        <v>773</v>
      </c>
      <c r="D279" s="149" t="s">
        <v>796</v>
      </c>
      <c r="E279" s="149" t="s">
        <v>799</v>
      </c>
      <c r="F279" s="149" t="s">
        <v>800</v>
      </c>
      <c r="G279" s="149">
        <v>1911</v>
      </c>
      <c r="H279" s="149">
        <v>21052</v>
      </c>
      <c r="I279" s="35"/>
      <c r="J279" s="109"/>
    </row>
    <row r="280" spans="3:10" x14ac:dyDescent="0.25">
      <c r="C280" s="107" t="s">
        <v>773</v>
      </c>
      <c r="D280" s="149" t="s">
        <v>784</v>
      </c>
      <c r="E280" s="149" t="s">
        <v>785</v>
      </c>
      <c r="F280" s="149" t="s">
        <v>786</v>
      </c>
      <c r="G280" s="149">
        <v>1875</v>
      </c>
      <c r="H280" s="149">
        <v>25100</v>
      </c>
      <c r="I280" s="35"/>
      <c r="J280" s="109"/>
    </row>
    <row r="281" spans="3:10" x14ac:dyDescent="0.25">
      <c r="C281" s="107" t="s">
        <v>773</v>
      </c>
      <c r="D281" s="149" t="s">
        <v>784</v>
      </c>
      <c r="E281" s="149" t="s">
        <v>793</v>
      </c>
      <c r="F281" s="149" t="s">
        <v>794</v>
      </c>
      <c r="G281" s="149">
        <v>1874</v>
      </c>
      <c r="H281" s="149">
        <v>25100</v>
      </c>
      <c r="I281" s="35"/>
      <c r="J281" s="109"/>
    </row>
    <row r="282" spans="3:10" x14ac:dyDescent="0.25">
      <c r="C282" s="107" t="s">
        <v>773</v>
      </c>
      <c r="D282" s="149" t="s">
        <v>774</v>
      </c>
      <c r="E282" s="149" t="s">
        <v>779</v>
      </c>
      <c r="F282" s="149" t="s">
        <v>1833</v>
      </c>
      <c r="G282" s="149">
        <v>1866</v>
      </c>
      <c r="H282" s="149">
        <v>24100</v>
      </c>
      <c r="I282" s="35"/>
      <c r="J282" s="109"/>
    </row>
    <row r="283" spans="3:10" x14ac:dyDescent="0.25">
      <c r="C283" s="107" t="s">
        <v>773</v>
      </c>
      <c r="D283" s="149" t="s">
        <v>946</v>
      </c>
      <c r="E283" s="149" t="s">
        <v>947</v>
      </c>
      <c r="F283" s="149" t="s">
        <v>285</v>
      </c>
      <c r="G283" s="149">
        <v>1944</v>
      </c>
      <c r="H283" s="149">
        <v>21023</v>
      </c>
      <c r="I283" s="35"/>
      <c r="J283" s="109"/>
    </row>
    <row r="284" spans="3:10" x14ac:dyDescent="0.25">
      <c r="C284" s="107" t="s">
        <v>773</v>
      </c>
      <c r="D284" s="149" t="s">
        <v>838</v>
      </c>
      <c r="E284" s="149" t="s">
        <v>841</v>
      </c>
      <c r="F284" s="149" t="s">
        <v>842</v>
      </c>
      <c r="G284" s="149">
        <v>1813</v>
      </c>
      <c r="H284" s="149">
        <v>20090</v>
      </c>
      <c r="I284" s="35"/>
      <c r="J284" s="109"/>
    </row>
    <row r="285" spans="3:10" x14ac:dyDescent="0.25">
      <c r="C285" s="107" t="s">
        <v>773</v>
      </c>
      <c r="D285" s="149" t="s">
        <v>784</v>
      </c>
      <c r="E285" s="149" t="s">
        <v>791</v>
      </c>
      <c r="F285" s="149" t="s">
        <v>792</v>
      </c>
      <c r="G285" s="149">
        <v>1873</v>
      </c>
      <c r="H285" s="149">
        <v>25100</v>
      </c>
      <c r="I285" s="35"/>
      <c r="J285" s="109"/>
    </row>
    <row r="286" spans="3:10" x14ac:dyDescent="0.25">
      <c r="C286" s="107" t="s">
        <v>773</v>
      </c>
      <c r="D286" s="149" t="s">
        <v>784</v>
      </c>
      <c r="E286" s="149" t="s">
        <v>795</v>
      </c>
      <c r="F286" s="149" t="s">
        <v>1834</v>
      </c>
      <c r="G286" s="149">
        <v>1878</v>
      </c>
      <c r="H286" s="149">
        <v>25068</v>
      </c>
      <c r="I286" s="35"/>
      <c r="J286" s="109"/>
    </row>
    <row r="287" spans="3:10" x14ac:dyDescent="0.25">
      <c r="C287" s="107" t="s">
        <v>773</v>
      </c>
      <c r="D287" s="149" t="s">
        <v>813</v>
      </c>
      <c r="E287" s="149" t="s">
        <v>817</v>
      </c>
      <c r="F287" s="149" t="s">
        <v>818</v>
      </c>
      <c r="G287" s="149">
        <v>1881</v>
      </c>
      <c r="H287" s="149">
        <v>22100</v>
      </c>
      <c r="I287" s="35"/>
      <c r="J287" s="109"/>
    </row>
    <row r="288" spans="3:10" x14ac:dyDescent="0.25">
      <c r="C288" s="107" t="s">
        <v>773</v>
      </c>
      <c r="D288" s="149" t="s">
        <v>936</v>
      </c>
      <c r="E288" s="149" t="s">
        <v>939</v>
      </c>
      <c r="F288" s="149" t="s">
        <v>940</v>
      </c>
      <c r="G288" s="149">
        <v>1899</v>
      </c>
      <c r="H288" s="149">
        <v>20031</v>
      </c>
      <c r="I288" s="35"/>
      <c r="J288" s="109"/>
    </row>
    <row r="289" spans="3:10" x14ac:dyDescent="0.25">
      <c r="C289" s="107" t="s">
        <v>773</v>
      </c>
      <c r="D289" s="149" t="s">
        <v>838</v>
      </c>
      <c r="E289" s="149" t="s">
        <v>843</v>
      </c>
      <c r="F289" s="149" t="s">
        <v>844</v>
      </c>
      <c r="G289" s="149">
        <v>1804</v>
      </c>
      <c r="H289" s="149">
        <v>20092</v>
      </c>
      <c r="I289" s="35"/>
      <c r="J289" s="109"/>
    </row>
    <row r="290" spans="3:10" x14ac:dyDescent="0.25">
      <c r="C290" s="107" t="s">
        <v>773</v>
      </c>
      <c r="D290" s="149" t="s">
        <v>813</v>
      </c>
      <c r="E290" s="149" t="s">
        <v>814</v>
      </c>
      <c r="F290" s="149" t="s">
        <v>815</v>
      </c>
      <c r="G290" s="149">
        <v>1882</v>
      </c>
      <c r="H290" s="149">
        <v>22100</v>
      </c>
      <c r="I290" s="35"/>
      <c r="J290" s="109"/>
    </row>
    <row r="291" spans="3:10" x14ac:dyDescent="0.25">
      <c r="C291" s="107" t="s">
        <v>773</v>
      </c>
      <c r="D291" s="149" t="s">
        <v>807</v>
      </c>
      <c r="E291" s="149" t="s">
        <v>807</v>
      </c>
      <c r="F291" s="149" t="s">
        <v>808</v>
      </c>
      <c r="G291" s="149">
        <v>1890</v>
      </c>
      <c r="H291" s="149">
        <v>26041</v>
      </c>
      <c r="I291" s="35"/>
      <c r="J291" s="109"/>
    </row>
    <row r="292" spans="3:10" x14ac:dyDescent="0.25">
      <c r="C292" s="107" t="s">
        <v>773</v>
      </c>
      <c r="D292" s="149" t="s">
        <v>784</v>
      </c>
      <c r="E292" s="149" t="s">
        <v>789</v>
      </c>
      <c r="F292" s="149" t="s">
        <v>790</v>
      </c>
      <c r="G292" s="149">
        <v>1877</v>
      </c>
      <c r="H292" s="149">
        <v>25015</v>
      </c>
      <c r="I292" s="35"/>
      <c r="J292" s="109"/>
    </row>
    <row r="293" spans="3:10" x14ac:dyDescent="0.25">
      <c r="C293" s="107" t="s">
        <v>773</v>
      </c>
      <c r="D293" s="149" t="s">
        <v>811</v>
      </c>
      <c r="E293" s="149" t="s">
        <v>811</v>
      </c>
      <c r="F293" s="149" t="s">
        <v>812</v>
      </c>
      <c r="G293" s="149">
        <v>1940</v>
      </c>
      <c r="H293" s="149">
        <v>20073</v>
      </c>
      <c r="I293" s="35"/>
      <c r="J293" s="109"/>
    </row>
    <row r="294" spans="3:10" x14ac:dyDescent="0.25">
      <c r="C294" s="107" t="s">
        <v>773</v>
      </c>
      <c r="D294" s="149" t="s">
        <v>774</v>
      </c>
      <c r="E294" s="149" t="s">
        <v>777</v>
      </c>
      <c r="F294" s="149" t="s">
        <v>778</v>
      </c>
      <c r="G294" s="149">
        <v>1868</v>
      </c>
      <c r="H294" s="149">
        <v>24100</v>
      </c>
      <c r="I294" s="35"/>
      <c r="J294" s="109"/>
    </row>
    <row r="295" spans="3:10" x14ac:dyDescent="0.25">
      <c r="C295" s="107" t="s">
        <v>773</v>
      </c>
      <c r="D295" s="149" t="s">
        <v>838</v>
      </c>
      <c r="E295" s="149" t="s">
        <v>849</v>
      </c>
      <c r="F295" s="149" t="s">
        <v>850</v>
      </c>
      <c r="G295" s="149">
        <v>1815</v>
      </c>
      <c r="H295" s="149">
        <v>20013</v>
      </c>
      <c r="I295" s="35"/>
      <c r="J295" s="109"/>
    </row>
    <row r="296" spans="3:10" x14ac:dyDescent="0.25">
      <c r="C296" s="107" t="s">
        <v>773</v>
      </c>
      <c r="D296" s="149" t="s">
        <v>796</v>
      </c>
      <c r="E296" s="149" t="s">
        <v>801</v>
      </c>
      <c r="F296" s="149" t="s">
        <v>802</v>
      </c>
      <c r="G296" s="149">
        <v>1912</v>
      </c>
      <c r="H296" s="149">
        <v>21013</v>
      </c>
      <c r="I296" s="35"/>
      <c r="J296" s="109"/>
    </row>
    <row r="297" spans="3:10" x14ac:dyDescent="0.25">
      <c r="C297" s="107" t="s">
        <v>773</v>
      </c>
      <c r="D297" s="149" t="s">
        <v>796</v>
      </c>
      <c r="E297" s="149" t="s">
        <v>803</v>
      </c>
      <c r="F297" s="149" t="s">
        <v>802</v>
      </c>
      <c r="G297" s="149">
        <v>1913</v>
      </c>
      <c r="H297" s="149">
        <v>21013</v>
      </c>
      <c r="I297" s="35"/>
      <c r="J297" s="109"/>
    </row>
    <row r="298" spans="3:10" x14ac:dyDescent="0.25">
      <c r="C298" s="107" t="s">
        <v>773</v>
      </c>
      <c r="D298" s="149" t="s">
        <v>838</v>
      </c>
      <c r="E298" s="149" t="s">
        <v>891</v>
      </c>
      <c r="F298" s="149" t="s">
        <v>892</v>
      </c>
      <c r="G298" s="149">
        <v>1930</v>
      </c>
      <c r="H298" s="149">
        <v>20154</v>
      </c>
      <c r="I298" s="35"/>
      <c r="J298" s="109"/>
    </row>
    <row r="299" spans="3:10" x14ac:dyDescent="0.25">
      <c r="C299" s="107" t="s">
        <v>773</v>
      </c>
      <c r="D299" s="149" t="s">
        <v>838</v>
      </c>
      <c r="E299" s="149" t="s">
        <v>875</v>
      </c>
      <c r="F299" s="149" t="s">
        <v>876</v>
      </c>
      <c r="G299" s="149">
        <v>1821</v>
      </c>
      <c r="H299" s="149">
        <v>20100</v>
      </c>
      <c r="I299" s="35"/>
      <c r="J299" s="109"/>
    </row>
    <row r="300" spans="3:10" x14ac:dyDescent="0.25">
      <c r="C300" s="107" t="s">
        <v>773</v>
      </c>
      <c r="D300" s="149" t="s">
        <v>919</v>
      </c>
      <c r="E300" s="149" t="s">
        <v>922</v>
      </c>
      <c r="F300" s="149" t="s">
        <v>923</v>
      </c>
      <c r="G300" s="149">
        <v>1894</v>
      </c>
      <c r="H300" s="149">
        <v>20052</v>
      </c>
      <c r="I300" s="35"/>
      <c r="J300" s="109"/>
    </row>
    <row r="301" spans="3:10" x14ac:dyDescent="0.25">
      <c r="C301" s="107" t="s">
        <v>773</v>
      </c>
      <c r="D301" s="149" t="s">
        <v>944</v>
      </c>
      <c r="E301" s="149" t="s">
        <v>944</v>
      </c>
      <c r="F301" s="149" t="s">
        <v>945</v>
      </c>
      <c r="G301" s="149">
        <v>1872</v>
      </c>
      <c r="H301" s="149">
        <v>24047</v>
      </c>
      <c r="I301" s="35"/>
      <c r="J301" s="109"/>
    </row>
    <row r="302" spans="3:10" x14ac:dyDescent="0.25">
      <c r="C302" s="107" t="s">
        <v>773</v>
      </c>
      <c r="D302" s="149" t="s">
        <v>838</v>
      </c>
      <c r="E302" s="149" t="s">
        <v>913</v>
      </c>
      <c r="F302" s="149" t="s">
        <v>914</v>
      </c>
      <c r="G302" s="149">
        <v>1819</v>
      </c>
      <c r="H302" s="149">
        <v>20097</v>
      </c>
      <c r="I302" s="35"/>
      <c r="J302" s="109"/>
    </row>
    <row r="303" spans="3:10" x14ac:dyDescent="0.25">
      <c r="C303" s="107" t="s">
        <v>773</v>
      </c>
      <c r="D303" s="149" t="s">
        <v>838</v>
      </c>
      <c r="E303" s="149" t="s">
        <v>861</v>
      </c>
      <c r="F303" s="149" t="s">
        <v>862</v>
      </c>
      <c r="G303" s="149">
        <v>1818</v>
      </c>
      <c r="H303" s="149">
        <v>20139</v>
      </c>
      <c r="I303" s="35"/>
      <c r="J303" s="109"/>
    </row>
    <row r="304" spans="3:10" x14ac:dyDescent="0.25">
      <c r="C304" s="107" t="s">
        <v>773</v>
      </c>
      <c r="D304" s="149" t="s">
        <v>936</v>
      </c>
      <c r="E304" s="149" t="s">
        <v>936</v>
      </c>
      <c r="F304" s="149" t="s">
        <v>941</v>
      </c>
      <c r="G304" s="149">
        <v>1897</v>
      </c>
      <c r="H304" s="149">
        <v>20038</v>
      </c>
      <c r="I304" s="35"/>
      <c r="J304" s="109"/>
    </row>
    <row r="305" spans="3:10" x14ac:dyDescent="0.25">
      <c r="C305" s="107" t="s">
        <v>773</v>
      </c>
      <c r="D305" s="149" t="s">
        <v>838</v>
      </c>
      <c r="E305" s="149" t="s">
        <v>907</v>
      </c>
      <c r="F305" s="149" t="s">
        <v>908</v>
      </c>
      <c r="G305" s="149">
        <v>1831</v>
      </c>
      <c r="H305" s="149">
        <v>20096</v>
      </c>
      <c r="I305" s="35"/>
      <c r="J305" s="109"/>
    </row>
    <row r="306" spans="3:10" x14ac:dyDescent="0.25">
      <c r="C306" s="107" t="s">
        <v>773</v>
      </c>
      <c r="D306" s="149" t="s">
        <v>919</v>
      </c>
      <c r="E306" s="149" t="s">
        <v>926</v>
      </c>
      <c r="F306" s="149" t="s">
        <v>927</v>
      </c>
      <c r="G306" s="149">
        <v>1896</v>
      </c>
      <c r="H306" s="149">
        <v>20059</v>
      </c>
      <c r="I306" s="35"/>
      <c r="J306" s="109"/>
    </row>
    <row r="307" spans="3:10" x14ac:dyDescent="0.25">
      <c r="C307" s="107" t="s">
        <v>773</v>
      </c>
      <c r="D307" s="149" t="s">
        <v>832</v>
      </c>
      <c r="E307" s="149" t="s">
        <v>835</v>
      </c>
      <c r="F307" s="149" t="s">
        <v>834</v>
      </c>
      <c r="G307" s="149">
        <v>1889</v>
      </c>
      <c r="H307" s="149">
        <v>46100</v>
      </c>
      <c r="I307" s="35"/>
      <c r="J307" s="109"/>
    </row>
    <row r="308" spans="3:10" x14ac:dyDescent="0.25">
      <c r="C308" s="107" t="s">
        <v>773</v>
      </c>
      <c r="D308" s="149" t="s">
        <v>838</v>
      </c>
      <c r="E308" s="149" t="s">
        <v>847</v>
      </c>
      <c r="F308" s="149" t="s">
        <v>848</v>
      </c>
      <c r="G308" s="149">
        <v>1827</v>
      </c>
      <c r="H308" s="149">
        <v>20064</v>
      </c>
      <c r="I308" s="35"/>
      <c r="J308" s="109"/>
    </row>
    <row r="309" spans="3:10" x14ac:dyDescent="0.25">
      <c r="C309" s="107" t="s">
        <v>773</v>
      </c>
      <c r="D309" s="149" t="s">
        <v>838</v>
      </c>
      <c r="E309" s="149" t="s">
        <v>899</v>
      </c>
      <c r="F309" s="149" t="s">
        <v>900</v>
      </c>
      <c r="G309" s="149">
        <v>1834</v>
      </c>
      <c r="H309" s="149">
        <v>20129</v>
      </c>
      <c r="I309" s="35"/>
      <c r="J309" s="109"/>
    </row>
    <row r="310" spans="3:10" x14ac:dyDescent="0.25">
      <c r="C310" s="107" t="s">
        <v>773</v>
      </c>
      <c r="D310" s="149" t="s">
        <v>838</v>
      </c>
      <c r="E310" s="149" t="s">
        <v>883</v>
      </c>
      <c r="F310" s="149" t="s">
        <v>884</v>
      </c>
      <c r="G310" s="149">
        <v>2067</v>
      </c>
      <c r="H310" s="149">
        <v>20157</v>
      </c>
      <c r="I310" s="35"/>
      <c r="J310" s="109"/>
    </row>
    <row r="311" spans="3:10" x14ac:dyDescent="0.25">
      <c r="C311" s="107" t="s">
        <v>773</v>
      </c>
      <c r="D311" s="149" t="s">
        <v>838</v>
      </c>
      <c r="E311" s="149" t="s">
        <v>905</v>
      </c>
      <c r="F311" s="149" t="s">
        <v>906</v>
      </c>
      <c r="G311" s="149">
        <v>1810</v>
      </c>
      <c r="H311" s="149">
        <v>20051</v>
      </c>
      <c r="I311" s="35"/>
      <c r="J311" s="109"/>
    </row>
    <row r="312" spans="3:10" x14ac:dyDescent="0.25">
      <c r="C312" s="107" t="s">
        <v>773</v>
      </c>
      <c r="D312" s="149" t="s">
        <v>953</v>
      </c>
      <c r="E312" s="149" t="s">
        <v>953</v>
      </c>
      <c r="F312" s="149" t="s">
        <v>954</v>
      </c>
      <c r="G312" s="149">
        <v>1903</v>
      </c>
      <c r="H312" s="149">
        <v>27029</v>
      </c>
      <c r="I312" s="35"/>
      <c r="J312" s="109"/>
    </row>
    <row r="313" spans="3:10" x14ac:dyDescent="0.25">
      <c r="C313" s="107" t="s">
        <v>773</v>
      </c>
      <c r="D313" s="149" t="s">
        <v>838</v>
      </c>
      <c r="E313" s="149" t="s">
        <v>916</v>
      </c>
      <c r="F313" s="149" t="s">
        <v>915</v>
      </c>
      <c r="G313" s="149">
        <v>1937</v>
      </c>
      <c r="H313" s="149">
        <v>21047</v>
      </c>
      <c r="I313" s="35"/>
      <c r="J313" s="109"/>
    </row>
    <row r="314" spans="3:10" x14ac:dyDescent="0.25">
      <c r="C314" s="107" t="s">
        <v>773</v>
      </c>
      <c r="D314" s="149" t="s">
        <v>838</v>
      </c>
      <c r="E314" s="149" t="s">
        <v>868</v>
      </c>
      <c r="F314" s="149" t="s">
        <v>869</v>
      </c>
      <c r="G314" s="149">
        <v>1820</v>
      </c>
      <c r="H314" s="149">
        <v>20141</v>
      </c>
      <c r="I314" s="35"/>
      <c r="J314" s="109"/>
    </row>
    <row r="315" spans="3:10" x14ac:dyDescent="0.25">
      <c r="C315" s="107" t="s">
        <v>773</v>
      </c>
      <c r="D315" s="149" t="s">
        <v>946</v>
      </c>
      <c r="E315" s="149" t="s">
        <v>948</v>
      </c>
      <c r="F315" s="149" t="s">
        <v>285</v>
      </c>
      <c r="G315" s="149">
        <v>1909</v>
      </c>
      <c r="H315" s="149">
        <v>21023</v>
      </c>
      <c r="I315" s="35"/>
      <c r="J315" s="109"/>
    </row>
    <row r="316" spans="3:10" x14ac:dyDescent="0.25">
      <c r="C316" s="107" t="s">
        <v>773</v>
      </c>
      <c r="D316" s="149" t="s">
        <v>932</v>
      </c>
      <c r="E316" s="149" t="s">
        <v>933</v>
      </c>
      <c r="F316" s="149" t="s">
        <v>934</v>
      </c>
      <c r="G316" s="149">
        <v>1870</v>
      </c>
      <c r="H316" s="149">
        <v>24016</v>
      </c>
      <c r="I316" s="35"/>
      <c r="J316" s="109"/>
    </row>
    <row r="317" spans="3:10" x14ac:dyDescent="0.25">
      <c r="C317" s="107" t="s">
        <v>773</v>
      </c>
      <c r="D317" s="149" t="s">
        <v>821</v>
      </c>
      <c r="E317" s="149" t="s">
        <v>821</v>
      </c>
      <c r="F317" s="149" t="s">
        <v>822</v>
      </c>
      <c r="G317" s="149">
        <v>1891</v>
      </c>
      <c r="H317" s="149">
        <v>26013</v>
      </c>
      <c r="I317" s="35"/>
      <c r="J317" s="109"/>
    </row>
    <row r="318" spans="3:10" x14ac:dyDescent="0.25">
      <c r="C318" s="107" t="s">
        <v>773</v>
      </c>
      <c r="D318" s="149" t="s">
        <v>838</v>
      </c>
      <c r="E318" s="149" t="s">
        <v>853</v>
      </c>
      <c r="F318" s="149" t="s">
        <v>854</v>
      </c>
      <c r="G318" s="149">
        <v>2073</v>
      </c>
      <c r="H318" s="149">
        <v>20161</v>
      </c>
      <c r="I318" s="35"/>
      <c r="J318" s="109"/>
    </row>
    <row r="319" spans="3:10" x14ac:dyDescent="0.25">
      <c r="C319" s="107" t="s">
        <v>773</v>
      </c>
      <c r="D319" s="149" t="s">
        <v>796</v>
      </c>
      <c r="E319" s="149" t="s">
        <v>806</v>
      </c>
      <c r="F319" s="149" t="s">
        <v>805</v>
      </c>
      <c r="G319" s="149">
        <v>1915</v>
      </c>
      <c r="H319" s="149">
        <v>20025</v>
      </c>
      <c r="I319" s="35"/>
      <c r="J319" s="109"/>
    </row>
    <row r="320" spans="3:10" x14ac:dyDescent="0.25">
      <c r="C320" s="107" t="s">
        <v>773</v>
      </c>
      <c r="D320" s="149" t="s">
        <v>825</v>
      </c>
      <c r="E320" s="149" t="s">
        <v>826</v>
      </c>
      <c r="F320" s="149" t="s">
        <v>827</v>
      </c>
      <c r="G320" s="149">
        <v>1885</v>
      </c>
      <c r="H320" s="149">
        <v>23900</v>
      </c>
      <c r="I320" s="35"/>
      <c r="J320" s="109"/>
    </row>
    <row r="321" spans="3:10" x14ac:dyDescent="0.25">
      <c r="C321" s="107" t="s">
        <v>773</v>
      </c>
      <c r="D321" s="149" t="s">
        <v>813</v>
      </c>
      <c r="E321" s="149" t="s">
        <v>1835</v>
      </c>
      <c r="F321" s="149" t="s">
        <v>816</v>
      </c>
      <c r="G321" s="149">
        <v>1884</v>
      </c>
      <c r="H321" s="149">
        <v>22063</v>
      </c>
      <c r="I321" s="35"/>
      <c r="J321" s="109"/>
    </row>
    <row r="322" spans="3:10" x14ac:dyDescent="0.25">
      <c r="C322" s="107" t="s">
        <v>773</v>
      </c>
      <c r="D322" s="149" t="s">
        <v>832</v>
      </c>
      <c r="E322" s="149" t="s">
        <v>836</v>
      </c>
      <c r="F322" s="149" t="s">
        <v>837</v>
      </c>
      <c r="G322" s="149">
        <v>1941</v>
      </c>
      <c r="H322" s="149">
        <v>46100</v>
      </c>
      <c r="I322" s="35"/>
      <c r="J322" s="109"/>
    </row>
    <row r="323" spans="3:10" x14ac:dyDescent="0.25">
      <c r="C323" s="107" t="s">
        <v>773</v>
      </c>
      <c r="D323" s="149" t="s">
        <v>838</v>
      </c>
      <c r="E323" s="149" t="s">
        <v>859</v>
      </c>
      <c r="F323" s="149" t="s">
        <v>860</v>
      </c>
      <c r="G323" s="149">
        <v>1803</v>
      </c>
      <c r="H323" s="149">
        <v>20162</v>
      </c>
      <c r="I323" s="35"/>
      <c r="J323" s="109"/>
    </row>
    <row r="324" spans="3:10" x14ac:dyDescent="0.25">
      <c r="C324" s="107" t="s">
        <v>773</v>
      </c>
      <c r="D324" s="149" t="s">
        <v>838</v>
      </c>
      <c r="E324" s="149" t="s">
        <v>863</v>
      </c>
      <c r="F324" s="149" t="s">
        <v>864</v>
      </c>
      <c r="G324" s="149">
        <v>1936</v>
      </c>
      <c r="H324" s="149">
        <v>20121</v>
      </c>
      <c r="I324" s="35"/>
      <c r="J324" s="109"/>
    </row>
    <row r="325" spans="3:10" x14ac:dyDescent="0.25">
      <c r="C325" s="107" t="s">
        <v>773</v>
      </c>
      <c r="D325" s="149" t="s">
        <v>838</v>
      </c>
      <c r="E325" s="149" t="s">
        <v>911</v>
      </c>
      <c r="F325" s="149" t="s">
        <v>912</v>
      </c>
      <c r="G325" s="149">
        <v>1966</v>
      </c>
      <c r="H325" s="149">
        <v>20089</v>
      </c>
      <c r="I325" s="35"/>
      <c r="J325" s="109"/>
    </row>
    <row r="326" spans="3:10" x14ac:dyDescent="0.25">
      <c r="C326" s="107" t="s">
        <v>773</v>
      </c>
      <c r="D326" s="149" t="s">
        <v>942</v>
      </c>
      <c r="E326" s="149" t="s">
        <v>942</v>
      </c>
      <c r="F326" s="149" t="s">
        <v>943</v>
      </c>
      <c r="G326" s="149">
        <v>1905</v>
      </c>
      <c r="H326" s="149">
        <v>23100</v>
      </c>
      <c r="I326" s="35"/>
      <c r="J326" s="109"/>
    </row>
    <row r="327" spans="3:10" x14ac:dyDescent="0.25">
      <c r="C327" s="107" t="s">
        <v>773</v>
      </c>
      <c r="D327" s="149" t="s">
        <v>838</v>
      </c>
      <c r="E327" s="149" t="s">
        <v>903</v>
      </c>
      <c r="F327" s="149" t="s">
        <v>904</v>
      </c>
      <c r="G327" s="149">
        <v>1832</v>
      </c>
      <c r="H327" s="149">
        <v>20100</v>
      </c>
      <c r="I327" s="35"/>
      <c r="J327" s="109"/>
    </row>
    <row r="328" spans="3:10" x14ac:dyDescent="0.25">
      <c r="C328" s="107" t="s">
        <v>773</v>
      </c>
      <c r="D328" s="149" t="s">
        <v>838</v>
      </c>
      <c r="E328" s="149" t="s">
        <v>873</v>
      </c>
      <c r="F328" s="149" t="s">
        <v>874</v>
      </c>
      <c r="G328" s="149">
        <v>1931</v>
      </c>
      <c r="H328" s="149">
        <v>20134</v>
      </c>
      <c r="I328" s="35"/>
      <c r="J328" s="109"/>
    </row>
    <row r="329" spans="3:10" x14ac:dyDescent="0.25">
      <c r="C329" s="107" t="s">
        <v>773</v>
      </c>
      <c r="D329" s="149" t="s">
        <v>838</v>
      </c>
      <c r="E329" s="149" t="s">
        <v>889</v>
      </c>
      <c r="F329" s="149" t="s">
        <v>890</v>
      </c>
      <c r="G329" s="149">
        <v>1816</v>
      </c>
      <c r="H329" s="149">
        <v>20148</v>
      </c>
      <c r="I329" s="35"/>
      <c r="J329" s="109"/>
    </row>
    <row r="330" spans="3:10" x14ac:dyDescent="0.25">
      <c r="C330" s="107" t="s">
        <v>773</v>
      </c>
      <c r="D330" s="149" t="s">
        <v>838</v>
      </c>
      <c r="E330" s="149" t="s">
        <v>870</v>
      </c>
      <c r="F330" s="149" t="s">
        <v>871</v>
      </c>
      <c r="G330" s="149">
        <v>1806</v>
      </c>
      <c r="H330" s="149">
        <v>20151</v>
      </c>
      <c r="I330" s="35"/>
      <c r="J330" s="109"/>
    </row>
    <row r="331" spans="3:10" x14ac:dyDescent="0.25">
      <c r="C331" s="107" t="s">
        <v>773</v>
      </c>
      <c r="D331" s="149" t="s">
        <v>838</v>
      </c>
      <c r="E331" s="149" t="s">
        <v>885</v>
      </c>
      <c r="F331" s="149" t="s">
        <v>886</v>
      </c>
      <c r="G331" s="149">
        <v>1902</v>
      </c>
      <c r="H331" s="149">
        <v>20135</v>
      </c>
      <c r="I331" s="35"/>
      <c r="J331" s="109"/>
    </row>
    <row r="332" spans="3:10" x14ac:dyDescent="0.25">
      <c r="C332" s="107" t="s">
        <v>773</v>
      </c>
      <c r="D332" s="149" t="s">
        <v>919</v>
      </c>
      <c r="E332" s="149" t="s">
        <v>924</v>
      </c>
      <c r="F332" s="149" t="s">
        <v>925</v>
      </c>
      <c r="G332" s="149">
        <v>1893</v>
      </c>
      <c r="H332" s="149">
        <v>20052</v>
      </c>
      <c r="I332" s="35"/>
      <c r="J332" s="109"/>
    </row>
    <row r="333" spans="3:10" x14ac:dyDescent="0.25">
      <c r="C333" s="107" t="s">
        <v>773</v>
      </c>
      <c r="D333" s="149" t="s">
        <v>838</v>
      </c>
      <c r="E333" s="149" t="s">
        <v>877</v>
      </c>
      <c r="F333" s="149" t="s">
        <v>878</v>
      </c>
      <c r="G333" s="149">
        <v>1814</v>
      </c>
      <c r="H333" s="149">
        <v>20147</v>
      </c>
      <c r="I333" s="35"/>
      <c r="J333" s="109"/>
    </row>
    <row r="334" spans="3:10" x14ac:dyDescent="0.25">
      <c r="C334" s="107" t="s">
        <v>773</v>
      </c>
      <c r="D334" s="149" t="s">
        <v>832</v>
      </c>
      <c r="E334" s="149" t="s">
        <v>833</v>
      </c>
      <c r="F334" s="149" t="s">
        <v>834</v>
      </c>
      <c r="G334" s="149">
        <v>1888</v>
      </c>
      <c r="H334" s="149">
        <v>46100</v>
      </c>
      <c r="I334" s="35"/>
      <c r="J334" s="109"/>
    </row>
    <row r="335" spans="3:10" x14ac:dyDescent="0.25">
      <c r="C335" s="107" t="s">
        <v>773</v>
      </c>
      <c r="D335" s="149" t="s">
        <v>838</v>
      </c>
      <c r="E335" s="149" t="s">
        <v>893</v>
      </c>
      <c r="F335" s="149" t="s">
        <v>894</v>
      </c>
      <c r="G335" s="149">
        <v>1996</v>
      </c>
      <c r="H335" s="149">
        <v>20143</v>
      </c>
      <c r="I335" s="35"/>
      <c r="J335" s="109"/>
    </row>
    <row r="336" spans="3:10" x14ac:dyDescent="0.25">
      <c r="C336" s="107" t="s">
        <v>957</v>
      </c>
      <c r="D336" s="149" t="s">
        <v>974</v>
      </c>
      <c r="E336" s="149" t="s">
        <v>975</v>
      </c>
      <c r="F336" s="149" t="s">
        <v>976</v>
      </c>
      <c r="G336" s="149">
        <v>8589</v>
      </c>
      <c r="H336" s="149">
        <v>60035</v>
      </c>
      <c r="I336" s="35"/>
      <c r="J336" s="109"/>
    </row>
    <row r="337" spans="3:10" x14ac:dyDescent="0.25">
      <c r="C337" s="107" t="s">
        <v>957</v>
      </c>
      <c r="D337" s="149" t="s">
        <v>958</v>
      </c>
      <c r="E337" s="149" t="s">
        <v>963</v>
      </c>
      <c r="F337" s="149" t="s">
        <v>964</v>
      </c>
      <c r="G337" s="149">
        <v>8606</v>
      </c>
      <c r="H337" s="149">
        <v>60019</v>
      </c>
      <c r="I337" s="35"/>
      <c r="J337" s="109"/>
    </row>
    <row r="338" spans="3:10" x14ac:dyDescent="0.25">
      <c r="C338" s="107" t="s">
        <v>957</v>
      </c>
      <c r="D338" s="149" t="s">
        <v>977</v>
      </c>
      <c r="E338" s="149" t="s">
        <v>981</v>
      </c>
      <c r="F338" s="149" t="s">
        <v>982</v>
      </c>
      <c r="G338" s="149">
        <v>8595</v>
      </c>
      <c r="H338" s="149">
        <v>62029</v>
      </c>
      <c r="I338" s="35"/>
      <c r="J338" s="109"/>
    </row>
    <row r="339" spans="3:10" x14ac:dyDescent="0.25">
      <c r="C339" s="107" t="s">
        <v>957</v>
      </c>
      <c r="D339" s="149" t="s">
        <v>977</v>
      </c>
      <c r="E339" s="149" t="s">
        <v>977</v>
      </c>
      <c r="F339" s="149" t="s">
        <v>980</v>
      </c>
      <c r="G339" s="149">
        <v>8594</v>
      </c>
      <c r="H339" s="149">
        <v>62100</v>
      </c>
      <c r="I339" s="35"/>
      <c r="J339" s="109"/>
    </row>
    <row r="340" spans="3:10" x14ac:dyDescent="0.25">
      <c r="C340" s="107" t="s">
        <v>957</v>
      </c>
      <c r="D340" s="149" t="s">
        <v>970</v>
      </c>
      <c r="E340" s="149" t="s">
        <v>973</v>
      </c>
      <c r="F340" s="149" t="s">
        <v>1836</v>
      </c>
      <c r="G340" s="149">
        <v>8591</v>
      </c>
      <c r="H340" s="149">
        <v>63023</v>
      </c>
      <c r="I340" s="35"/>
      <c r="J340" s="109"/>
    </row>
    <row r="341" spans="3:10" x14ac:dyDescent="0.25">
      <c r="C341" s="107" t="s">
        <v>957</v>
      </c>
      <c r="D341" s="149" t="s">
        <v>958</v>
      </c>
      <c r="E341" s="149" t="s">
        <v>965</v>
      </c>
      <c r="F341" s="149" t="s">
        <v>966</v>
      </c>
      <c r="G341" s="149">
        <v>8586</v>
      </c>
      <c r="H341" s="149">
        <v>60100</v>
      </c>
      <c r="I341" s="35"/>
      <c r="J341" s="109"/>
    </row>
    <row r="342" spans="3:10" x14ac:dyDescent="0.25">
      <c r="C342" s="107" t="s">
        <v>957</v>
      </c>
      <c r="D342" s="149" t="s">
        <v>977</v>
      </c>
      <c r="E342" s="149" t="s">
        <v>978</v>
      </c>
      <c r="F342" s="149" t="s">
        <v>979</v>
      </c>
      <c r="G342" s="149">
        <v>8608</v>
      </c>
      <c r="H342" s="149">
        <v>62012</v>
      </c>
      <c r="I342" s="35"/>
      <c r="J342" s="109"/>
    </row>
    <row r="343" spans="3:10" x14ac:dyDescent="0.25">
      <c r="C343" s="107" t="s">
        <v>957</v>
      </c>
      <c r="D343" s="149" t="s">
        <v>991</v>
      </c>
      <c r="E343" s="149" t="s">
        <v>992</v>
      </c>
      <c r="F343" s="149" t="s">
        <v>993</v>
      </c>
      <c r="G343" s="149">
        <v>8603</v>
      </c>
      <c r="H343" s="149">
        <v>61029</v>
      </c>
      <c r="I343" s="35"/>
      <c r="J343" s="109"/>
    </row>
    <row r="344" spans="3:10" x14ac:dyDescent="0.25">
      <c r="C344" s="107" t="s">
        <v>957</v>
      </c>
      <c r="D344" s="149" t="s">
        <v>983</v>
      </c>
      <c r="E344" s="149" t="s">
        <v>984</v>
      </c>
      <c r="F344" s="149" t="s">
        <v>985</v>
      </c>
      <c r="G344" s="149">
        <v>8601</v>
      </c>
      <c r="H344" s="149">
        <v>61100</v>
      </c>
      <c r="I344" s="35"/>
      <c r="J344" s="109"/>
    </row>
    <row r="345" spans="3:10" x14ac:dyDescent="0.25">
      <c r="C345" s="107" t="s">
        <v>957</v>
      </c>
      <c r="D345" s="149" t="s">
        <v>988</v>
      </c>
      <c r="E345" s="149" t="s">
        <v>989</v>
      </c>
      <c r="F345" s="149" t="s">
        <v>990</v>
      </c>
      <c r="G345" s="149">
        <v>8593</v>
      </c>
      <c r="H345" s="149">
        <v>63039</v>
      </c>
      <c r="I345" s="35"/>
      <c r="J345" s="109"/>
    </row>
    <row r="346" spans="3:10" x14ac:dyDescent="0.25">
      <c r="C346" s="107" t="s">
        <v>957</v>
      </c>
      <c r="D346" s="149" t="s">
        <v>958</v>
      </c>
      <c r="E346" s="149" t="s">
        <v>959</v>
      </c>
      <c r="F346" s="149" t="s">
        <v>960</v>
      </c>
      <c r="G346" s="149">
        <v>8587</v>
      </c>
      <c r="H346" s="149">
        <v>60100</v>
      </c>
      <c r="I346" s="35"/>
      <c r="J346" s="109"/>
    </row>
    <row r="347" spans="3:10" x14ac:dyDescent="0.25">
      <c r="C347" s="107" t="s">
        <v>957</v>
      </c>
      <c r="D347" s="149" t="s">
        <v>983</v>
      </c>
      <c r="E347" s="149" t="s">
        <v>986</v>
      </c>
      <c r="F347" s="149" t="s">
        <v>987</v>
      </c>
      <c r="G347" s="149">
        <v>8602</v>
      </c>
      <c r="H347" s="149">
        <v>61032</v>
      </c>
      <c r="I347" s="35"/>
      <c r="J347" s="109"/>
    </row>
    <row r="348" spans="3:10" x14ac:dyDescent="0.25">
      <c r="C348" s="107" t="s">
        <v>957</v>
      </c>
      <c r="D348" s="149" t="s">
        <v>967</v>
      </c>
      <c r="E348" s="149" t="s">
        <v>968</v>
      </c>
      <c r="F348" s="149" t="s">
        <v>969</v>
      </c>
      <c r="G348" s="149">
        <v>8590</v>
      </c>
      <c r="H348" s="149">
        <v>63100</v>
      </c>
      <c r="I348" s="35"/>
      <c r="J348" s="109"/>
    </row>
    <row r="349" spans="3:10" x14ac:dyDescent="0.25">
      <c r="C349" s="107" t="s">
        <v>957</v>
      </c>
      <c r="D349" s="149" t="s">
        <v>970</v>
      </c>
      <c r="E349" s="149" t="s">
        <v>971</v>
      </c>
      <c r="F349" s="149" t="s">
        <v>972</v>
      </c>
      <c r="G349" s="149">
        <v>8592</v>
      </c>
      <c r="H349" s="149">
        <v>63023</v>
      </c>
      <c r="I349" s="35"/>
      <c r="J349" s="109"/>
    </row>
    <row r="350" spans="3:10" x14ac:dyDescent="0.25">
      <c r="C350" s="107" t="s">
        <v>957</v>
      </c>
      <c r="D350" s="149" t="s">
        <v>958</v>
      </c>
      <c r="E350" s="149" t="s">
        <v>961</v>
      </c>
      <c r="F350" s="149" t="s">
        <v>962</v>
      </c>
      <c r="G350" s="149">
        <v>8588</v>
      </c>
      <c r="H350" s="149">
        <v>60027</v>
      </c>
      <c r="I350" s="35"/>
      <c r="J350" s="109"/>
    </row>
    <row r="351" spans="3:10" x14ac:dyDescent="0.25">
      <c r="C351" s="107" t="s">
        <v>994</v>
      </c>
      <c r="D351" s="149" t="s">
        <v>1001</v>
      </c>
      <c r="E351" s="149" t="s">
        <v>1001</v>
      </c>
      <c r="F351" s="149" t="s">
        <v>1002</v>
      </c>
      <c r="G351" s="149">
        <v>10386</v>
      </c>
      <c r="H351" s="149">
        <v>86039</v>
      </c>
      <c r="I351" s="35"/>
      <c r="J351" s="109"/>
    </row>
    <row r="352" spans="3:10" x14ac:dyDescent="0.25">
      <c r="C352" s="107" t="s">
        <v>994</v>
      </c>
      <c r="D352" s="149" t="s">
        <v>995</v>
      </c>
      <c r="E352" s="149" t="s">
        <v>997</v>
      </c>
      <c r="F352" s="149" t="s">
        <v>998</v>
      </c>
      <c r="G352" s="149">
        <v>10384</v>
      </c>
      <c r="H352" s="149">
        <v>86100</v>
      </c>
      <c r="I352" s="35"/>
      <c r="J352" s="109"/>
    </row>
    <row r="353" spans="3:10" x14ac:dyDescent="0.25">
      <c r="C353" s="107" t="s">
        <v>994</v>
      </c>
      <c r="D353" s="149" t="s">
        <v>995</v>
      </c>
      <c r="E353" s="149" t="s">
        <v>996</v>
      </c>
      <c r="F353" s="150" t="s">
        <v>1837</v>
      </c>
      <c r="G353" s="149">
        <v>10561</v>
      </c>
      <c r="H353" s="149">
        <v>86100</v>
      </c>
      <c r="I353" s="35"/>
      <c r="J353" s="109"/>
    </row>
    <row r="354" spans="3:10" x14ac:dyDescent="0.25">
      <c r="C354" s="107" t="s">
        <v>994</v>
      </c>
      <c r="D354" s="149" t="s">
        <v>999</v>
      </c>
      <c r="E354" s="149" t="s">
        <v>999</v>
      </c>
      <c r="F354" s="149" t="s">
        <v>1000</v>
      </c>
      <c r="G354" s="149">
        <v>10385</v>
      </c>
      <c r="H354" s="149">
        <v>86170</v>
      </c>
      <c r="I354" s="35"/>
      <c r="J354" s="109"/>
    </row>
    <row r="355" spans="3:10" x14ac:dyDescent="0.25">
      <c r="C355" s="107" t="s">
        <v>1003</v>
      </c>
      <c r="D355" s="149" t="s">
        <v>1057</v>
      </c>
      <c r="E355" s="149" t="s">
        <v>1073</v>
      </c>
      <c r="F355" s="149" t="s">
        <v>1074</v>
      </c>
      <c r="G355" s="149">
        <v>81</v>
      </c>
      <c r="H355" s="149">
        <v>10100</v>
      </c>
      <c r="I355" s="35"/>
      <c r="J355" s="109"/>
    </row>
    <row r="356" spans="3:10" x14ac:dyDescent="0.25">
      <c r="C356" s="107" t="s">
        <v>1003</v>
      </c>
      <c r="D356" s="149" t="s">
        <v>1041</v>
      </c>
      <c r="E356" s="149" t="s">
        <v>1042</v>
      </c>
      <c r="F356" s="149" t="s">
        <v>1043</v>
      </c>
      <c r="G356" s="149">
        <v>114</v>
      </c>
      <c r="H356" s="149">
        <v>28100</v>
      </c>
      <c r="I356" s="35"/>
      <c r="J356" s="109"/>
    </row>
    <row r="357" spans="3:10" x14ac:dyDescent="0.25">
      <c r="C357" s="107" t="s">
        <v>1003</v>
      </c>
      <c r="D357" s="149" t="s">
        <v>1057</v>
      </c>
      <c r="E357" s="149" t="s">
        <v>1064</v>
      </c>
      <c r="F357" s="149" t="s">
        <v>1065</v>
      </c>
      <c r="G357" s="149">
        <v>76</v>
      </c>
      <c r="H357" s="149">
        <v>10023</v>
      </c>
      <c r="I357" s="35"/>
      <c r="J357" s="109"/>
    </row>
    <row r="358" spans="3:10" x14ac:dyDescent="0.25">
      <c r="C358" s="107" t="s">
        <v>1003</v>
      </c>
      <c r="D358" s="149" t="s">
        <v>1050</v>
      </c>
      <c r="E358" s="149" t="s">
        <v>1051</v>
      </c>
      <c r="F358" s="149" t="s">
        <v>1052</v>
      </c>
      <c r="G358" s="149">
        <v>80</v>
      </c>
      <c r="H358" s="149">
        <v>10086</v>
      </c>
      <c r="I358" s="35"/>
      <c r="J358" s="109"/>
    </row>
    <row r="359" spans="3:10" x14ac:dyDescent="0.25">
      <c r="C359" s="107" t="s">
        <v>1003</v>
      </c>
      <c r="D359" s="149" t="s">
        <v>1031</v>
      </c>
      <c r="E359" s="149" t="s">
        <v>1034</v>
      </c>
      <c r="F359" s="149" t="s">
        <v>1035</v>
      </c>
      <c r="G359" s="149">
        <v>107</v>
      </c>
      <c r="H359" s="149">
        <v>12100</v>
      </c>
      <c r="I359" s="35"/>
      <c r="J359" s="109"/>
    </row>
    <row r="360" spans="3:10" x14ac:dyDescent="0.25">
      <c r="C360" s="107" t="s">
        <v>1003</v>
      </c>
      <c r="D360" s="149" t="s">
        <v>1057</v>
      </c>
      <c r="E360" s="149" t="s">
        <v>1088</v>
      </c>
      <c r="F360" s="149" t="s">
        <v>1089</v>
      </c>
      <c r="G360" s="149">
        <v>88</v>
      </c>
      <c r="H360" s="149">
        <v>10141</v>
      </c>
      <c r="I360" s="35"/>
      <c r="J360" s="109"/>
    </row>
    <row r="361" spans="3:10" x14ac:dyDescent="0.25">
      <c r="C361" s="107" t="s">
        <v>1003</v>
      </c>
      <c r="D361" s="149" t="s">
        <v>1015</v>
      </c>
      <c r="E361" s="149" t="s">
        <v>1018</v>
      </c>
      <c r="F361" s="149" t="s">
        <v>1019</v>
      </c>
      <c r="G361" s="149">
        <v>98</v>
      </c>
      <c r="H361" s="149">
        <v>14100</v>
      </c>
      <c r="I361" s="35"/>
      <c r="J361" s="109"/>
    </row>
    <row r="362" spans="3:10" x14ac:dyDescent="0.25">
      <c r="C362" s="107" t="s">
        <v>1003</v>
      </c>
      <c r="D362" s="149" t="s">
        <v>1038</v>
      </c>
      <c r="E362" s="149" t="s">
        <v>1038</v>
      </c>
      <c r="F362" s="149" t="s">
        <v>1039</v>
      </c>
      <c r="G362" s="149">
        <v>79</v>
      </c>
      <c r="H362" s="149">
        <v>10015</v>
      </c>
      <c r="I362" s="35"/>
      <c r="J362" s="109"/>
    </row>
    <row r="363" spans="3:10" x14ac:dyDescent="0.25">
      <c r="C363" s="107" t="s">
        <v>1003</v>
      </c>
      <c r="D363" s="149" t="s">
        <v>1057</v>
      </c>
      <c r="E363" s="149" t="s">
        <v>1062</v>
      </c>
      <c r="F363" s="149" t="s">
        <v>1063</v>
      </c>
      <c r="G363" s="149">
        <v>92</v>
      </c>
      <c r="H363" s="149">
        <v>10022</v>
      </c>
      <c r="I363" s="35"/>
      <c r="J363" s="109"/>
    </row>
    <row r="364" spans="3:10" x14ac:dyDescent="0.25">
      <c r="C364" s="107" t="s">
        <v>1003</v>
      </c>
      <c r="D364" s="149" t="s">
        <v>1013</v>
      </c>
      <c r="E364" s="149" t="s">
        <v>1013</v>
      </c>
      <c r="F364" s="149" t="s">
        <v>1014</v>
      </c>
      <c r="G364" s="149">
        <v>115</v>
      </c>
      <c r="H364" s="149">
        <v>28041</v>
      </c>
      <c r="I364" s="35"/>
      <c r="J364" s="109"/>
    </row>
    <row r="365" spans="3:10" x14ac:dyDescent="0.25">
      <c r="C365" s="107" t="s">
        <v>1003</v>
      </c>
      <c r="D365" s="149" t="s">
        <v>1008</v>
      </c>
      <c r="E365" s="149" t="s">
        <v>1011</v>
      </c>
      <c r="F365" s="149" t="s">
        <v>1012</v>
      </c>
      <c r="G365" s="149">
        <v>96</v>
      </c>
      <c r="H365" s="149">
        <v>15057</v>
      </c>
      <c r="I365" s="35"/>
      <c r="J365" s="109"/>
    </row>
    <row r="366" spans="3:10" x14ac:dyDescent="0.25">
      <c r="C366" s="107" t="s">
        <v>1003</v>
      </c>
      <c r="D366" s="149" t="s">
        <v>1057</v>
      </c>
      <c r="E366" s="149" t="s">
        <v>1084</v>
      </c>
      <c r="F366" s="149" t="s">
        <v>1085</v>
      </c>
      <c r="G366" s="149">
        <v>89</v>
      </c>
      <c r="H366" s="149">
        <v>10042</v>
      </c>
      <c r="I366" s="35"/>
      <c r="J366" s="109"/>
    </row>
    <row r="367" spans="3:10" x14ac:dyDescent="0.25">
      <c r="C367" s="107" t="s">
        <v>1003</v>
      </c>
      <c r="D367" s="149" t="s">
        <v>1055</v>
      </c>
      <c r="E367" s="149" t="s">
        <v>1055</v>
      </c>
      <c r="F367" s="149" t="s">
        <v>1056</v>
      </c>
      <c r="G367" s="149">
        <v>112</v>
      </c>
      <c r="H367" s="149">
        <v>12038</v>
      </c>
      <c r="I367" s="35"/>
      <c r="J367" s="109"/>
    </row>
    <row r="368" spans="3:10" x14ac:dyDescent="0.25">
      <c r="C368" s="107" t="s">
        <v>1003</v>
      </c>
      <c r="D368" s="149" t="s">
        <v>1057</v>
      </c>
      <c r="E368" s="149" t="s">
        <v>1080</v>
      </c>
      <c r="F368" s="149" t="s">
        <v>1081</v>
      </c>
      <c r="G368" s="149">
        <v>90</v>
      </c>
      <c r="H368" s="149">
        <v>10133</v>
      </c>
      <c r="I368" s="35"/>
      <c r="J368" s="109"/>
    </row>
    <row r="369" spans="3:10" x14ac:dyDescent="0.25">
      <c r="C369" s="107" t="s">
        <v>1003</v>
      </c>
      <c r="D369" s="149" t="s">
        <v>1031</v>
      </c>
      <c r="E369" s="149" t="s">
        <v>1032</v>
      </c>
      <c r="F369" s="149" t="s">
        <v>1033</v>
      </c>
      <c r="G369" s="149">
        <v>108</v>
      </c>
      <c r="H369" s="149">
        <v>12100</v>
      </c>
      <c r="I369" s="35"/>
      <c r="J369" s="109"/>
    </row>
    <row r="370" spans="3:10" x14ac:dyDescent="0.25">
      <c r="C370" s="107" t="s">
        <v>1003</v>
      </c>
      <c r="D370" s="149" t="s">
        <v>1022</v>
      </c>
      <c r="E370" s="149" t="s">
        <v>1023</v>
      </c>
      <c r="F370" s="149" t="s">
        <v>1024</v>
      </c>
      <c r="G370" s="149">
        <v>104</v>
      </c>
      <c r="H370" s="149">
        <v>13051</v>
      </c>
      <c r="I370" s="35"/>
      <c r="J370" s="109"/>
    </row>
    <row r="371" spans="3:10" x14ac:dyDescent="0.25">
      <c r="C371" s="107" t="s">
        <v>1003</v>
      </c>
      <c r="D371" s="149" t="s">
        <v>1006</v>
      </c>
      <c r="E371" s="149" t="s">
        <v>1006</v>
      </c>
      <c r="F371" s="149" t="s">
        <v>1007</v>
      </c>
      <c r="G371" s="149">
        <v>109</v>
      </c>
      <c r="H371" s="149">
        <v>12051</v>
      </c>
      <c r="I371" s="35"/>
      <c r="J371" s="109"/>
    </row>
    <row r="372" spans="3:10" x14ac:dyDescent="0.25">
      <c r="C372" s="107" t="s">
        <v>1003</v>
      </c>
      <c r="D372" s="149" t="s">
        <v>1057</v>
      </c>
      <c r="E372" s="149" t="s">
        <v>1094</v>
      </c>
      <c r="F372" s="149" t="s">
        <v>1838</v>
      </c>
      <c r="G372" s="149">
        <v>91</v>
      </c>
      <c r="H372" s="149">
        <v>10134</v>
      </c>
      <c r="I372" s="35"/>
      <c r="J372" s="109"/>
    </row>
    <row r="373" spans="3:10" x14ac:dyDescent="0.25">
      <c r="C373" s="107" t="s">
        <v>1003</v>
      </c>
      <c r="D373" s="149" t="s">
        <v>1057</v>
      </c>
      <c r="E373" s="149" t="s">
        <v>1078</v>
      </c>
      <c r="F373" s="149" t="s">
        <v>1079</v>
      </c>
      <c r="G373" s="149">
        <v>142</v>
      </c>
      <c r="H373" s="149">
        <v>10093</v>
      </c>
      <c r="I373" s="35"/>
      <c r="J373" s="109"/>
    </row>
    <row r="374" spans="3:10" x14ac:dyDescent="0.25">
      <c r="C374" s="107" t="s">
        <v>1003</v>
      </c>
      <c r="D374" s="149" t="s">
        <v>1057</v>
      </c>
      <c r="E374" s="149" t="s">
        <v>1069</v>
      </c>
      <c r="F374" s="149" t="s">
        <v>1070</v>
      </c>
      <c r="G374" s="149">
        <v>93</v>
      </c>
      <c r="H374" s="149">
        <v>10043</v>
      </c>
      <c r="I374" s="35"/>
      <c r="J374" s="109"/>
    </row>
    <row r="375" spans="3:10" x14ac:dyDescent="0.25">
      <c r="C375" s="107" t="s">
        <v>1003</v>
      </c>
      <c r="D375" s="149" t="s">
        <v>1099</v>
      </c>
      <c r="E375" s="149" t="s">
        <v>1099</v>
      </c>
      <c r="F375" s="149" t="s">
        <v>1100</v>
      </c>
      <c r="G375" s="149">
        <v>105</v>
      </c>
      <c r="H375" s="149">
        <v>13100</v>
      </c>
      <c r="I375" s="35"/>
      <c r="J375" s="109"/>
    </row>
    <row r="376" spans="3:10" x14ac:dyDescent="0.25">
      <c r="C376" s="107" t="s">
        <v>1003</v>
      </c>
      <c r="D376" s="149" t="s">
        <v>1029</v>
      </c>
      <c r="E376" s="149" t="s">
        <v>1029</v>
      </c>
      <c r="F376" s="149" t="s">
        <v>1030</v>
      </c>
      <c r="G376" s="149">
        <v>100</v>
      </c>
      <c r="H376" s="149">
        <v>15033</v>
      </c>
      <c r="I376" s="35"/>
      <c r="J376" s="109"/>
    </row>
    <row r="377" spans="3:10" x14ac:dyDescent="0.25">
      <c r="C377" s="107" t="s">
        <v>1003</v>
      </c>
      <c r="D377" s="149" t="s">
        <v>1015</v>
      </c>
      <c r="E377" s="149" t="s">
        <v>1016</v>
      </c>
      <c r="F377" s="149" t="s">
        <v>1017</v>
      </c>
      <c r="G377" s="149">
        <v>97</v>
      </c>
      <c r="H377" s="149">
        <v>14100</v>
      </c>
      <c r="I377" s="35"/>
      <c r="J377" s="109"/>
    </row>
    <row r="378" spans="3:10" x14ac:dyDescent="0.25">
      <c r="C378" s="107" t="s">
        <v>1003</v>
      </c>
      <c r="D378" s="149" t="s">
        <v>1057</v>
      </c>
      <c r="E378" s="149" t="s">
        <v>1095</v>
      </c>
      <c r="F378" s="149" t="s">
        <v>1096</v>
      </c>
      <c r="G378" s="149">
        <v>78</v>
      </c>
      <c r="H378" s="149">
        <v>10148</v>
      </c>
      <c r="I378" s="35"/>
      <c r="J378" s="109"/>
    </row>
    <row r="379" spans="3:10" x14ac:dyDescent="0.25">
      <c r="C379" s="107" t="s">
        <v>1003</v>
      </c>
      <c r="D379" s="149" t="s">
        <v>1057</v>
      </c>
      <c r="E379" s="149" t="s">
        <v>1086</v>
      </c>
      <c r="F379" s="149" t="s">
        <v>1087</v>
      </c>
      <c r="G379" s="149">
        <v>86</v>
      </c>
      <c r="H379" s="149">
        <v>10152</v>
      </c>
      <c r="I379" s="35"/>
      <c r="J379" s="109"/>
    </row>
    <row r="380" spans="3:10" x14ac:dyDescent="0.25">
      <c r="C380" s="107" t="s">
        <v>1003</v>
      </c>
      <c r="D380" s="149" t="s">
        <v>1057</v>
      </c>
      <c r="E380" s="149" t="s">
        <v>1071</v>
      </c>
      <c r="F380" s="149" t="s">
        <v>1072</v>
      </c>
      <c r="G380" s="149">
        <v>74</v>
      </c>
      <c r="H380" s="149">
        <v>10124</v>
      </c>
      <c r="I380" s="35"/>
      <c r="J380" s="109"/>
    </row>
    <row r="381" spans="3:10" x14ac:dyDescent="0.25">
      <c r="C381" s="107" t="s">
        <v>1003</v>
      </c>
      <c r="D381" s="149" t="s">
        <v>1839</v>
      </c>
      <c r="E381" s="149" t="s">
        <v>1840</v>
      </c>
      <c r="F381" s="149" t="s">
        <v>1040</v>
      </c>
      <c r="G381" s="149">
        <v>110</v>
      </c>
      <c r="H381" s="149">
        <v>12084</v>
      </c>
      <c r="I381" s="35"/>
      <c r="J381" s="109"/>
    </row>
    <row r="382" spans="3:10" x14ac:dyDescent="0.25">
      <c r="C382" s="107" t="s">
        <v>1003</v>
      </c>
      <c r="D382" s="149" t="s">
        <v>1020</v>
      </c>
      <c r="E382" s="149" t="s">
        <v>1020</v>
      </c>
      <c r="F382" s="149" t="s">
        <v>1021</v>
      </c>
      <c r="G382" s="149">
        <v>116</v>
      </c>
      <c r="H382" s="149">
        <v>28042</v>
      </c>
      <c r="I382" s="35"/>
      <c r="J382" s="109"/>
    </row>
    <row r="383" spans="3:10" x14ac:dyDescent="0.25">
      <c r="C383" s="107" t="s">
        <v>1003</v>
      </c>
      <c r="D383" s="149" t="s">
        <v>1004</v>
      </c>
      <c r="E383" s="149" t="s">
        <v>1004</v>
      </c>
      <c r="F383" s="149" t="s">
        <v>1005</v>
      </c>
      <c r="G383" s="149">
        <v>99</v>
      </c>
      <c r="H383" s="149">
        <v>15011</v>
      </c>
      <c r="I383" s="35"/>
      <c r="J383" s="109"/>
    </row>
    <row r="384" spans="3:10" x14ac:dyDescent="0.25">
      <c r="C384" s="107" t="s">
        <v>1003</v>
      </c>
      <c r="D384" s="149" t="s">
        <v>1057</v>
      </c>
      <c r="E384" s="149" t="s">
        <v>1841</v>
      </c>
      <c r="F384" s="149" t="s">
        <v>1068</v>
      </c>
      <c r="G384" s="149">
        <v>82</v>
      </c>
      <c r="H384" s="149">
        <v>10073</v>
      </c>
      <c r="I384" s="35"/>
      <c r="J384" s="109"/>
    </row>
    <row r="385" spans="3:10" x14ac:dyDescent="0.25">
      <c r="C385" s="107" t="s">
        <v>1003</v>
      </c>
      <c r="D385" s="149" t="s">
        <v>1057</v>
      </c>
      <c r="E385" s="149" t="s">
        <v>1076</v>
      </c>
      <c r="F385" s="149" t="s">
        <v>1077</v>
      </c>
      <c r="G385" s="149">
        <v>84</v>
      </c>
      <c r="H385" s="149">
        <v>10143</v>
      </c>
      <c r="I385" s="35"/>
      <c r="J385" s="109"/>
    </row>
    <row r="386" spans="3:10" x14ac:dyDescent="0.25">
      <c r="C386" s="107" t="s">
        <v>1003</v>
      </c>
      <c r="D386" s="149" t="s">
        <v>1046</v>
      </c>
      <c r="E386" s="149" t="s">
        <v>1046</v>
      </c>
      <c r="F386" s="149" t="s">
        <v>1047</v>
      </c>
      <c r="G386" s="149">
        <v>101</v>
      </c>
      <c r="H386" s="149">
        <v>15067</v>
      </c>
      <c r="I386" s="35"/>
      <c r="J386" s="109"/>
    </row>
    <row r="387" spans="3:10" x14ac:dyDescent="0.25">
      <c r="C387" s="107" t="s">
        <v>1003</v>
      </c>
      <c r="D387" s="149" t="s">
        <v>1057</v>
      </c>
      <c r="E387" s="149" t="s">
        <v>1082</v>
      </c>
      <c r="F387" s="149" t="s">
        <v>1083</v>
      </c>
      <c r="G387" s="149">
        <v>85</v>
      </c>
      <c r="H387" s="149">
        <v>10149</v>
      </c>
      <c r="I387" s="35"/>
      <c r="J387" s="109"/>
    </row>
    <row r="388" spans="3:10" x14ac:dyDescent="0.25">
      <c r="C388" s="107" t="s">
        <v>1003</v>
      </c>
      <c r="D388" s="149" t="s">
        <v>1053</v>
      </c>
      <c r="E388" s="149" t="s">
        <v>1053</v>
      </c>
      <c r="F388" s="149" t="s">
        <v>1054</v>
      </c>
      <c r="G388" s="149">
        <v>111</v>
      </c>
      <c r="H388" s="149">
        <v>12037</v>
      </c>
      <c r="I388" s="35"/>
      <c r="J388" s="109"/>
    </row>
    <row r="389" spans="3:10" x14ac:dyDescent="0.25">
      <c r="C389" s="107" t="s">
        <v>1003</v>
      </c>
      <c r="D389" s="149" t="s">
        <v>1057</v>
      </c>
      <c r="E389" s="149" t="s">
        <v>1097</v>
      </c>
      <c r="F389" s="149" t="s">
        <v>1098</v>
      </c>
      <c r="G389" s="149">
        <v>77</v>
      </c>
      <c r="H389" s="149">
        <v>10152</v>
      </c>
      <c r="I389" s="35"/>
      <c r="J389" s="109"/>
    </row>
    <row r="390" spans="3:10" x14ac:dyDescent="0.25">
      <c r="C390" s="107" t="s">
        <v>1003</v>
      </c>
      <c r="D390" s="149" t="s">
        <v>1027</v>
      </c>
      <c r="E390" s="149" t="s">
        <v>1027</v>
      </c>
      <c r="F390" s="149" t="s">
        <v>1028</v>
      </c>
      <c r="G390" s="149">
        <v>106</v>
      </c>
      <c r="H390" s="149">
        <v>13011</v>
      </c>
      <c r="I390" s="35"/>
      <c r="J390" s="109"/>
    </row>
    <row r="391" spans="3:10" x14ac:dyDescent="0.25">
      <c r="C391" s="107" t="s">
        <v>1003</v>
      </c>
      <c r="D391" s="149" t="s">
        <v>1036</v>
      </c>
      <c r="E391" s="149" t="s">
        <v>1036</v>
      </c>
      <c r="F391" s="149" t="s">
        <v>1037</v>
      </c>
      <c r="G391" s="149">
        <v>117</v>
      </c>
      <c r="H391" s="149">
        <v>28037</v>
      </c>
      <c r="I391" s="35"/>
      <c r="J391" s="109"/>
    </row>
    <row r="392" spans="3:10" x14ac:dyDescent="0.25">
      <c r="C392" s="107" t="s">
        <v>1003</v>
      </c>
      <c r="D392" s="149" t="s">
        <v>1057</v>
      </c>
      <c r="E392" s="149" t="s">
        <v>1092</v>
      </c>
      <c r="F392" s="149" t="s">
        <v>1093</v>
      </c>
      <c r="G392" s="149">
        <v>141</v>
      </c>
      <c r="H392" s="149">
        <v>10036</v>
      </c>
      <c r="I392" s="35"/>
      <c r="J392" s="109"/>
    </row>
    <row r="393" spans="3:10" x14ac:dyDescent="0.25">
      <c r="C393" s="107" t="s">
        <v>1003</v>
      </c>
      <c r="D393" s="149" t="s">
        <v>1057</v>
      </c>
      <c r="E393" s="149" t="s">
        <v>1090</v>
      </c>
      <c r="F393" s="149" t="s">
        <v>1091</v>
      </c>
      <c r="G393" s="149">
        <v>139</v>
      </c>
      <c r="H393" s="149">
        <v>10137</v>
      </c>
      <c r="I393" s="35"/>
      <c r="J393" s="109"/>
    </row>
    <row r="394" spans="3:10" x14ac:dyDescent="0.25">
      <c r="C394" s="107" t="s">
        <v>1003</v>
      </c>
      <c r="D394" s="149" t="s">
        <v>1041</v>
      </c>
      <c r="E394" s="149" t="s">
        <v>1044</v>
      </c>
      <c r="F394" s="149" t="s">
        <v>1045</v>
      </c>
      <c r="G394" s="149">
        <v>113</v>
      </c>
      <c r="H394" s="149">
        <v>28100</v>
      </c>
      <c r="I394" s="35"/>
      <c r="J394" s="109"/>
    </row>
    <row r="395" spans="3:10" x14ac:dyDescent="0.25">
      <c r="C395" s="107" t="s">
        <v>1003</v>
      </c>
      <c r="D395" s="149" t="s">
        <v>1008</v>
      </c>
      <c r="E395" s="149" t="s">
        <v>1009</v>
      </c>
      <c r="F395" s="149" t="s">
        <v>1010</v>
      </c>
      <c r="G395" s="149">
        <v>95</v>
      </c>
      <c r="H395" s="149">
        <v>15100</v>
      </c>
      <c r="I395" s="35"/>
      <c r="J395" s="109"/>
    </row>
    <row r="396" spans="3:10" x14ac:dyDescent="0.25">
      <c r="C396" s="107" t="s">
        <v>1003</v>
      </c>
      <c r="D396" s="149" t="s">
        <v>1022</v>
      </c>
      <c r="E396" s="149" t="s">
        <v>1025</v>
      </c>
      <c r="F396" s="149" t="s">
        <v>1026</v>
      </c>
      <c r="G396" s="149">
        <v>103</v>
      </c>
      <c r="H396" s="149">
        <v>13051</v>
      </c>
      <c r="I396" s="35"/>
      <c r="J396" s="109"/>
    </row>
    <row r="397" spans="3:10" x14ac:dyDescent="0.25">
      <c r="C397" s="107" t="s">
        <v>1003</v>
      </c>
      <c r="D397" s="149" t="s">
        <v>1057</v>
      </c>
      <c r="E397" s="149" t="s">
        <v>1066</v>
      </c>
      <c r="F397" s="149" t="s">
        <v>1067</v>
      </c>
      <c r="G397" s="149">
        <v>75</v>
      </c>
      <c r="H397" s="149">
        <v>10034</v>
      </c>
      <c r="I397" s="35"/>
      <c r="J397" s="109"/>
    </row>
    <row r="398" spans="3:10" x14ac:dyDescent="0.25">
      <c r="C398" s="107" t="s">
        <v>1003</v>
      </c>
      <c r="D398" s="149" t="s">
        <v>1057</v>
      </c>
      <c r="E398" s="149" t="s">
        <v>1058</v>
      </c>
      <c r="F398" s="149" t="s">
        <v>1059</v>
      </c>
      <c r="G398" s="149">
        <v>83</v>
      </c>
      <c r="H398" s="149">
        <v>10091</v>
      </c>
      <c r="I398" s="35"/>
      <c r="J398" s="109"/>
    </row>
    <row r="399" spans="3:10" x14ac:dyDescent="0.25">
      <c r="C399" s="107" t="s">
        <v>1003</v>
      </c>
      <c r="D399" s="149" t="s">
        <v>1057</v>
      </c>
      <c r="E399" s="149" t="s">
        <v>1075</v>
      </c>
      <c r="F399" s="149" t="s">
        <v>1074</v>
      </c>
      <c r="G399" s="149">
        <v>138</v>
      </c>
      <c r="H399" s="149">
        <v>10100</v>
      </c>
      <c r="I399" s="35"/>
      <c r="J399" s="109"/>
    </row>
    <row r="400" spans="3:10" x14ac:dyDescent="0.25">
      <c r="C400" s="107" t="s">
        <v>1003</v>
      </c>
      <c r="D400" s="149" t="s">
        <v>1057</v>
      </c>
      <c r="E400" s="149" t="s">
        <v>1060</v>
      </c>
      <c r="F400" s="149" t="s">
        <v>1061</v>
      </c>
      <c r="G400" s="149">
        <v>87</v>
      </c>
      <c r="H400" s="149">
        <v>10051</v>
      </c>
      <c r="I400" s="35"/>
      <c r="J400" s="109"/>
    </row>
    <row r="401" spans="3:10" x14ac:dyDescent="0.25">
      <c r="C401" s="107" t="s">
        <v>1003</v>
      </c>
      <c r="D401" s="149" t="s">
        <v>1048</v>
      </c>
      <c r="E401" s="149" t="s">
        <v>1048</v>
      </c>
      <c r="F401" s="149" t="s">
        <v>1049</v>
      </c>
      <c r="G401" s="149">
        <v>94</v>
      </c>
      <c r="H401" s="149">
        <v>10064</v>
      </c>
      <c r="I401" s="35"/>
      <c r="J401" s="109"/>
    </row>
    <row r="402" spans="3:10" x14ac:dyDescent="0.25">
      <c r="C402" s="107" t="s">
        <v>1101</v>
      </c>
      <c r="D402" s="149" t="s">
        <v>1102</v>
      </c>
      <c r="E402" s="149" t="s">
        <v>1107</v>
      </c>
      <c r="F402" s="149" t="s">
        <v>1108</v>
      </c>
      <c r="G402" s="149">
        <v>11944</v>
      </c>
      <c r="H402" s="149">
        <v>70053</v>
      </c>
      <c r="I402" s="35"/>
      <c r="J402" s="109"/>
    </row>
    <row r="403" spans="3:10" x14ac:dyDescent="0.25">
      <c r="C403" s="107" t="s">
        <v>1101</v>
      </c>
      <c r="D403" s="149" t="s">
        <v>1111</v>
      </c>
      <c r="E403" s="149" t="s">
        <v>1114</v>
      </c>
      <c r="F403" s="149" t="s">
        <v>1115</v>
      </c>
      <c r="G403" s="149">
        <v>11914</v>
      </c>
      <c r="H403" s="149">
        <v>70122</v>
      </c>
      <c r="I403" s="35"/>
      <c r="J403" s="109"/>
    </row>
    <row r="404" spans="3:10" x14ac:dyDescent="0.25">
      <c r="C404" s="107" t="s">
        <v>1101</v>
      </c>
      <c r="D404" s="149" t="s">
        <v>1150</v>
      </c>
      <c r="E404" s="149" t="s">
        <v>1153</v>
      </c>
      <c r="F404" s="149" t="s">
        <v>1154</v>
      </c>
      <c r="G404" s="149">
        <v>11934</v>
      </c>
      <c r="H404" s="149">
        <v>73031</v>
      </c>
      <c r="I404" s="35"/>
      <c r="J404" s="109"/>
    </row>
    <row r="405" spans="3:10" x14ac:dyDescent="0.25">
      <c r="C405" s="107" t="s">
        <v>1101</v>
      </c>
      <c r="D405" s="149" t="s">
        <v>1157</v>
      </c>
      <c r="E405" s="149" t="s">
        <v>1160</v>
      </c>
      <c r="F405" s="149" t="s">
        <v>1161</v>
      </c>
      <c r="G405" s="149">
        <v>11933</v>
      </c>
      <c r="H405" s="149">
        <v>73100</v>
      </c>
      <c r="I405" s="35"/>
      <c r="J405" s="109"/>
    </row>
    <row r="406" spans="3:10" x14ac:dyDescent="0.25">
      <c r="C406" s="107" t="s">
        <v>1101</v>
      </c>
      <c r="D406" s="149" t="s">
        <v>1178</v>
      </c>
      <c r="E406" s="149" t="s">
        <v>1179</v>
      </c>
      <c r="F406" s="149" t="s">
        <v>1180</v>
      </c>
      <c r="G406" s="149">
        <v>11951</v>
      </c>
      <c r="H406" s="149">
        <v>74024</v>
      </c>
      <c r="I406" s="35"/>
      <c r="J406" s="109"/>
    </row>
    <row r="407" spans="3:10" x14ac:dyDescent="0.25">
      <c r="C407" s="107" t="s">
        <v>1101</v>
      </c>
      <c r="D407" s="149" t="s">
        <v>1178</v>
      </c>
      <c r="E407" s="149" t="s">
        <v>1185</v>
      </c>
      <c r="F407" s="149" t="s">
        <v>1186</v>
      </c>
      <c r="G407" s="149">
        <v>11939</v>
      </c>
      <c r="H407" s="149">
        <v>74100</v>
      </c>
      <c r="I407" s="35"/>
      <c r="J407" s="109"/>
    </row>
    <row r="408" spans="3:10" x14ac:dyDescent="0.25">
      <c r="C408" s="107" t="s">
        <v>1101</v>
      </c>
      <c r="D408" s="149" t="s">
        <v>1178</v>
      </c>
      <c r="E408" s="149" t="s">
        <v>1181</v>
      </c>
      <c r="F408" s="149" t="s">
        <v>1182</v>
      </c>
      <c r="G408" s="149">
        <v>11938</v>
      </c>
      <c r="H408" s="149">
        <v>74016</v>
      </c>
      <c r="I408" s="35"/>
      <c r="J408" s="109"/>
    </row>
    <row r="409" spans="3:10" x14ac:dyDescent="0.25">
      <c r="C409" s="107" t="s">
        <v>1101</v>
      </c>
      <c r="D409" s="149" t="s">
        <v>1102</v>
      </c>
      <c r="E409" s="149" t="s">
        <v>1109</v>
      </c>
      <c r="F409" s="149" t="s">
        <v>1110</v>
      </c>
      <c r="G409" s="149">
        <v>11945</v>
      </c>
      <c r="H409" s="149">
        <v>70059</v>
      </c>
      <c r="I409" s="35"/>
      <c r="J409" s="109"/>
    </row>
    <row r="410" spans="3:10" x14ac:dyDescent="0.25">
      <c r="C410" s="107" t="s">
        <v>1101</v>
      </c>
      <c r="D410" s="149" t="s">
        <v>1136</v>
      </c>
      <c r="E410" s="149" t="s">
        <v>1141</v>
      </c>
      <c r="F410" s="149" t="s">
        <v>1142</v>
      </c>
      <c r="G410" s="149">
        <v>11946</v>
      </c>
      <c r="H410" s="149">
        <v>72017</v>
      </c>
      <c r="I410" s="35"/>
      <c r="J410" s="109"/>
    </row>
    <row r="411" spans="3:10" x14ac:dyDescent="0.25">
      <c r="C411" s="107" t="s">
        <v>1101</v>
      </c>
      <c r="D411" s="149" t="s">
        <v>1170</v>
      </c>
      <c r="E411" s="149" t="s">
        <v>1172</v>
      </c>
      <c r="F411" s="149" t="s">
        <v>1173</v>
      </c>
      <c r="G411" s="149">
        <v>11980</v>
      </c>
      <c r="H411" s="149">
        <v>71018</v>
      </c>
      <c r="I411" s="35"/>
      <c r="J411" s="109"/>
    </row>
    <row r="412" spans="3:10" x14ac:dyDescent="0.25">
      <c r="C412" s="107" t="s">
        <v>1101</v>
      </c>
      <c r="D412" s="149" t="s">
        <v>1178</v>
      </c>
      <c r="E412" s="149" t="s">
        <v>1183</v>
      </c>
      <c r="F412" s="149" t="s">
        <v>1184</v>
      </c>
      <c r="G412" s="149">
        <v>11940</v>
      </c>
      <c r="H412" s="149">
        <v>74027</v>
      </c>
      <c r="I412" s="35"/>
      <c r="J412" s="109"/>
    </row>
    <row r="413" spans="3:10" x14ac:dyDescent="0.25">
      <c r="C413" s="107" t="s">
        <v>1101</v>
      </c>
      <c r="D413" s="149" t="s">
        <v>1136</v>
      </c>
      <c r="E413" s="149" t="s">
        <v>1139</v>
      </c>
      <c r="F413" s="149" t="s">
        <v>1140</v>
      </c>
      <c r="G413" s="149">
        <v>11926</v>
      </c>
      <c r="H413" s="149">
        <v>72023</v>
      </c>
      <c r="I413" s="35"/>
      <c r="J413" s="109"/>
    </row>
    <row r="414" spans="3:10" x14ac:dyDescent="0.25">
      <c r="C414" s="107" t="s">
        <v>1101</v>
      </c>
      <c r="D414" s="149" t="s">
        <v>1111</v>
      </c>
      <c r="E414" s="149" t="s">
        <v>1131</v>
      </c>
      <c r="F414" s="149" t="s">
        <v>1132</v>
      </c>
      <c r="G414" s="149">
        <v>11921</v>
      </c>
      <c r="H414" s="149">
        <v>70043</v>
      </c>
      <c r="I414" s="35"/>
      <c r="J414" s="109"/>
    </row>
    <row r="415" spans="3:10" x14ac:dyDescent="0.25">
      <c r="C415" s="107" t="s">
        <v>1101</v>
      </c>
      <c r="D415" s="149" t="s">
        <v>1174</v>
      </c>
      <c r="E415" s="149" t="s">
        <v>1175</v>
      </c>
      <c r="F415" s="149" t="s">
        <v>1176</v>
      </c>
      <c r="G415" s="149">
        <v>11952</v>
      </c>
      <c r="H415" s="149">
        <v>71016</v>
      </c>
      <c r="I415" s="35"/>
      <c r="J415" s="109"/>
    </row>
    <row r="416" spans="3:10" x14ac:dyDescent="0.25">
      <c r="C416" s="107" t="s">
        <v>1101</v>
      </c>
      <c r="D416" s="149" t="s">
        <v>1111</v>
      </c>
      <c r="E416" s="149" t="s">
        <v>1127</v>
      </c>
      <c r="F416" s="149" t="s">
        <v>1128</v>
      </c>
      <c r="G416" s="149">
        <v>11918</v>
      </c>
      <c r="H416" s="149">
        <v>70042</v>
      </c>
      <c r="I416" s="35"/>
      <c r="J416" s="109"/>
    </row>
    <row r="417" spans="3:10" x14ac:dyDescent="0.25">
      <c r="C417" s="107" t="s">
        <v>1101</v>
      </c>
      <c r="D417" s="149" t="s">
        <v>1102</v>
      </c>
      <c r="E417" s="149" t="s">
        <v>1103</v>
      </c>
      <c r="F417" s="149" t="s">
        <v>1104</v>
      </c>
      <c r="G417" s="149">
        <v>11923</v>
      </c>
      <c r="H417" s="149">
        <v>70031</v>
      </c>
      <c r="I417" s="35"/>
      <c r="J417" s="109"/>
    </row>
    <row r="418" spans="3:10" x14ac:dyDescent="0.25">
      <c r="C418" s="107" t="s">
        <v>1101</v>
      </c>
      <c r="D418" s="149" t="s">
        <v>1157</v>
      </c>
      <c r="E418" s="149" t="s">
        <v>1158</v>
      </c>
      <c r="F418" s="149" t="s">
        <v>1159</v>
      </c>
      <c r="G418" s="149">
        <v>11948</v>
      </c>
      <c r="H418" s="149">
        <v>73012</v>
      </c>
      <c r="I418" s="35"/>
      <c r="J418" s="109"/>
    </row>
    <row r="419" spans="3:10" x14ac:dyDescent="0.25">
      <c r="C419" s="107" t="s">
        <v>1101</v>
      </c>
      <c r="D419" s="149" t="s">
        <v>1111</v>
      </c>
      <c r="E419" s="149" t="s">
        <v>1123</v>
      </c>
      <c r="F419" s="149" t="s">
        <v>1124</v>
      </c>
      <c r="G419" s="149">
        <v>11942</v>
      </c>
      <c r="H419" s="149">
        <v>72015</v>
      </c>
      <c r="I419" s="35"/>
      <c r="J419" s="109"/>
    </row>
    <row r="420" spans="3:10" x14ac:dyDescent="0.25">
      <c r="C420" s="107" t="s">
        <v>1101</v>
      </c>
      <c r="D420" s="149" t="s">
        <v>1143</v>
      </c>
      <c r="E420" s="149" t="s">
        <v>1143</v>
      </c>
      <c r="F420" s="149" t="s">
        <v>1144</v>
      </c>
      <c r="G420" s="149">
        <v>11929</v>
      </c>
      <c r="H420" s="149">
        <v>71042</v>
      </c>
      <c r="I420" s="35"/>
      <c r="J420" s="109"/>
    </row>
    <row r="421" spans="3:10" x14ac:dyDescent="0.25">
      <c r="C421" s="107" t="s">
        <v>1101</v>
      </c>
      <c r="D421" s="149" t="s">
        <v>1111</v>
      </c>
      <c r="E421" s="149" t="s">
        <v>1116</v>
      </c>
      <c r="F421" s="149" t="s">
        <v>957</v>
      </c>
      <c r="G421" s="149">
        <v>11947</v>
      </c>
      <c r="H421" s="149">
        <v>70123</v>
      </c>
      <c r="I421" s="35"/>
      <c r="J421" s="109"/>
    </row>
    <row r="422" spans="3:10" x14ac:dyDescent="0.25">
      <c r="C422" s="107" t="s">
        <v>1101</v>
      </c>
      <c r="D422" s="149" t="s">
        <v>1111</v>
      </c>
      <c r="E422" s="149" t="s">
        <v>1112</v>
      </c>
      <c r="F422" s="149" t="s">
        <v>1113</v>
      </c>
      <c r="G422" s="149">
        <v>11953</v>
      </c>
      <c r="H422" s="149">
        <v>70022</v>
      </c>
      <c r="I422" s="35"/>
      <c r="J422" s="109"/>
    </row>
    <row r="423" spans="3:10" x14ac:dyDescent="0.25">
      <c r="C423" s="107" t="s">
        <v>1101</v>
      </c>
      <c r="D423" s="149" t="s">
        <v>1136</v>
      </c>
      <c r="E423" s="149" t="s">
        <v>1137</v>
      </c>
      <c r="F423" s="149" t="s">
        <v>1138</v>
      </c>
      <c r="G423" s="149">
        <v>11925</v>
      </c>
      <c r="H423" s="149">
        <v>72100</v>
      </c>
      <c r="I423" s="35"/>
      <c r="J423" s="109"/>
    </row>
    <row r="424" spans="3:10" x14ac:dyDescent="0.25">
      <c r="C424" s="107" t="s">
        <v>1101</v>
      </c>
      <c r="D424" s="149" t="s">
        <v>1111</v>
      </c>
      <c r="E424" s="149" t="s">
        <v>1125</v>
      </c>
      <c r="F424" s="149" t="s">
        <v>1126</v>
      </c>
      <c r="G424" s="149">
        <v>11943</v>
      </c>
      <c r="H424" s="149">
        <v>70023</v>
      </c>
      <c r="I424" s="35"/>
      <c r="J424" s="109"/>
    </row>
    <row r="425" spans="3:10" x14ac:dyDescent="0.25">
      <c r="C425" s="107" t="s">
        <v>1101</v>
      </c>
      <c r="D425" s="149" t="s">
        <v>1145</v>
      </c>
      <c r="E425" s="149" t="s">
        <v>1146</v>
      </c>
      <c r="F425" s="149" t="s">
        <v>1147</v>
      </c>
      <c r="G425" s="149">
        <v>11928</v>
      </c>
      <c r="H425" s="149">
        <v>71100</v>
      </c>
      <c r="I425" s="35"/>
      <c r="J425" s="109"/>
    </row>
    <row r="426" spans="3:10" x14ac:dyDescent="0.25">
      <c r="C426" s="107" t="s">
        <v>1101</v>
      </c>
      <c r="D426" s="149" t="s">
        <v>1111</v>
      </c>
      <c r="E426" s="149" t="s">
        <v>1119</v>
      </c>
      <c r="F426" s="149" t="s">
        <v>1120</v>
      </c>
      <c r="G426" s="149">
        <v>11916</v>
      </c>
      <c r="H426" s="149">
        <v>70125</v>
      </c>
      <c r="I426" s="35"/>
      <c r="J426" s="109"/>
    </row>
    <row r="427" spans="3:10" x14ac:dyDescent="0.25">
      <c r="C427" s="107" t="s">
        <v>1101</v>
      </c>
      <c r="D427" s="149" t="s">
        <v>1157</v>
      </c>
      <c r="E427" s="149" t="s">
        <v>1162</v>
      </c>
      <c r="F427" s="149" t="s">
        <v>1163</v>
      </c>
      <c r="G427" s="149">
        <v>11932</v>
      </c>
      <c r="H427" s="149">
        <v>73100</v>
      </c>
      <c r="I427" s="35"/>
      <c r="J427" s="109"/>
    </row>
    <row r="428" spans="3:10" x14ac:dyDescent="0.25">
      <c r="C428" s="107" t="s">
        <v>1101</v>
      </c>
      <c r="D428" s="149" t="s">
        <v>1178</v>
      </c>
      <c r="E428" s="149" t="s">
        <v>1187</v>
      </c>
      <c r="F428" s="149" t="s">
        <v>1188</v>
      </c>
      <c r="G428" s="149">
        <v>11937</v>
      </c>
      <c r="H428" s="149">
        <v>74100</v>
      </c>
      <c r="I428" s="35"/>
      <c r="J428" s="109"/>
    </row>
    <row r="429" spans="3:10" x14ac:dyDescent="0.25">
      <c r="C429" s="107" t="s">
        <v>1101</v>
      </c>
      <c r="D429" s="149" t="s">
        <v>1150</v>
      </c>
      <c r="E429" s="149" t="s">
        <v>1842</v>
      </c>
      <c r="F429" s="149" t="s">
        <v>1843</v>
      </c>
      <c r="G429" s="149">
        <v>11981</v>
      </c>
      <c r="H429" s="149">
        <v>73048</v>
      </c>
      <c r="I429" s="35"/>
      <c r="J429" s="109"/>
    </row>
    <row r="430" spans="3:10" x14ac:dyDescent="0.25">
      <c r="C430" s="107" t="s">
        <v>1101</v>
      </c>
      <c r="D430" s="149" t="s">
        <v>1150</v>
      </c>
      <c r="E430" s="149" t="s">
        <v>1151</v>
      </c>
      <c r="F430" s="149" t="s">
        <v>1152</v>
      </c>
      <c r="G430" s="149">
        <v>11935</v>
      </c>
      <c r="H430" s="149">
        <v>73014</v>
      </c>
      <c r="I430" s="35"/>
      <c r="J430" s="109"/>
    </row>
    <row r="431" spans="3:10" x14ac:dyDescent="0.25">
      <c r="C431" s="107" t="s">
        <v>1101</v>
      </c>
      <c r="D431" s="149" t="s">
        <v>1166</v>
      </c>
      <c r="E431" s="149" t="s">
        <v>1167</v>
      </c>
      <c r="F431" s="149" t="s">
        <v>1168</v>
      </c>
      <c r="G431" s="149">
        <v>11949</v>
      </c>
      <c r="H431" s="149">
        <v>73013</v>
      </c>
      <c r="I431" s="35"/>
      <c r="J431" s="109"/>
    </row>
    <row r="432" spans="3:10" x14ac:dyDescent="0.25">
      <c r="C432" s="107" t="s">
        <v>1101</v>
      </c>
      <c r="D432" s="149" t="s">
        <v>1111</v>
      </c>
      <c r="E432" s="149" t="s">
        <v>1121</v>
      </c>
      <c r="F432" s="149" t="s">
        <v>1122</v>
      </c>
      <c r="G432" s="149">
        <v>11917</v>
      </c>
      <c r="H432" s="149">
        <v>70020</v>
      </c>
      <c r="I432" s="35"/>
      <c r="J432" s="109"/>
    </row>
    <row r="433" spans="3:10" x14ac:dyDescent="0.25">
      <c r="C433" s="107" t="s">
        <v>1101</v>
      </c>
      <c r="D433" s="149" t="s">
        <v>1102</v>
      </c>
      <c r="E433" s="149" t="s">
        <v>1105</v>
      </c>
      <c r="F433" s="149" t="s">
        <v>1106</v>
      </c>
      <c r="G433" s="149">
        <v>11924</v>
      </c>
      <c r="H433" s="149">
        <v>70051</v>
      </c>
      <c r="I433" s="35"/>
      <c r="J433" s="109"/>
    </row>
    <row r="434" spans="3:10" x14ac:dyDescent="0.25">
      <c r="C434" s="107" t="s">
        <v>1101</v>
      </c>
      <c r="D434" s="149" t="s">
        <v>1111</v>
      </c>
      <c r="E434" s="149" t="s">
        <v>1117</v>
      </c>
      <c r="F434" s="149" t="s">
        <v>1118</v>
      </c>
      <c r="G434" s="149">
        <v>11915</v>
      </c>
      <c r="H434" s="149">
        <v>70126</v>
      </c>
      <c r="I434" s="35"/>
      <c r="J434" s="109"/>
    </row>
    <row r="435" spans="3:10" x14ac:dyDescent="0.25">
      <c r="C435" s="107" t="s">
        <v>1101</v>
      </c>
      <c r="D435" s="149" t="s">
        <v>1145</v>
      </c>
      <c r="E435" s="149" t="s">
        <v>1148</v>
      </c>
      <c r="F435" s="149" t="s">
        <v>1149</v>
      </c>
      <c r="G435" s="149">
        <v>11927</v>
      </c>
      <c r="H435" s="149">
        <v>71100</v>
      </c>
      <c r="I435" s="35"/>
      <c r="J435" s="109"/>
    </row>
    <row r="436" spans="3:10" x14ac:dyDescent="0.25">
      <c r="C436" s="107" t="s">
        <v>1101</v>
      </c>
      <c r="D436" s="149" t="s">
        <v>1166</v>
      </c>
      <c r="E436" s="149" t="s">
        <v>1166</v>
      </c>
      <c r="F436" s="149" t="s">
        <v>1169</v>
      </c>
      <c r="G436" s="149">
        <v>11936</v>
      </c>
      <c r="H436" s="149">
        <v>73024</v>
      </c>
      <c r="I436" s="35"/>
      <c r="J436" s="109"/>
    </row>
    <row r="437" spans="3:10" x14ac:dyDescent="0.25">
      <c r="C437" s="107" t="s">
        <v>1101</v>
      </c>
      <c r="D437" s="149" t="s">
        <v>1170</v>
      </c>
      <c r="E437" s="149" t="s">
        <v>1170</v>
      </c>
      <c r="F437" s="149" t="s">
        <v>1171</v>
      </c>
      <c r="G437" s="149">
        <v>11930</v>
      </c>
      <c r="H437" s="149">
        <v>71043</v>
      </c>
      <c r="I437" s="35"/>
      <c r="J437" s="109"/>
    </row>
    <row r="438" spans="3:10" x14ac:dyDescent="0.25">
      <c r="C438" s="107" t="s">
        <v>1101</v>
      </c>
      <c r="D438" s="149" t="s">
        <v>1111</v>
      </c>
      <c r="E438" s="149" t="s">
        <v>1133</v>
      </c>
      <c r="F438" s="149" t="s">
        <v>603</v>
      </c>
      <c r="G438" s="149">
        <v>11979</v>
      </c>
      <c r="H438" s="149">
        <v>70017</v>
      </c>
      <c r="I438" s="35"/>
      <c r="J438" s="109"/>
    </row>
    <row r="439" spans="3:10" x14ac:dyDescent="0.25">
      <c r="C439" s="107" t="s">
        <v>1101</v>
      </c>
      <c r="D439" s="149" t="s">
        <v>1111</v>
      </c>
      <c r="E439" s="149" t="s">
        <v>1129</v>
      </c>
      <c r="F439" s="149" t="s">
        <v>1130</v>
      </c>
      <c r="G439" s="149">
        <v>11920</v>
      </c>
      <c r="H439" s="149">
        <v>70056</v>
      </c>
      <c r="I439" s="35"/>
      <c r="J439" s="109"/>
    </row>
    <row r="440" spans="3:10" x14ac:dyDescent="0.25">
      <c r="C440" s="107" t="s">
        <v>1101</v>
      </c>
      <c r="D440" s="149" t="s">
        <v>1174</v>
      </c>
      <c r="E440" s="149" t="s">
        <v>1177</v>
      </c>
      <c r="F440" s="149" t="s">
        <v>374</v>
      </c>
      <c r="G440" s="149">
        <v>11931</v>
      </c>
      <c r="H440" s="149">
        <v>71016</v>
      </c>
      <c r="I440" s="35"/>
      <c r="J440" s="109"/>
    </row>
    <row r="441" spans="3:10" x14ac:dyDescent="0.25">
      <c r="C441" s="107" t="s">
        <v>1101</v>
      </c>
      <c r="D441" s="149" t="s">
        <v>1111</v>
      </c>
      <c r="E441" s="149" t="s">
        <v>1134</v>
      </c>
      <c r="F441" s="149" t="s">
        <v>1135</v>
      </c>
      <c r="G441" s="149">
        <v>11922</v>
      </c>
      <c r="H441" s="149">
        <v>70019</v>
      </c>
      <c r="I441" s="35"/>
      <c r="J441" s="109"/>
    </row>
    <row r="442" spans="3:10" x14ac:dyDescent="0.25">
      <c r="C442" s="107" t="s">
        <v>1101</v>
      </c>
      <c r="D442" s="149" t="s">
        <v>1157</v>
      </c>
      <c r="E442" s="149" t="s">
        <v>1164</v>
      </c>
      <c r="F442" s="149" t="s">
        <v>1165</v>
      </c>
      <c r="G442" s="149">
        <v>11950</v>
      </c>
      <c r="H442" s="149">
        <v>73029</v>
      </c>
      <c r="I442" s="35"/>
      <c r="J442" s="109"/>
    </row>
    <row r="443" spans="3:10" x14ac:dyDescent="0.25">
      <c r="C443" s="107" t="s">
        <v>1101</v>
      </c>
      <c r="D443" s="149" t="s">
        <v>1150</v>
      </c>
      <c r="E443" s="149" t="s">
        <v>1155</v>
      </c>
      <c r="F443" s="149" t="s">
        <v>1156</v>
      </c>
      <c r="G443" s="149">
        <v>11982</v>
      </c>
      <c r="H443" s="149">
        <v>73055</v>
      </c>
      <c r="I443" s="35"/>
      <c r="J443" s="109"/>
    </row>
    <row r="444" spans="3:10" x14ac:dyDescent="0.25">
      <c r="C444" s="107" t="s">
        <v>969</v>
      </c>
      <c r="D444" s="149" t="s">
        <v>1189</v>
      </c>
      <c r="E444" s="149" t="s">
        <v>1195</v>
      </c>
      <c r="F444" s="149" t="s">
        <v>1196</v>
      </c>
      <c r="G444" s="149">
        <v>10957</v>
      </c>
      <c r="H444" s="149">
        <v>9045</v>
      </c>
      <c r="I444" s="35"/>
      <c r="J444" s="109"/>
    </row>
    <row r="445" spans="3:10" x14ac:dyDescent="0.25">
      <c r="C445" s="107" t="s">
        <v>969</v>
      </c>
      <c r="D445" s="149" t="s">
        <v>1217</v>
      </c>
      <c r="E445" s="149" t="s">
        <v>1220</v>
      </c>
      <c r="F445" s="149" t="s">
        <v>1221</v>
      </c>
      <c r="G445" s="149">
        <v>10963</v>
      </c>
      <c r="H445" s="149">
        <v>7100</v>
      </c>
      <c r="I445" s="35"/>
      <c r="J445" s="109"/>
    </row>
    <row r="446" spans="3:10" x14ac:dyDescent="0.25">
      <c r="C446" s="107" t="s">
        <v>969</v>
      </c>
      <c r="D446" s="149" t="s">
        <v>1203</v>
      </c>
      <c r="E446" s="149" t="s">
        <v>1203</v>
      </c>
      <c r="F446" s="149" t="s">
        <v>1204</v>
      </c>
      <c r="G446" s="149">
        <v>10958</v>
      </c>
      <c r="H446" s="149">
        <v>9016</v>
      </c>
      <c r="I446" s="35"/>
      <c r="J446" s="109"/>
    </row>
    <row r="447" spans="3:10" x14ac:dyDescent="0.25">
      <c r="C447" s="107" t="s">
        <v>969</v>
      </c>
      <c r="D447" s="149" t="s">
        <v>1189</v>
      </c>
      <c r="E447" s="149" t="s">
        <v>1201</v>
      </c>
      <c r="F447" s="149" t="s">
        <v>1202</v>
      </c>
      <c r="G447" s="149">
        <v>10967</v>
      </c>
      <c r="H447" s="149">
        <v>9025</v>
      </c>
      <c r="I447" s="35"/>
      <c r="J447" s="109"/>
    </row>
    <row r="448" spans="3:10" x14ac:dyDescent="0.25">
      <c r="C448" s="107" t="s">
        <v>969</v>
      </c>
      <c r="D448" s="149" t="s">
        <v>1214</v>
      </c>
      <c r="E448" s="149" t="s">
        <v>1215</v>
      </c>
      <c r="F448" s="149" t="s">
        <v>1216</v>
      </c>
      <c r="G448" s="149">
        <v>10959</v>
      </c>
      <c r="H448" s="149">
        <v>9170</v>
      </c>
      <c r="I448" s="35"/>
      <c r="J448" s="109"/>
    </row>
    <row r="449" spans="3:10" x14ac:dyDescent="0.25">
      <c r="C449" s="107" t="s">
        <v>969</v>
      </c>
      <c r="D449" s="149" t="s">
        <v>1207</v>
      </c>
      <c r="E449" s="149" t="s">
        <v>1208</v>
      </c>
      <c r="F449" s="149" t="s">
        <v>1844</v>
      </c>
      <c r="G449" s="149">
        <v>10962</v>
      </c>
      <c r="H449" s="149">
        <v>8015</v>
      </c>
      <c r="I449" s="35"/>
      <c r="J449" s="109"/>
    </row>
    <row r="450" spans="3:10" x14ac:dyDescent="0.25">
      <c r="C450" s="107" t="s">
        <v>969</v>
      </c>
      <c r="D450" s="149" t="s">
        <v>1189</v>
      </c>
      <c r="E450" s="149" t="s">
        <v>548</v>
      </c>
      <c r="F450" s="149" t="s">
        <v>1192</v>
      </c>
      <c r="G450" s="149">
        <v>10968</v>
      </c>
      <c r="H450" s="149">
        <v>9124</v>
      </c>
      <c r="I450" s="35"/>
      <c r="J450" s="109"/>
    </row>
    <row r="451" spans="3:10" x14ac:dyDescent="0.25">
      <c r="C451" s="107" t="s">
        <v>969</v>
      </c>
      <c r="D451" s="149" t="s">
        <v>1189</v>
      </c>
      <c r="E451" s="149" t="s">
        <v>1197</v>
      </c>
      <c r="F451" s="149" t="s">
        <v>1198</v>
      </c>
      <c r="G451" s="149">
        <v>10969</v>
      </c>
      <c r="H451" s="149">
        <v>9122</v>
      </c>
      <c r="I451" s="35"/>
      <c r="J451" s="109"/>
    </row>
    <row r="452" spans="3:10" x14ac:dyDescent="0.25">
      <c r="C452" s="107" t="s">
        <v>969</v>
      </c>
      <c r="D452" s="149" t="s">
        <v>1189</v>
      </c>
      <c r="E452" s="149" t="s">
        <v>1190</v>
      </c>
      <c r="F452" s="149" t="s">
        <v>1191</v>
      </c>
      <c r="G452" s="149">
        <v>10954</v>
      </c>
      <c r="H452" s="149">
        <v>9134</v>
      </c>
      <c r="I452" s="35"/>
      <c r="J452" s="109"/>
    </row>
    <row r="453" spans="3:10" x14ac:dyDescent="0.25">
      <c r="C453" s="107" t="s">
        <v>969</v>
      </c>
      <c r="D453" s="149" t="s">
        <v>1217</v>
      </c>
      <c r="E453" s="149" t="s">
        <v>1218</v>
      </c>
      <c r="F453" s="149" t="s">
        <v>1219</v>
      </c>
      <c r="G453" s="149">
        <v>11846</v>
      </c>
      <c r="H453" s="149">
        <v>7100</v>
      </c>
      <c r="I453" s="35"/>
      <c r="J453" s="109"/>
    </row>
    <row r="454" spans="3:10" x14ac:dyDescent="0.25">
      <c r="C454" s="107" t="s">
        <v>969</v>
      </c>
      <c r="D454" s="149" t="s">
        <v>1189</v>
      </c>
      <c r="E454" s="149" t="s">
        <v>1199</v>
      </c>
      <c r="F454" s="149" t="s">
        <v>1200</v>
      </c>
      <c r="G454" s="149">
        <v>10956</v>
      </c>
      <c r="H454" s="149">
        <v>9128</v>
      </c>
      <c r="I454" s="35"/>
      <c r="J454" s="109"/>
    </row>
    <row r="455" spans="3:10" x14ac:dyDescent="0.25">
      <c r="C455" s="107" t="s">
        <v>969</v>
      </c>
      <c r="D455" s="149" t="s">
        <v>1189</v>
      </c>
      <c r="E455" s="149" t="s">
        <v>1193</v>
      </c>
      <c r="F455" s="149" t="s">
        <v>1194</v>
      </c>
      <c r="G455" s="149">
        <v>10971</v>
      </c>
      <c r="H455" s="149">
        <v>9133</v>
      </c>
      <c r="I455" s="35"/>
      <c r="J455" s="109"/>
    </row>
    <row r="456" spans="3:10" x14ac:dyDescent="0.25">
      <c r="C456" s="107" t="s">
        <v>969</v>
      </c>
      <c r="D456" s="149" t="s">
        <v>1205</v>
      </c>
      <c r="E456" s="149" t="s">
        <v>1205</v>
      </c>
      <c r="F456" s="149" t="s">
        <v>1206</v>
      </c>
      <c r="G456" s="149">
        <v>10961</v>
      </c>
      <c r="H456" s="149">
        <v>8045</v>
      </c>
      <c r="I456" s="35"/>
      <c r="J456" s="109"/>
    </row>
    <row r="457" spans="3:10" x14ac:dyDescent="0.25">
      <c r="C457" s="107" t="s">
        <v>969</v>
      </c>
      <c r="D457" s="149" t="s">
        <v>1209</v>
      </c>
      <c r="E457" s="149" t="s">
        <v>1210</v>
      </c>
      <c r="F457" s="149" t="s">
        <v>1845</v>
      </c>
      <c r="G457" s="149">
        <v>10960</v>
      </c>
      <c r="H457" s="149">
        <v>8100</v>
      </c>
      <c r="I457" s="35"/>
      <c r="J457" s="109"/>
    </row>
    <row r="458" spans="3:10" x14ac:dyDescent="0.25">
      <c r="C458" s="107" t="s">
        <v>969</v>
      </c>
      <c r="D458" s="149" t="s">
        <v>1211</v>
      </c>
      <c r="E458" s="149" t="s">
        <v>1212</v>
      </c>
      <c r="F458" s="149" t="s">
        <v>1213</v>
      </c>
      <c r="G458" s="149">
        <v>10966</v>
      </c>
      <c r="H458" s="149">
        <v>7026</v>
      </c>
      <c r="I458" s="35"/>
      <c r="J458" s="109"/>
    </row>
    <row r="459" spans="3:10" x14ac:dyDescent="0.25">
      <c r="C459" s="107" t="s">
        <v>969</v>
      </c>
      <c r="D459" s="149" t="s">
        <v>1217</v>
      </c>
      <c r="E459" s="149" t="s">
        <v>1222</v>
      </c>
      <c r="F459" s="149" t="s">
        <v>1223</v>
      </c>
      <c r="G459" s="149">
        <v>11812</v>
      </c>
      <c r="H459" s="149">
        <v>7029</v>
      </c>
      <c r="I459" s="35"/>
      <c r="J459" s="109"/>
    </row>
    <row r="460" spans="3:10" x14ac:dyDescent="0.25">
      <c r="C460" s="107" t="s">
        <v>1224</v>
      </c>
      <c r="D460" s="149" t="s">
        <v>1291</v>
      </c>
      <c r="E460" s="149" t="s">
        <v>1294</v>
      </c>
      <c r="F460" s="149" t="s">
        <v>1287</v>
      </c>
      <c r="G460" s="149">
        <v>14236</v>
      </c>
      <c r="H460" s="149">
        <v>97100</v>
      </c>
      <c r="I460" s="35"/>
      <c r="J460" s="109"/>
    </row>
    <row r="461" spans="3:10" x14ac:dyDescent="0.25">
      <c r="C461" s="107" t="s">
        <v>1224</v>
      </c>
      <c r="D461" s="149" t="s">
        <v>1270</v>
      </c>
      <c r="E461" s="149" t="s">
        <v>1273</v>
      </c>
      <c r="F461" s="149" t="s">
        <v>1274</v>
      </c>
      <c r="G461" s="149">
        <v>14285</v>
      </c>
      <c r="H461" s="149">
        <v>90129</v>
      </c>
      <c r="I461" s="35"/>
      <c r="J461" s="109"/>
    </row>
    <row r="462" spans="3:10" x14ac:dyDescent="0.25">
      <c r="C462" s="107" t="s">
        <v>1224</v>
      </c>
      <c r="D462" s="149" t="s">
        <v>1299</v>
      </c>
      <c r="E462" s="149" t="s">
        <v>1300</v>
      </c>
      <c r="F462" s="149" t="s">
        <v>1301</v>
      </c>
      <c r="G462" s="149">
        <v>14240</v>
      </c>
      <c r="H462" s="149">
        <v>96012</v>
      </c>
      <c r="I462" s="35"/>
      <c r="J462" s="109"/>
    </row>
    <row r="463" spans="3:10" x14ac:dyDescent="0.25">
      <c r="C463" s="107" t="s">
        <v>1224</v>
      </c>
      <c r="D463" s="149" t="s">
        <v>1241</v>
      </c>
      <c r="E463" s="149" t="s">
        <v>1247</v>
      </c>
      <c r="F463" s="149" t="s">
        <v>1248</v>
      </c>
      <c r="G463" s="149">
        <v>14282</v>
      </c>
      <c r="H463" s="149">
        <v>95123</v>
      </c>
      <c r="I463" s="35"/>
      <c r="J463" s="109"/>
    </row>
    <row r="464" spans="3:10" x14ac:dyDescent="0.25">
      <c r="C464" s="107" t="s">
        <v>1224</v>
      </c>
      <c r="D464" s="149" t="s">
        <v>1306</v>
      </c>
      <c r="E464" s="149" t="s">
        <v>1307</v>
      </c>
      <c r="F464" s="149" t="s">
        <v>1308</v>
      </c>
      <c r="G464" s="149">
        <v>14235</v>
      </c>
      <c r="H464" s="149">
        <v>98030</v>
      </c>
      <c r="I464" s="35"/>
      <c r="J464" s="109"/>
    </row>
    <row r="465" spans="3:10" x14ac:dyDescent="0.25">
      <c r="C465" s="107" t="s">
        <v>1224</v>
      </c>
      <c r="D465" s="149" t="s">
        <v>1257</v>
      </c>
      <c r="E465" s="149" t="s">
        <v>1258</v>
      </c>
      <c r="F465" s="149" t="s">
        <v>1259</v>
      </c>
      <c r="G465" s="149">
        <v>14230</v>
      </c>
      <c r="H465" s="149">
        <v>94100</v>
      </c>
      <c r="I465" s="35"/>
      <c r="J465" s="109"/>
    </row>
    <row r="466" spans="3:10" x14ac:dyDescent="0.25">
      <c r="C466" s="107" t="s">
        <v>1224</v>
      </c>
      <c r="D466" s="149" t="s">
        <v>1236</v>
      </c>
      <c r="E466" s="149" t="s">
        <v>1237</v>
      </c>
      <c r="F466" s="149" t="s">
        <v>1238</v>
      </c>
      <c r="G466" s="149">
        <v>14288</v>
      </c>
      <c r="H466" s="149">
        <v>93100</v>
      </c>
      <c r="I466" s="35"/>
      <c r="J466" s="109"/>
    </row>
    <row r="467" spans="3:10" x14ac:dyDescent="0.25">
      <c r="C467" s="107" t="s">
        <v>1224</v>
      </c>
      <c r="D467" s="149" t="s">
        <v>1261</v>
      </c>
      <c r="E467" s="149" t="s">
        <v>1266</v>
      </c>
      <c r="F467" s="149" t="s">
        <v>1267</v>
      </c>
      <c r="G467" s="149">
        <v>14232</v>
      </c>
      <c r="H467" s="149">
        <v>98100</v>
      </c>
      <c r="I467" s="35"/>
      <c r="J467" s="109"/>
    </row>
    <row r="468" spans="3:10" x14ac:dyDescent="0.25">
      <c r="C468" s="107" t="s">
        <v>1224</v>
      </c>
      <c r="D468" s="149" t="s">
        <v>1309</v>
      </c>
      <c r="E468" s="149" t="s">
        <v>1314</v>
      </c>
      <c r="F468" s="149" t="s">
        <v>1315</v>
      </c>
      <c r="G468" s="149">
        <v>14265</v>
      </c>
      <c r="H468" s="149">
        <v>91016</v>
      </c>
      <c r="I468" s="35"/>
      <c r="J468" s="109"/>
    </row>
    <row r="469" spans="3:10" x14ac:dyDescent="0.25">
      <c r="C469" s="107" t="s">
        <v>1224</v>
      </c>
      <c r="D469" s="149" t="s">
        <v>1270</v>
      </c>
      <c r="E469" s="149" t="s">
        <v>1284</v>
      </c>
      <c r="F469" s="149" t="s">
        <v>1285</v>
      </c>
      <c r="G469" s="149">
        <v>14247</v>
      </c>
      <c r="H469" s="149">
        <v>90146</v>
      </c>
      <c r="I469" s="35"/>
      <c r="J469" s="109"/>
    </row>
    <row r="470" spans="3:10" x14ac:dyDescent="0.25">
      <c r="C470" s="107" t="s">
        <v>1224</v>
      </c>
      <c r="D470" s="149" t="s">
        <v>1270</v>
      </c>
      <c r="E470" s="149" t="s">
        <v>1282</v>
      </c>
      <c r="F470" s="149" t="s">
        <v>1283</v>
      </c>
      <c r="G470" s="149">
        <v>14249</v>
      </c>
      <c r="H470" s="149">
        <v>90047</v>
      </c>
      <c r="I470" s="35"/>
      <c r="J470" s="109"/>
    </row>
    <row r="471" spans="3:10" x14ac:dyDescent="0.25">
      <c r="C471" s="107" t="s">
        <v>1224</v>
      </c>
      <c r="D471" s="149" t="s">
        <v>1270</v>
      </c>
      <c r="E471" s="149" t="s">
        <v>1280</v>
      </c>
      <c r="F471" s="149" t="s">
        <v>1281</v>
      </c>
      <c r="G471" s="149">
        <v>14246</v>
      </c>
      <c r="H471" s="149">
        <v>90139</v>
      </c>
      <c r="I471" s="35"/>
      <c r="J471" s="109"/>
    </row>
    <row r="472" spans="3:10" x14ac:dyDescent="0.25">
      <c r="C472" s="107" t="s">
        <v>1224</v>
      </c>
      <c r="D472" s="149" t="s">
        <v>1261</v>
      </c>
      <c r="E472" s="149" t="s">
        <v>1264</v>
      </c>
      <c r="F472" s="149" t="s">
        <v>1265</v>
      </c>
      <c r="G472" s="149">
        <v>14233</v>
      </c>
      <c r="H472" s="149">
        <v>98100</v>
      </c>
      <c r="I472" s="35"/>
      <c r="J472" s="109"/>
    </row>
    <row r="473" spans="3:10" x14ac:dyDescent="0.25">
      <c r="C473" s="107" t="s">
        <v>1224</v>
      </c>
      <c r="D473" s="149" t="s">
        <v>1225</v>
      </c>
      <c r="E473" s="149" t="s">
        <v>1226</v>
      </c>
      <c r="F473" s="149" t="s">
        <v>1227</v>
      </c>
      <c r="G473" s="149">
        <v>14251</v>
      </c>
      <c r="H473" s="149">
        <v>92100</v>
      </c>
      <c r="I473" s="35"/>
      <c r="J473" s="109"/>
    </row>
    <row r="474" spans="3:10" x14ac:dyDescent="0.25">
      <c r="C474" s="107" t="s">
        <v>1224</v>
      </c>
      <c r="D474" s="149" t="s">
        <v>1241</v>
      </c>
      <c r="E474" s="149" t="s">
        <v>1253</v>
      </c>
      <c r="F474" s="149" t="s">
        <v>1254</v>
      </c>
      <c r="G474" s="149">
        <v>14222</v>
      </c>
      <c r="H474" s="149">
        <v>95125</v>
      </c>
      <c r="I474" s="35"/>
      <c r="J474" s="109"/>
    </row>
    <row r="475" spans="3:10" x14ac:dyDescent="0.25">
      <c r="C475" s="107" t="s">
        <v>1224</v>
      </c>
      <c r="D475" s="149" t="s">
        <v>1846</v>
      </c>
      <c r="E475" s="149" t="s">
        <v>1846</v>
      </c>
      <c r="F475" s="149" t="s">
        <v>1256</v>
      </c>
      <c r="G475" s="149">
        <v>14250</v>
      </c>
      <c r="H475" s="149">
        <v>90015</v>
      </c>
      <c r="I475" s="35"/>
      <c r="J475" s="109"/>
    </row>
    <row r="476" spans="3:10" x14ac:dyDescent="0.25">
      <c r="C476" s="107" t="s">
        <v>1224</v>
      </c>
      <c r="D476" s="149" t="s">
        <v>1232</v>
      </c>
      <c r="E476" s="149" t="s">
        <v>1232</v>
      </c>
      <c r="F476" s="149" t="s">
        <v>1233</v>
      </c>
      <c r="G476" s="149">
        <v>14228</v>
      </c>
      <c r="H476" s="149">
        <v>95041</v>
      </c>
      <c r="I476" s="35"/>
      <c r="J476" s="109"/>
    </row>
    <row r="477" spans="3:10" x14ac:dyDescent="0.25">
      <c r="C477" s="107" t="s">
        <v>1224</v>
      </c>
      <c r="D477" s="149" t="s">
        <v>1270</v>
      </c>
      <c r="E477" s="149" t="s">
        <v>1286</v>
      </c>
      <c r="F477" s="149" t="s">
        <v>1287</v>
      </c>
      <c r="G477" s="149">
        <v>14244</v>
      </c>
      <c r="H477" s="149">
        <v>90039</v>
      </c>
      <c r="I477" s="35"/>
      <c r="J477" s="109"/>
    </row>
    <row r="478" spans="3:10" x14ac:dyDescent="0.25">
      <c r="C478" s="107" t="s">
        <v>1224</v>
      </c>
      <c r="D478" s="149" t="s">
        <v>1241</v>
      </c>
      <c r="E478" s="149" t="s">
        <v>1251</v>
      </c>
      <c r="F478" s="149" t="s">
        <v>1252</v>
      </c>
      <c r="G478" s="149">
        <v>14220</v>
      </c>
      <c r="H478" s="149">
        <v>95122</v>
      </c>
      <c r="I478" s="35"/>
      <c r="J478" s="109"/>
    </row>
    <row r="479" spans="3:10" x14ac:dyDescent="0.25">
      <c r="C479" s="107" t="s">
        <v>1224</v>
      </c>
      <c r="D479" s="149" t="s">
        <v>1270</v>
      </c>
      <c r="E479" s="149" t="s">
        <v>1276</v>
      </c>
      <c r="F479" s="149" t="s">
        <v>1277</v>
      </c>
      <c r="G479" s="149">
        <v>14242</v>
      </c>
      <c r="H479" s="149">
        <v>90126</v>
      </c>
      <c r="I479" s="35"/>
      <c r="J479" s="109"/>
    </row>
    <row r="480" spans="3:10" x14ac:dyDescent="0.25">
      <c r="C480" s="107" t="s">
        <v>1224</v>
      </c>
      <c r="D480" s="149" t="s">
        <v>1309</v>
      </c>
      <c r="E480" s="149" t="s">
        <v>1310</v>
      </c>
      <c r="F480" s="149" t="s">
        <v>1311</v>
      </c>
      <c r="G480" s="149">
        <v>14257</v>
      </c>
      <c r="H480" s="149">
        <v>91025</v>
      </c>
      <c r="I480" s="35"/>
      <c r="J480" s="109"/>
    </row>
    <row r="481" spans="3:10" x14ac:dyDescent="0.25">
      <c r="C481" s="107" t="s">
        <v>1224</v>
      </c>
      <c r="D481" s="149" t="s">
        <v>1291</v>
      </c>
      <c r="E481" s="149" t="s">
        <v>1292</v>
      </c>
      <c r="F481" s="149" t="s">
        <v>1293</v>
      </c>
      <c r="G481" s="149">
        <v>14237</v>
      </c>
      <c r="H481" s="149">
        <v>97015</v>
      </c>
      <c r="I481" s="35"/>
      <c r="J481" s="109"/>
    </row>
    <row r="482" spans="3:10" x14ac:dyDescent="0.25">
      <c r="C482" s="107" t="s">
        <v>1224</v>
      </c>
      <c r="D482" s="149" t="s">
        <v>1241</v>
      </c>
      <c r="E482" s="149" t="s">
        <v>1847</v>
      </c>
      <c r="F482" s="149" t="s">
        <v>1848</v>
      </c>
      <c r="G482" s="149">
        <v>14227</v>
      </c>
      <c r="H482" s="149">
        <v>95047</v>
      </c>
      <c r="I482" s="35"/>
      <c r="J482" s="109"/>
    </row>
    <row r="483" spans="3:10" x14ac:dyDescent="0.25">
      <c r="C483" s="107" t="s">
        <v>1224</v>
      </c>
      <c r="D483" s="149" t="s">
        <v>1225</v>
      </c>
      <c r="E483" s="149" t="s">
        <v>1849</v>
      </c>
      <c r="F483" s="149" t="s">
        <v>1229</v>
      </c>
      <c r="G483" s="149">
        <v>14253</v>
      </c>
      <c r="H483" s="149">
        <v>92024</v>
      </c>
      <c r="I483" s="35"/>
      <c r="J483" s="109"/>
    </row>
    <row r="484" spans="3:10" x14ac:dyDescent="0.25">
      <c r="C484" s="107" t="s">
        <v>1224</v>
      </c>
      <c r="D484" s="149" t="s">
        <v>1230</v>
      </c>
      <c r="E484" s="149" t="s">
        <v>1230</v>
      </c>
      <c r="F484" s="149" t="s">
        <v>1231</v>
      </c>
      <c r="G484" s="149">
        <v>14258</v>
      </c>
      <c r="H484" s="149">
        <v>91011</v>
      </c>
      <c r="I484" s="35"/>
      <c r="J484" s="109"/>
    </row>
    <row r="485" spans="3:10" x14ac:dyDescent="0.25">
      <c r="C485" s="107" t="s">
        <v>1224</v>
      </c>
      <c r="D485" s="149" t="s">
        <v>1232</v>
      </c>
      <c r="E485" s="149" t="s">
        <v>1234</v>
      </c>
      <c r="F485" s="149" t="s">
        <v>1235</v>
      </c>
      <c r="G485" s="149">
        <v>14229</v>
      </c>
      <c r="H485" s="149">
        <v>93012</v>
      </c>
      <c r="I485" s="35"/>
      <c r="J485" s="109"/>
    </row>
    <row r="486" spans="3:10" x14ac:dyDescent="0.25">
      <c r="C486" s="107" t="s">
        <v>1224</v>
      </c>
      <c r="D486" s="149" t="s">
        <v>1241</v>
      </c>
      <c r="E486" s="149" t="s">
        <v>1245</v>
      </c>
      <c r="F486" s="149" t="s">
        <v>1246</v>
      </c>
      <c r="G486" s="149">
        <v>14221</v>
      </c>
      <c r="H486" s="149">
        <v>95121</v>
      </c>
      <c r="I486" s="35"/>
      <c r="J486" s="109"/>
    </row>
    <row r="487" spans="3:10" x14ac:dyDescent="0.25">
      <c r="C487" s="107" t="s">
        <v>1224</v>
      </c>
      <c r="D487" s="149" t="s">
        <v>1299</v>
      </c>
      <c r="E487" s="149" t="s">
        <v>1302</v>
      </c>
      <c r="F487" s="149" t="s">
        <v>1303</v>
      </c>
      <c r="G487" s="149">
        <v>14239</v>
      </c>
      <c r="H487" s="149">
        <v>96100</v>
      </c>
      <c r="I487" s="35"/>
      <c r="J487" s="109"/>
    </row>
    <row r="488" spans="3:10" x14ac:dyDescent="0.25">
      <c r="C488" s="107" t="s">
        <v>1224</v>
      </c>
      <c r="D488" s="149" t="s">
        <v>1288</v>
      </c>
      <c r="E488" s="149" t="s">
        <v>1289</v>
      </c>
      <c r="F488" s="149" t="s">
        <v>1290</v>
      </c>
      <c r="G488" s="149">
        <v>14234</v>
      </c>
      <c r="H488" s="149">
        <v>98060</v>
      </c>
      <c r="I488" s="35"/>
      <c r="J488" s="109"/>
    </row>
    <row r="489" spans="3:10" x14ac:dyDescent="0.25">
      <c r="C489" s="107" t="s">
        <v>1224</v>
      </c>
      <c r="D489" s="149" t="s">
        <v>1261</v>
      </c>
      <c r="E489" s="149" t="s">
        <v>1268</v>
      </c>
      <c r="F489" s="149" t="s">
        <v>1269</v>
      </c>
      <c r="G489" s="149">
        <v>14259</v>
      </c>
      <c r="H489" s="149">
        <v>98057</v>
      </c>
      <c r="I489" s="35"/>
      <c r="J489" s="109"/>
    </row>
    <row r="490" spans="3:10" x14ac:dyDescent="0.25">
      <c r="C490" s="107" t="s">
        <v>1224</v>
      </c>
      <c r="D490" s="149" t="s">
        <v>1291</v>
      </c>
      <c r="E490" s="149" t="s">
        <v>1295</v>
      </c>
      <c r="F490" s="149" t="s">
        <v>1296</v>
      </c>
      <c r="G490" s="149">
        <v>14260</v>
      </c>
      <c r="H490" s="149">
        <v>97019</v>
      </c>
      <c r="I490" s="35"/>
      <c r="J490" s="109"/>
    </row>
    <row r="491" spans="3:10" x14ac:dyDescent="0.25">
      <c r="C491" s="107" t="s">
        <v>1224</v>
      </c>
      <c r="D491" s="149" t="s">
        <v>1241</v>
      </c>
      <c r="E491" s="149" t="s">
        <v>1242</v>
      </c>
      <c r="F491" s="149" t="s">
        <v>1850</v>
      </c>
      <c r="G491" s="149">
        <v>14223</v>
      </c>
      <c r="H491" s="149">
        <v>95022</v>
      </c>
      <c r="I491" s="35"/>
      <c r="J491" s="109"/>
    </row>
    <row r="492" spans="3:10" x14ac:dyDescent="0.25">
      <c r="C492" s="107" t="s">
        <v>1224</v>
      </c>
      <c r="D492" s="149" t="s">
        <v>1309</v>
      </c>
      <c r="E492" s="149" t="s">
        <v>1312</v>
      </c>
      <c r="F492" s="149" t="s">
        <v>1313</v>
      </c>
      <c r="G492" s="149">
        <v>14256</v>
      </c>
      <c r="H492" s="149">
        <v>91100</v>
      </c>
      <c r="I492" s="35"/>
      <c r="J492" s="109"/>
    </row>
    <row r="493" spans="3:10" x14ac:dyDescent="0.25">
      <c r="C493" s="107" t="s">
        <v>1224</v>
      </c>
      <c r="D493" s="149" t="s">
        <v>1257</v>
      </c>
      <c r="E493" s="149" t="s">
        <v>1260</v>
      </c>
      <c r="F493" s="149" t="s">
        <v>1259</v>
      </c>
      <c r="G493" s="149">
        <v>14264</v>
      </c>
      <c r="H493" s="149">
        <v>94100</v>
      </c>
      <c r="I493" s="35"/>
      <c r="J493" s="109"/>
    </row>
    <row r="494" spans="3:10" x14ac:dyDescent="0.25">
      <c r="C494" s="107" t="s">
        <v>1224</v>
      </c>
      <c r="D494" s="149" t="s">
        <v>1270</v>
      </c>
      <c r="E494" s="149" t="s">
        <v>1851</v>
      </c>
      <c r="F494" s="149" t="s">
        <v>1279</v>
      </c>
      <c r="G494" s="149">
        <v>14245</v>
      </c>
      <c r="H494" s="149">
        <v>90145</v>
      </c>
      <c r="I494" s="35"/>
      <c r="J494" s="109"/>
    </row>
    <row r="495" spans="3:10" x14ac:dyDescent="0.25">
      <c r="C495" s="107" t="s">
        <v>1224</v>
      </c>
      <c r="D495" s="149" t="s">
        <v>1261</v>
      </c>
      <c r="E495" s="149" t="s">
        <v>1262</v>
      </c>
      <c r="F495" s="149" t="s">
        <v>1263</v>
      </c>
      <c r="G495" s="149">
        <v>14231</v>
      </c>
      <c r="H495" s="149">
        <v>98100</v>
      </c>
      <c r="I495" s="35"/>
      <c r="J495" s="109"/>
    </row>
    <row r="496" spans="3:10" x14ac:dyDescent="0.25">
      <c r="C496" s="107" t="s">
        <v>1224</v>
      </c>
      <c r="D496" s="149" t="s">
        <v>1299</v>
      </c>
      <c r="E496" s="149" t="s">
        <v>1304</v>
      </c>
      <c r="F496" s="149" t="s">
        <v>1305</v>
      </c>
      <c r="G496" s="149">
        <v>14238</v>
      </c>
      <c r="H496" s="149">
        <v>96100</v>
      </c>
      <c r="I496" s="35"/>
      <c r="J496" s="109"/>
    </row>
    <row r="497" spans="3:10" x14ac:dyDescent="0.25">
      <c r="C497" s="107" t="s">
        <v>1224</v>
      </c>
      <c r="D497" s="149" t="s">
        <v>1236</v>
      </c>
      <c r="E497" s="149" t="s">
        <v>1239</v>
      </c>
      <c r="F497" s="149" t="s">
        <v>1240</v>
      </c>
      <c r="G497" s="149">
        <v>14255</v>
      </c>
      <c r="H497" s="149">
        <v>93100</v>
      </c>
      <c r="I497" s="35"/>
      <c r="J497" s="109"/>
    </row>
    <row r="498" spans="3:10" x14ac:dyDescent="0.25">
      <c r="C498" s="107" t="s">
        <v>1224</v>
      </c>
      <c r="D498" s="149" t="s">
        <v>1225</v>
      </c>
      <c r="E498" s="149" t="s">
        <v>1228</v>
      </c>
      <c r="F498" s="149" t="s">
        <v>1227</v>
      </c>
      <c r="G498" s="149">
        <v>14252</v>
      </c>
      <c r="H498" s="149">
        <v>92100</v>
      </c>
      <c r="I498" s="35"/>
      <c r="J498" s="109"/>
    </row>
    <row r="499" spans="3:10" x14ac:dyDescent="0.25">
      <c r="C499" s="107" t="s">
        <v>1224</v>
      </c>
      <c r="D499" s="149" t="s">
        <v>1270</v>
      </c>
      <c r="E499" s="149" t="s">
        <v>1275</v>
      </c>
      <c r="F499" s="149" t="s">
        <v>1274</v>
      </c>
      <c r="G499" s="149">
        <v>14241</v>
      </c>
      <c r="H499" s="149">
        <v>90129</v>
      </c>
      <c r="I499" s="35"/>
      <c r="J499" s="109"/>
    </row>
    <row r="500" spans="3:10" x14ac:dyDescent="0.25">
      <c r="C500" s="107" t="s">
        <v>1224</v>
      </c>
      <c r="D500" s="149" t="s">
        <v>1241</v>
      </c>
      <c r="E500" s="149" t="s">
        <v>1255</v>
      </c>
      <c r="F500" s="149" t="s">
        <v>1186</v>
      </c>
      <c r="G500" s="149">
        <v>14224</v>
      </c>
      <c r="H500" s="149">
        <v>95014</v>
      </c>
      <c r="I500" s="35"/>
      <c r="J500" s="109"/>
    </row>
    <row r="501" spans="3:10" x14ac:dyDescent="0.25">
      <c r="C501" s="107" t="s">
        <v>1224</v>
      </c>
      <c r="D501" s="149" t="s">
        <v>1297</v>
      </c>
      <c r="E501" s="149" t="s">
        <v>1297</v>
      </c>
      <c r="F501" s="149" t="s">
        <v>1298</v>
      </c>
      <c r="G501" s="149">
        <v>14254</v>
      </c>
      <c r="H501" s="149">
        <v>92019</v>
      </c>
      <c r="I501" s="35"/>
      <c r="J501" s="109"/>
    </row>
    <row r="502" spans="3:10" x14ac:dyDescent="0.25">
      <c r="C502" s="107" t="s">
        <v>1224</v>
      </c>
      <c r="D502" s="149" t="s">
        <v>1241</v>
      </c>
      <c r="E502" s="149" t="s">
        <v>1243</v>
      </c>
      <c r="F502" s="149" t="s">
        <v>1244</v>
      </c>
      <c r="G502" s="149">
        <v>14218</v>
      </c>
      <c r="H502" s="149">
        <v>95128</v>
      </c>
      <c r="I502" s="35"/>
      <c r="J502" s="109"/>
    </row>
    <row r="503" spans="3:10" x14ac:dyDescent="0.25">
      <c r="C503" s="107" t="s">
        <v>1224</v>
      </c>
      <c r="D503" s="149" t="s">
        <v>1270</v>
      </c>
      <c r="E503" s="149" t="s">
        <v>1852</v>
      </c>
      <c r="F503" s="149" t="s">
        <v>1278</v>
      </c>
      <c r="G503" s="149">
        <v>14243</v>
      </c>
      <c r="H503" s="149">
        <v>90144</v>
      </c>
      <c r="I503" s="35"/>
      <c r="J503" s="109"/>
    </row>
    <row r="504" spans="3:10" x14ac:dyDescent="0.25">
      <c r="C504" s="107" t="s">
        <v>1224</v>
      </c>
      <c r="D504" s="149" t="s">
        <v>1241</v>
      </c>
      <c r="E504" s="149" t="s">
        <v>1249</v>
      </c>
      <c r="F504" s="149" t="s">
        <v>1250</v>
      </c>
      <c r="G504" s="149">
        <v>14219</v>
      </c>
      <c r="H504" s="149">
        <v>95126</v>
      </c>
      <c r="I504" s="35"/>
      <c r="J504" s="109"/>
    </row>
    <row r="505" spans="3:10" x14ac:dyDescent="0.25">
      <c r="C505" s="107" t="s">
        <v>1224</v>
      </c>
      <c r="D505" s="149" t="s">
        <v>1270</v>
      </c>
      <c r="E505" s="149" t="s">
        <v>1271</v>
      </c>
      <c r="F505" s="149" t="s">
        <v>1272</v>
      </c>
      <c r="G505" s="149">
        <v>14248</v>
      </c>
      <c r="H505" s="149">
        <v>90011</v>
      </c>
      <c r="I505" s="35"/>
      <c r="J505" s="109"/>
    </row>
    <row r="506" spans="3:10" x14ac:dyDescent="0.25">
      <c r="C506" s="107" t="s">
        <v>1316</v>
      </c>
      <c r="D506" s="149" t="s">
        <v>1330</v>
      </c>
      <c r="E506" s="149" t="s">
        <v>1350</v>
      </c>
      <c r="F506" s="149" t="s">
        <v>1349</v>
      </c>
      <c r="G506" s="149">
        <v>7177</v>
      </c>
      <c r="H506" s="149">
        <v>50065</v>
      </c>
      <c r="I506" s="35"/>
      <c r="J506" s="109"/>
    </row>
    <row r="507" spans="3:10" x14ac:dyDescent="0.25">
      <c r="C507" s="107" t="s">
        <v>1316</v>
      </c>
      <c r="D507" s="149" t="s">
        <v>1330</v>
      </c>
      <c r="E507" s="149" t="s">
        <v>1346</v>
      </c>
      <c r="F507" s="149" t="s">
        <v>1347</v>
      </c>
      <c r="G507" s="149">
        <v>7120</v>
      </c>
      <c r="H507" s="149">
        <v>50055</v>
      </c>
      <c r="I507" s="35"/>
      <c r="J507" s="109"/>
    </row>
    <row r="508" spans="3:10" x14ac:dyDescent="0.25">
      <c r="C508" s="107" t="s">
        <v>1316</v>
      </c>
      <c r="D508" s="149" t="s">
        <v>1330</v>
      </c>
      <c r="E508" s="149" t="s">
        <v>1335</v>
      </c>
      <c r="F508" s="149" t="s">
        <v>1336</v>
      </c>
      <c r="G508" s="149">
        <v>7149</v>
      </c>
      <c r="H508" s="149">
        <v>50144</v>
      </c>
      <c r="I508" s="35"/>
      <c r="J508" s="109"/>
    </row>
    <row r="509" spans="3:10" x14ac:dyDescent="0.25">
      <c r="C509" s="107" t="s">
        <v>1316</v>
      </c>
      <c r="D509" s="149" t="s">
        <v>1400</v>
      </c>
      <c r="E509" s="149" t="s">
        <v>1403</v>
      </c>
      <c r="F509" s="149" t="s">
        <v>1404</v>
      </c>
      <c r="G509" s="149">
        <v>7141</v>
      </c>
      <c r="H509" s="149">
        <v>53100</v>
      </c>
      <c r="I509" s="35"/>
      <c r="J509" s="109"/>
    </row>
    <row r="510" spans="3:10" x14ac:dyDescent="0.25">
      <c r="C510" s="107" t="s">
        <v>1316</v>
      </c>
      <c r="D510" s="149" t="s">
        <v>1370</v>
      </c>
      <c r="E510" s="149" t="s">
        <v>1373</v>
      </c>
      <c r="F510" s="149" t="s">
        <v>1374</v>
      </c>
      <c r="G510" s="149">
        <v>7146</v>
      </c>
      <c r="H510" s="149">
        <v>54100</v>
      </c>
      <c r="I510" s="35"/>
      <c r="J510" s="109"/>
    </row>
    <row r="511" spans="3:10" x14ac:dyDescent="0.25">
      <c r="C511" s="107" t="s">
        <v>1316</v>
      </c>
      <c r="D511" s="149" t="s">
        <v>1325</v>
      </c>
      <c r="E511" s="149" t="s">
        <v>1326</v>
      </c>
      <c r="F511" s="149" t="s">
        <v>1327</v>
      </c>
      <c r="G511" s="149">
        <v>7122</v>
      </c>
      <c r="H511" s="149">
        <v>50053</v>
      </c>
      <c r="I511" s="35"/>
      <c r="J511" s="109"/>
    </row>
    <row r="512" spans="3:10" x14ac:dyDescent="0.25">
      <c r="C512" s="107" t="s">
        <v>1316</v>
      </c>
      <c r="D512" s="149" t="s">
        <v>1387</v>
      </c>
      <c r="E512" s="149" t="s">
        <v>1390</v>
      </c>
      <c r="F512" s="149" t="s">
        <v>1391</v>
      </c>
      <c r="G512" s="149">
        <v>7138</v>
      </c>
      <c r="H512" s="149">
        <v>51100</v>
      </c>
      <c r="I512" s="35"/>
      <c r="J512" s="109"/>
    </row>
    <row r="513" spans="3:10" x14ac:dyDescent="0.25">
      <c r="C513" s="107" t="s">
        <v>1316</v>
      </c>
      <c r="D513" s="149" t="s">
        <v>1317</v>
      </c>
      <c r="E513" s="149" t="s">
        <v>1320</v>
      </c>
      <c r="F513" s="149" t="s">
        <v>1321</v>
      </c>
      <c r="G513" s="149">
        <v>7127</v>
      </c>
      <c r="H513" s="149">
        <v>52100</v>
      </c>
      <c r="I513" s="35"/>
      <c r="J513" s="109"/>
    </row>
    <row r="514" spans="3:10" x14ac:dyDescent="0.25">
      <c r="C514" s="107" t="s">
        <v>1316</v>
      </c>
      <c r="D514" s="149" t="s">
        <v>1359</v>
      </c>
      <c r="E514" s="149" t="s">
        <v>1362</v>
      </c>
      <c r="F514" s="149" t="s">
        <v>1363</v>
      </c>
      <c r="G514" s="149">
        <v>7130</v>
      </c>
      <c r="H514" s="149">
        <v>57124</v>
      </c>
      <c r="I514" s="35"/>
      <c r="J514" s="109"/>
    </row>
    <row r="515" spans="3:10" x14ac:dyDescent="0.25">
      <c r="C515" s="107" t="s">
        <v>1316</v>
      </c>
      <c r="D515" s="149" t="s">
        <v>1330</v>
      </c>
      <c r="E515" s="149" t="s">
        <v>1339</v>
      </c>
      <c r="F515" s="149" t="s">
        <v>1340</v>
      </c>
      <c r="G515" s="149">
        <v>7117</v>
      </c>
      <c r="H515" s="149">
        <v>50122</v>
      </c>
      <c r="I515" s="35"/>
      <c r="J515" s="109"/>
    </row>
    <row r="516" spans="3:10" x14ac:dyDescent="0.25">
      <c r="C516" s="107" t="s">
        <v>1316</v>
      </c>
      <c r="D516" s="149" t="s">
        <v>1330</v>
      </c>
      <c r="E516" s="149" t="s">
        <v>1331</v>
      </c>
      <c r="F516" s="149" t="s">
        <v>1332</v>
      </c>
      <c r="G516" s="149">
        <v>7116</v>
      </c>
      <c r="H516" s="149">
        <v>50136</v>
      </c>
      <c r="I516" s="35"/>
      <c r="J516" s="109"/>
    </row>
    <row r="517" spans="3:10" x14ac:dyDescent="0.25">
      <c r="C517" s="107" t="s">
        <v>1316</v>
      </c>
      <c r="D517" s="149" t="s">
        <v>1322</v>
      </c>
      <c r="E517" s="149" t="s">
        <v>1323</v>
      </c>
      <c r="F517" s="149" t="s">
        <v>1324</v>
      </c>
      <c r="G517" s="149">
        <v>7143</v>
      </c>
      <c r="H517" s="149">
        <v>53042</v>
      </c>
      <c r="I517" s="35"/>
      <c r="J517" s="109"/>
    </row>
    <row r="518" spans="3:10" x14ac:dyDescent="0.25">
      <c r="C518" s="107" t="s">
        <v>1316</v>
      </c>
      <c r="D518" s="149" t="s">
        <v>1330</v>
      </c>
      <c r="E518" s="149" t="s">
        <v>1341</v>
      </c>
      <c r="F518" s="149" t="s">
        <v>1342</v>
      </c>
      <c r="G518" s="149">
        <v>7114</v>
      </c>
      <c r="H518" s="149">
        <v>50127</v>
      </c>
      <c r="I518" s="35"/>
      <c r="J518" s="109"/>
    </row>
    <row r="519" spans="3:10" x14ac:dyDescent="0.25">
      <c r="C519" s="107" t="s">
        <v>1316</v>
      </c>
      <c r="D519" s="149" t="s">
        <v>1330</v>
      </c>
      <c r="E519" s="149" t="s">
        <v>1337</v>
      </c>
      <c r="F519" s="149" t="s">
        <v>1338</v>
      </c>
      <c r="G519" s="149">
        <v>7148</v>
      </c>
      <c r="H519" s="149">
        <v>50123</v>
      </c>
      <c r="I519" s="35"/>
      <c r="J519" s="109"/>
    </row>
    <row r="520" spans="3:10" x14ac:dyDescent="0.25">
      <c r="C520" s="107" t="s">
        <v>1316</v>
      </c>
      <c r="D520" s="149" t="s">
        <v>1359</v>
      </c>
      <c r="E520" s="149" t="s">
        <v>1360</v>
      </c>
      <c r="F520" s="149" t="s">
        <v>1361</v>
      </c>
      <c r="G520" s="149">
        <v>7131</v>
      </c>
      <c r="H520" s="149">
        <v>57100</v>
      </c>
      <c r="I520" s="35"/>
      <c r="J520" s="109"/>
    </row>
    <row r="521" spans="3:10" x14ac:dyDescent="0.25">
      <c r="C521" s="107" t="s">
        <v>1316</v>
      </c>
      <c r="D521" s="149" t="s">
        <v>1354</v>
      </c>
      <c r="E521" s="149" t="s">
        <v>1357</v>
      </c>
      <c r="F521" s="149" t="s">
        <v>1358</v>
      </c>
      <c r="G521" s="149">
        <v>7129</v>
      </c>
      <c r="H521" s="149">
        <v>58016</v>
      </c>
      <c r="I521" s="35"/>
      <c r="J521" s="109"/>
    </row>
    <row r="522" spans="3:10" x14ac:dyDescent="0.25">
      <c r="C522" s="107" t="s">
        <v>1316</v>
      </c>
      <c r="D522" s="149" t="s">
        <v>1400</v>
      </c>
      <c r="E522" s="149" t="s">
        <v>1405</v>
      </c>
      <c r="F522" s="149" t="s">
        <v>1404</v>
      </c>
      <c r="G522" s="149">
        <v>7175</v>
      </c>
      <c r="H522" s="149">
        <v>53100</v>
      </c>
      <c r="I522" s="35"/>
      <c r="J522" s="109"/>
    </row>
    <row r="523" spans="3:10" x14ac:dyDescent="0.25">
      <c r="C523" s="107" t="s">
        <v>1316</v>
      </c>
      <c r="D523" s="149" t="s">
        <v>1392</v>
      </c>
      <c r="E523" s="149" t="s">
        <v>1393</v>
      </c>
      <c r="F523" s="149" t="s">
        <v>1394</v>
      </c>
      <c r="G523" s="149">
        <v>7137</v>
      </c>
      <c r="H523" s="149">
        <v>56025</v>
      </c>
      <c r="I523" s="35"/>
      <c r="J523" s="109"/>
    </row>
    <row r="524" spans="3:10" x14ac:dyDescent="0.25">
      <c r="C524" s="107" t="s">
        <v>1316</v>
      </c>
      <c r="D524" s="149" t="s">
        <v>1375</v>
      </c>
      <c r="E524" s="149" t="s">
        <v>1376</v>
      </c>
      <c r="F524" s="149" t="s">
        <v>1377</v>
      </c>
      <c r="G524" s="149">
        <v>7140</v>
      </c>
      <c r="H524" s="149">
        <v>51016</v>
      </c>
      <c r="I524" s="35"/>
      <c r="J524" s="109"/>
    </row>
    <row r="525" spans="3:10" x14ac:dyDescent="0.25">
      <c r="C525" s="107" t="s">
        <v>1316</v>
      </c>
      <c r="D525" s="149" t="s">
        <v>1359</v>
      </c>
      <c r="E525" s="149" t="s">
        <v>1364</v>
      </c>
      <c r="F525" s="149" t="s">
        <v>1363</v>
      </c>
      <c r="G525" s="149">
        <v>7176</v>
      </c>
      <c r="H525" s="149">
        <v>57124</v>
      </c>
      <c r="I525" s="35"/>
      <c r="J525" s="109"/>
    </row>
    <row r="526" spans="3:10" x14ac:dyDescent="0.25">
      <c r="C526" s="107" t="s">
        <v>1316</v>
      </c>
      <c r="D526" s="149" t="s">
        <v>1345</v>
      </c>
      <c r="E526" s="149" t="s">
        <v>1378</v>
      </c>
      <c r="F526" s="149" t="s">
        <v>1379</v>
      </c>
      <c r="G526" s="149">
        <v>7132</v>
      </c>
      <c r="H526" s="149">
        <v>57025</v>
      </c>
      <c r="I526" s="35"/>
      <c r="J526" s="109"/>
    </row>
    <row r="527" spans="3:10" x14ac:dyDescent="0.25">
      <c r="C527" s="107" t="s">
        <v>1316</v>
      </c>
      <c r="D527" s="149" t="s">
        <v>1395</v>
      </c>
      <c r="E527" s="149" t="s">
        <v>1398</v>
      </c>
      <c r="F527" s="149" t="s">
        <v>1399</v>
      </c>
      <c r="G527" s="149">
        <v>7124</v>
      </c>
      <c r="H527" s="149">
        <v>50047</v>
      </c>
      <c r="I527" s="35"/>
      <c r="J527" s="109"/>
    </row>
    <row r="528" spans="3:10" x14ac:dyDescent="0.25">
      <c r="C528" s="107" t="s">
        <v>1316</v>
      </c>
      <c r="D528" s="149" t="s">
        <v>1395</v>
      </c>
      <c r="E528" s="149" t="s">
        <v>1396</v>
      </c>
      <c r="F528" s="149" t="s">
        <v>1397</v>
      </c>
      <c r="G528" s="149">
        <v>7125</v>
      </c>
      <c r="H528" s="149">
        <v>50047</v>
      </c>
      <c r="I528" s="35"/>
      <c r="J528" s="109"/>
    </row>
    <row r="529" spans="3:10" x14ac:dyDescent="0.25">
      <c r="C529" s="107" t="s">
        <v>1316</v>
      </c>
      <c r="D529" s="149" t="s">
        <v>1330</v>
      </c>
      <c r="E529" s="149" t="s">
        <v>1343</v>
      </c>
      <c r="F529" s="149" t="s">
        <v>1106</v>
      </c>
      <c r="G529" s="149">
        <v>7121</v>
      </c>
      <c r="H529" s="149">
        <v>52027</v>
      </c>
      <c r="I529" s="35"/>
      <c r="J529" s="109"/>
    </row>
    <row r="530" spans="3:10" x14ac:dyDescent="0.25">
      <c r="C530" s="107" t="s">
        <v>1316</v>
      </c>
      <c r="D530" s="149" t="s">
        <v>1325</v>
      </c>
      <c r="E530" s="149" t="s">
        <v>1328</v>
      </c>
      <c r="F530" s="149" t="s">
        <v>1329</v>
      </c>
      <c r="G530" s="149">
        <v>7123</v>
      </c>
      <c r="H530" s="149">
        <v>50053</v>
      </c>
      <c r="I530" s="35"/>
      <c r="J530" s="109"/>
    </row>
    <row r="531" spans="3:10" x14ac:dyDescent="0.25">
      <c r="C531" s="107" t="s">
        <v>1316</v>
      </c>
      <c r="D531" s="149" t="s">
        <v>1365</v>
      </c>
      <c r="E531" s="149" t="s">
        <v>1366</v>
      </c>
      <c r="F531" s="149" t="s">
        <v>1367</v>
      </c>
      <c r="G531" s="149">
        <v>7134</v>
      </c>
      <c r="H531" s="149">
        <v>55100</v>
      </c>
      <c r="I531" s="35"/>
      <c r="J531" s="109"/>
    </row>
    <row r="532" spans="3:10" x14ac:dyDescent="0.25">
      <c r="C532" s="107" t="s">
        <v>1316</v>
      </c>
      <c r="D532" s="149" t="s">
        <v>1382</v>
      </c>
      <c r="E532" s="149" t="s">
        <v>1383</v>
      </c>
      <c r="F532" s="149" t="s">
        <v>1384</v>
      </c>
      <c r="G532" s="149">
        <v>7135</v>
      </c>
      <c r="H532" s="149">
        <v>56100</v>
      </c>
      <c r="I532" s="35"/>
      <c r="J532" s="109"/>
    </row>
    <row r="533" spans="3:10" x14ac:dyDescent="0.25">
      <c r="C533" s="107" t="s">
        <v>1316</v>
      </c>
      <c r="D533" s="149" t="s">
        <v>1351</v>
      </c>
      <c r="E533" s="149" t="s">
        <v>1352</v>
      </c>
      <c r="F533" s="149" t="s">
        <v>1353</v>
      </c>
      <c r="G533" s="149">
        <v>7153</v>
      </c>
      <c r="H533" s="149">
        <v>58022</v>
      </c>
      <c r="I533" s="35"/>
      <c r="J533" s="109"/>
    </row>
    <row r="534" spans="3:10" x14ac:dyDescent="0.25">
      <c r="C534" s="107" t="s">
        <v>1316</v>
      </c>
      <c r="D534" s="149" t="s">
        <v>1365</v>
      </c>
      <c r="E534" s="149" t="s">
        <v>1368</v>
      </c>
      <c r="F534" s="149" t="s">
        <v>1369</v>
      </c>
      <c r="G534" s="149">
        <v>7133</v>
      </c>
      <c r="H534" s="149">
        <v>55100</v>
      </c>
      <c r="I534" s="35"/>
      <c r="J534" s="109"/>
    </row>
    <row r="535" spans="3:10" x14ac:dyDescent="0.25">
      <c r="C535" s="107" t="s">
        <v>1316</v>
      </c>
      <c r="D535" s="149" t="s">
        <v>1330</v>
      </c>
      <c r="E535" s="149" t="s">
        <v>1344</v>
      </c>
      <c r="F535" s="149" t="s">
        <v>1345</v>
      </c>
      <c r="G535" s="149">
        <v>7118</v>
      </c>
      <c r="H535" s="149">
        <v>50142</v>
      </c>
      <c r="I535" s="35"/>
      <c r="J535" s="109"/>
    </row>
    <row r="536" spans="3:10" x14ac:dyDescent="0.25">
      <c r="C536" s="107" t="s">
        <v>1316</v>
      </c>
      <c r="D536" s="149" t="s">
        <v>1345</v>
      </c>
      <c r="E536" s="149" t="s">
        <v>1380</v>
      </c>
      <c r="F536" s="149" t="s">
        <v>1381</v>
      </c>
      <c r="G536" s="149">
        <v>7154</v>
      </c>
      <c r="H536" s="149">
        <v>57037</v>
      </c>
      <c r="I536" s="35"/>
      <c r="J536" s="109"/>
    </row>
    <row r="537" spans="3:10" x14ac:dyDescent="0.25">
      <c r="C537" s="107" t="s">
        <v>1316</v>
      </c>
      <c r="D537" s="149" t="s">
        <v>1370</v>
      </c>
      <c r="E537" s="149" t="s">
        <v>1371</v>
      </c>
      <c r="F537" s="149" t="s">
        <v>1372</v>
      </c>
      <c r="G537" s="149">
        <v>7147</v>
      </c>
      <c r="H537" s="149">
        <v>54036</v>
      </c>
      <c r="I537" s="35"/>
      <c r="J537" s="109"/>
    </row>
    <row r="538" spans="3:10" x14ac:dyDescent="0.25">
      <c r="C538" s="107" t="s">
        <v>1316</v>
      </c>
      <c r="D538" s="149" t="s">
        <v>1330</v>
      </c>
      <c r="E538" s="149" t="s">
        <v>1348</v>
      </c>
      <c r="F538" s="149" t="s">
        <v>1349</v>
      </c>
      <c r="G538" s="149">
        <v>7119</v>
      </c>
      <c r="H538" s="149">
        <v>50065</v>
      </c>
      <c r="I538" s="35"/>
      <c r="J538" s="109"/>
    </row>
    <row r="539" spans="3:10" x14ac:dyDescent="0.25">
      <c r="C539" s="107" t="s">
        <v>1316</v>
      </c>
      <c r="D539" s="149" t="s">
        <v>1354</v>
      </c>
      <c r="E539" s="149" t="s">
        <v>1355</v>
      </c>
      <c r="F539" s="149" t="s">
        <v>1356</v>
      </c>
      <c r="G539" s="149">
        <v>7128</v>
      </c>
      <c r="H539" s="149">
        <v>58100</v>
      </c>
      <c r="I539" s="35"/>
      <c r="J539" s="109"/>
    </row>
    <row r="540" spans="3:10" x14ac:dyDescent="0.25">
      <c r="C540" s="107" t="s">
        <v>1316</v>
      </c>
      <c r="D540" s="149" t="s">
        <v>1406</v>
      </c>
      <c r="E540" s="149" t="s">
        <v>1407</v>
      </c>
      <c r="F540" s="149" t="s">
        <v>1408</v>
      </c>
      <c r="G540" s="149">
        <v>7145</v>
      </c>
      <c r="H540" s="149">
        <v>55045</v>
      </c>
      <c r="I540" s="35"/>
      <c r="J540" s="109"/>
    </row>
    <row r="541" spans="3:10" x14ac:dyDescent="0.25">
      <c r="C541" s="107" t="s">
        <v>1316</v>
      </c>
      <c r="D541" s="149" t="s">
        <v>1382</v>
      </c>
      <c r="E541" s="149" t="s">
        <v>1385</v>
      </c>
      <c r="F541" s="149" t="s">
        <v>1386</v>
      </c>
      <c r="G541" s="149">
        <v>7136</v>
      </c>
      <c r="H541" s="149">
        <v>56100</v>
      </c>
      <c r="I541" s="35"/>
      <c r="J541" s="109"/>
    </row>
    <row r="542" spans="3:10" x14ac:dyDescent="0.25">
      <c r="C542" s="107" t="s">
        <v>1316</v>
      </c>
      <c r="D542" s="149" t="s">
        <v>1400</v>
      </c>
      <c r="E542" s="149" t="s">
        <v>1401</v>
      </c>
      <c r="F542" s="149" t="s">
        <v>1402</v>
      </c>
      <c r="G542" s="149">
        <v>7142</v>
      </c>
      <c r="H542" s="149">
        <v>53035</v>
      </c>
      <c r="I542" s="35"/>
      <c r="J542" s="109"/>
    </row>
    <row r="543" spans="3:10" x14ac:dyDescent="0.25">
      <c r="C543" s="107" t="s">
        <v>1316</v>
      </c>
      <c r="D543" s="149" t="s">
        <v>1406</v>
      </c>
      <c r="E543" s="149" t="s">
        <v>1409</v>
      </c>
      <c r="F543" s="149" t="s">
        <v>1410</v>
      </c>
      <c r="G543" s="149">
        <v>7144</v>
      </c>
      <c r="H543" s="149">
        <v>55049</v>
      </c>
      <c r="I543" s="35"/>
      <c r="J543" s="109"/>
    </row>
    <row r="544" spans="3:10" x14ac:dyDescent="0.25">
      <c r="C544" s="107" t="s">
        <v>1316</v>
      </c>
      <c r="D544" s="149" t="s">
        <v>1317</v>
      </c>
      <c r="E544" s="149" t="s">
        <v>1318</v>
      </c>
      <c r="F544" s="149" t="s">
        <v>1319</v>
      </c>
      <c r="G544" s="149">
        <v>7126</v>
      </c>
      <c r="H544" s="149">
        <v>52100</v>
      </c>
      <c r="I544" s="35"/>
      <c r="J544" s="109"/>
    </row>
    <row r="545" spans="3:10" x14ac:dyDescent="0.25">
      <c r="C545" s="107" t="s">
        <v>1316</v>
      </c>
      <c r="D545" s="149" t="s">
        <v>1330</v>
      </c>
      <c r="E545" s="149" t="s">
        <v>1333</v>
      </c>
      <c r="F545" s="149" t="s">
        <v>1334</v>
      </c>
      <c r="G545" s="149">
        <v>7115</v>
      </c>
      <c r="H545" s="149">
        <v>50131</v>
      </c>
      <c r="I545" s="35"/>
      <c r="J545" s="109"/>
    </row>
    <row r="546" spans="3:10" x14ac:dyDescent="0.25">
      <c r="C546" s="107" t="s">
        <v>1316</v>
      </c>
      <c r="D546" s="149" t="s">
        <v>1387</v>
      </c>
      <c r="E546" s="149" t="s">
        <v>1388</v>
      </c>
      <c r="F546" s="149" t="s">
        <v>1389</v>
      </c>
      <c r="G546" s="149">
        <v>7139</v>
      </c>
      <c r="H546" s="149">
        <v>51100</v>
      </c>
      <c r="I546" s="35"/>
      <c r="J546" s="109"/>
    </row>
    <row r="547" spans="3:10" x14ac:dyDescent="0.25">
      <c r="C547" s="107" t="s">
        <v>1411</v>
      </c>
      <c r="D547" s="149" t="s">
        <v>1421</v>
      </c>
      <c r="E547" s="149" t="s">
        <v>1421</v>
      </c>
      <c r="F547" s="149" t="s">
        <v>1422</v>
      </c>
      <c r="G547" s="149">
        <v>3919</v>
      </c>
      <c r="H547" s="149">
        <v>38033</v>
      </c>
      <c r="I547" s="35"/>
      <c r="J547" s="109"/>
    </row>
    <row r="548" spans="3:10" x14ac:dyDescent="0.25">
      <c r="C548" s="107" t="s">
        <v>1411</v>
      </c>
      <c r="D548" s="149" t="s">
        <v>1426</v>
      </c>
      <c r="E548" s="149" t="s">
        <v>1427</v>
      </c>
      <c r="F548" s="149" t="s">
        <v>1428</v>
      </c>
      <c r="G548" s="149">
        <v>3533</v>
      </c>
      <c r="H548" s="149">
        <v>39012</v>
      </c>
      <c r="I548" s="35"/>
      <c r="J548" s="109"/>
    </row>
    <row r="549" spans="3:10" x14ac:dyDescent="0.25">
      <c r="C549" s="107" t="s">
        <v>1411</v>
      </c>
      <c r="D549" s="149" t="s">
        <v>1417</v>
      </c>
      <c r="E549" s="149" t="s">
        <v>1417</v>
      </c>
      <c r="F549" s="149" t="s">
        <v>1418</v>
      </c>
      <c r="G549" s="149">
        <v>3532</v>
      </c>
      <c r="H549" s="149">
        <v>39042</v>
      </c>
      <c r="I549" s="35"/>
      <c r="J549" s="109"/>
    </row>
    <row r="550" spans="3:10" x14ac:dyDescent="0.25">
      <c r="C550" s="107" t="s">
        <v>1411</v>
      </c>
      <c r="D550" s="149" t="s">
        <v>1432</v>
      </c>
      <c r="E550" s="149" t="s">
        <v>1433</v>
      </c>
      <c r="F550" s="149" t="s">
        <v>1434</v>
      </c>
      <c r="G550" s="149">
        <v>3538</v>
      </c>
      <c r="H550" s="149">
        <v>38079</v>
      </c>
      <c r="I550" s="35"/>
      <c r="J550" s="109"/>
    </row>
    <row r="551" spans="3:10" x14ac:dyDescent="0.25">
      <c r="C551" s="107" t="s">
        <v>1411</v>
      </c>
      <c r="D551" s="149" t="s">
        <v>1435</v>
      </c>
      <c r="E551" s="149" t="s">
        <v>1436</v>
      </c>
      <c r="F551" s="149" t="s">
        <v>1437</v>
      </c>
      <c r="G551" s="149">
        <v>3534</v>
      </c>
      <c r="H551" s="149">
        <v>38100</v>
      </c>
      <c r="I551" s="35"/>
      <c r="J551" s="109"/>
    </row>
    <row r="552" spans="3:10" x14ac:dyDescent="0.25">
      <c r="C552" s="107" t="s">
        <v>1411</v>
      </c>
      <c r="D552" s="149" t="s">
        <v>1412</v>
      </c>
      <c r="E552" s="149" t="s">
        <v>1413</v>
      </c>
      <c r="F552" s="149" t="s">
        <v>1414</v>
      </c>
      <c r="G552" s="149">
        <v>3531</v>
      </c>
      <c r="H552" s="149">
        <v>39100</v>
      </c>
      <c r="I552" s="35"/>
      <c r="J552" s="109"/>
    </row>
    <row r="553" spans="3:10" x14ac:dyDescent="0.25">
      <c r="C553" s="107" t="s">
        <v>1411</v>
      </c>
      <c r="D553" s="149" t="s">
        <v>1435</v>
      </c>
      <c r="E553" s="149" t="s">
        <v>1438</v>
      </c>
      <c r="F553" s="149" t="s">
        <v>1439</v>
      </c>
      <c r="G553" s="149">
        <v>3535</v>
      </c>
      <c r="H553" s="149">
        <v>38100</v>
      </c>
      <c r="I553" s="35"/>
      <c r="J553" s="109"/>
    </row>
    <row r="554" spans="3:10" x14ac:dyDescent="0.25">
      <c r="C554" s="107" t="s">
        <v>1411</v>
      </c>
      <c r="D554" s="149" t="s">
        <v>1423</v>
      </c>
      <c r="E554" s="149" t="s">
        <v>1424</v>
      </c>
      <c r="F554" s="149" t="s">
        <v>1425</v>
      </c>
      <c r="G554" s="149">
        <v>3536</v>
      </c>
      <c r="H554" s="149">
        <v>38023</v>
      </c>
      <c r="I554" s="35"/>
      <c r="J554" s="109"/>
    </row>
    <row r="555" spans="3:10" x14ac:dyDescent="0.25">
      <c r="C555" s="107" t="s">
        <v>1411</v>
      </c>
      <c r="D555" s="149" t="s">
        <v>1412</v>
      </c>
      <c r="E555" s="149" t="s">
        <v>1415</v>
      </c>
      <c r="F555" s="149" t="s">
        <v>1416</v>
      </c>
      <c r="G555" s="149">
        <v>3530</v>
      </c>
      <c r="H555" s="149">
        <v>39100</v>
      </c>
      <c r="I555" s="35"/>
      <c r="J555" s="109"/>
    </row>
    <row r="556" spans="3:10" x14ac:dyDescent="0.25">
      <c r="C556" s="107" t="s">
        <v>1411</v>
      </c>
      <c r="D556" s="149" t="s">
        <v>1429</v>
      </c>
      <c r="E556" s="149" t="s">
        <v>1430</v>
      </c>
      <c r="F556" s="149" t="s">
        <v>1431</v>
      </c>
      <c r="G556" s="149">
        <v>3537</v>
      </c>
      <c r="H556" s="149">
        <v>38068</v>
      </c>
      <c r="I556" s="35"/>
      <c r="J556" s="109"/>
    </row>
    <row r="557" spans="3:10" x14ac:dyDescent="0.25">
      <c r="C557" s="107" t="s">
        <v>1411</v>
      </c>
      <c r="D557" s="149" t="s">
        <v>1419</v>
      </c>
      <c r="E557" s="149" t="s">
        <v>1419</v>
      </c>
      <c r="F557" s="149" t="s">
        <v>1420</v>
      </c>
      <c r="G557" s="149">
        <v>3678</v>
      </c>
      <c r="H557" s="149">
        <v>39031</v>
      </c>
      <c r="I557" s="35"/>
      <c r="J557" s="109"/>
    </row>
    <row r="558" spans="3:10" x14ac:dyDescent="0.25">
      <c r="C558" s="107" t="s">
        <v>1440</v>
      </c>
      <c r="D558" s="149" t="s">
        <v>1444</v>
      </c>
      <c r="E558" s="149" t="s">
        <v>1447</v>
      </c>
      <c r="F558" s="149" t="s">
        <v>1448</v>
      </c>
      <c r="G558" s="149">
        <v>8598</v>
      </c>
      <c r="H558" s="149">
        <v>6012</v>
      </c>
      <c r="I558" s="35"/>
      <c r="J558" s="109"/>
    </row>
    <row r="559" spans="3:10" x14ac:dyDescent="0.25">
      <c r="C559" s="107" t="s">
        <v>1440</v>
      </c>
      <c r="D559" s="149" t="s">
        <v>1455</v>
      </c>
      <c r="E559" s="149" t="s">
        <v>1458</v>
      </c>
      <c r="F559" s="149" t="s">
        <v>1459</v>
      </c>
      <c r="G559" s="149">
        <v>8605</v>
      </c>
      <c r="H559" s="149">
        <v>5100</v>
      </c>
      <c r="I559" s="35"/>
      <c r="J559" s="109"/>
    </row>
    <row r="560" spans="3:10" x14ac:dyDescent="0.25">
      <c r="C560" s="107" t="s">
        <v>1440</v>
      </c>
      <c r="D560" s="149" t="s">
        <v>1444</v>
      </c>
      <c r="E560" s="149" t="s">
        <v>1451</v>
      </c>
      <c r="F560" s="149" t="s">
        <v>1452</v>
      </c>
      <c r="G560" s="149">
        <v>8596</v>
      </c>
      <c r="H560" s="149">
        <v>6080</v>
      </c>
      <c r="I560" s="35"/>
      <c r="J560" s="109"/>
    </row>
    <row r="561" spans="3:10" x14ac:dyDescent="0.25">
      <c r="C561" s="107" t="s">
        <v>1440</v>
      </c>
      <c r="D561" s="149" t="s">
        <v>1453</v>
      </c>
      <c r="E561" s="149" t="s">
        <v>1453</v>
      </c>
      <c r="F561" s="149" t="s">
        <v>1454</v>
      </c>
      <c r="G561" s="149">
        <v>8600</v>
      </c>
      <c r="H561" s="149">
        <v>6049</v>
      </c>
      <c r="I561" s="35"/>
      <c r="J561" s="109"/>
    </row>
    <row r="562" spans="3:10" x14ac:dyDescent="0.25">
      <c r="C562" s="107" t="s">
        <v>1440</v>
      </c>
      <c r="D562" s="149" t="s">
        <v>1444</v>
      </c>
      <c r="E562" s="149" t="s">
        <v>1449</v>
      </c>
      <c r="F562" s="149" t="s">
        <v>1450</v>
      </c>
      <c r="G562" s="149">
        <v>8607</v>
      </c>
      <c r="H562" s="149">
        <v>6100</v>
      </c>
      <c r="I562" s="35"/>
      <c r="J562" s="109"/>
    </row>
    <row r="563" spans="3:10" x14ac:dyDescent="0.25">
      <c r="C563" s="107" t="s">
        <v>1440</v>
      </c>
      <c r="D563" s="149" t="s">
        <v>1455</v>
      </c>
      <c r="E563" s="149" t="s">
        <v>1456</v>
      </c>
      <c r="F563" s="149" t="s">
        <v>1457</v>
      </c>
      <c r="G563" s="149">
        <v>8604</v>
      </c>
      <c r="H563" s="149">
        <v>5100</v>
      </c>
      <c r="I563" s="35"/>
      <c r="J563" s="109"/>
    </row>
    <row r="564" spans="3:10" x14ac:dyDescent="0.25">
      <c r="C564" s="107" t="s">
        <v>1440</v>
      </c>
      <c r="D564" s="149" t="s">
        <v>1444</v>
      </c>
      <c r="E564" s="149" t="s">
        <v>1445</v>
      </c>
      <c r="F564" s="149" t="s">
        <v>1446</v>
      </c>
      <c r="G564" s="149">
        <v>8597</v>
      </c>
      <c r="H564" s="149">
        <v>6083</v>
      </c>
      <c r="I564" s="35"/>
      <c r="J564" s="109"/>
    </row>
    <row r="565" spans="3:10" x14ac:dyDescent="0.25">
      <c r="C565" s="107" t="s">
        <v>1440</v>
      </c>
      <c r="D565" s="149" t="s">
        <v>1441</v>
      </c>
      <c r="E565" s="149" t="s">
        <v>1442</v>
      </c>
      <c r="F565" s="149" t="s">
        <v>1443</v>
      </c>
      <c r="G565" s="149">
        <v>8599</v>
      </c>
      <c r="H565" s="149">
        <v>6034</v>
      </c>
      <c r="I565" s="35"/>
      <c r="J565" s="109"/>
    </row>
    <row r="566" spans="3:10" x14ac:dyDescent="0.25">
      <c r="C566" s="107" t="s">
        <v>1460</v>
      </c>
      <c r="D566" s="149" t="s">
        <v>1463</v>
      </c>
      <c r="E566" s="149" t="s">
        <v>1464</v>
      </c>
      <c r="F566" s="149" t="s">
        <v>1465</v>
      </c>
      <c r="G566" s="149">
        <v>118</v>
      </c>
      <c r="H566" s="149">
        <v>11027</v>
      </c>
      <c r="I566" s="35"/>
      <c r="J566" s="109"/>
    </row>
    <row r="567" spans="3:10" x14ac:dyDescent="0.25">
      <c r="C567" s="107" t="s">
        <v>1460</v>
      </c>
      <c r="D567" s="149" t="s">
        <v>1461</v>
      </c>
      <c r="E567" s="149" t="s">
        <v>1461</v>
      </c>
      <c r="F567" s="149" t="s">
        <v>1462</v>
      </c>
      <c r="G567" s="149">
        <v>102</v>
      </c>
      <c r="H567" s="149">
        <v>11100</v>
      </c>
      <c r="I567" s="35"/>
      <c r="J567" s="109"/>
    </row>
    <row r="568" spans="3:10" x14ac:dyDescent="0.25">
      <c r="C568" s="107" t="s">
        <v>1466</v>
      </c>
      <c r="D568" s="149" t="s">
        <v>1486</v>
      </c>
      <c r="E568" s="149" t="s">
        <v>1486</v>
      </c>
      <c r="F568" s="149" t="s">
        <v>1487</v>
      </c>
      <c r="G568" s="149">
        <v>4462</v>
      </c>
      <c r="H568" s="149">
        <v>37045</v>
      </c>
      <c r="I568" s="35"/>
      <c r="J568" s="109"/>
    </row>
    <row r="569" spans="3:10" x14ac:dyDescent="0.25">
      <c r="C569" s="107" t="s">
        <v>1466</v>
      </c>
      <c r="D569" s="149" t="s">
        <v>1474</v>
      </c>
      <c r="E569" s="149" t="s">
        <v>1474</v>
      </c>
      <c r="F569" s="149" t="s">
        <v>1475</v>
      </c>
      <c r="G569" s="149">
        <v>4434</v>
      </c>
      <c r="H569" s="149">
        <v>32100</v>
      </c>
      <c r="I569" s="35"/>
      <c r="J569" s="109"/>
    </row>
    <row r="570" spans="3:10" x14ac:dyDescent="0.25">
      <c r="C570" s="107" t="s">
        <v>1466</v>
      </c>
      <c r="D570" s="149" t="s">
        <v>1529</v>
      </c>
      <c r="E570" s="149" t="s">
        <v>1536</v>
      </c>
      <c r="F570" s="149" t="s">
        <v>1537</v>
      </c>
      <c r="G570" s="149">
        <v>4426</v>
      </c>
      <c r="H570" s="149">
        <v>30172</v>
      </c>
      <c r="I570" s="35"/>
      <c r="J570" s="109"/>
    </row>
    <row r="571" spans="3:10" x14ac:dyDescent="0.25">
      <c r="C571" s="107" t="s">
        <v>1466</v>
      </c>
      <c r="D571" s="149" t="s">
        <v>1488</v>
      </c>
      <c r="E571" s="149" t="s">
        <v>1488</v>
      </c>
      <c r="F571" s="149" t="s">
        <v>1491</v>
      </c>
      <c r="G571" s="149">
        <v>4453</v>
      </c>
      <c r="H571" s="149">
        <v>31044</v>
      </c>
      <c r="I571" s="35"/>
      <c r="J571" s="109"/>
    </row>
    <row r="572" spans="3:10" x14ac:dyDescent="0.25">
      <c r="C572" s="107" t="s">
        <v>1466</v>
      </c>
      <c r="D572" s="149" t="s">
        <v>1508</v>
      </c>
      <c r="E572" s="149" t="s">
        <v>1509</v>
      </c>
      <c r="F572" s="149" t="s">
        <v>1853</v>
      </c>
      <c r="G572" s="149">
        <v>4445</v>
      </c>
      <c r="H572" s="149">
        <v>45021</v>
      </c>
      <c r="I572" s="35"/>
      <c r="J572" s="109"/>
    </row>
    <row r="573" spans="3:10" x14ac:dyDescent="0.25">
      <c r="C573" s="107" t="s">
        <v>1466</v>
      </c>
      <c r="D573" s="149" t="s">
        <v>1476</v>
      </c>
      <c r="E573" s="149" t="s">
        <v>1477</v>
      </c>
      <c r="F573" s="149" t="s">
        <v>1478</v>
      </c>
      <c r="G573" s="149">
        <v>4452</v>
      </c>
      <c r="H573" s="149">
        <v>31015</v>
      </c>
      <c r="I573" s="35"/>
      <c r="J573" s="109"/>
    </row>
    <row r="574" spans="3:10" x14ac:dyDescent="0.25">
      <c r="C574" s="107" t="s">
        <v>1466</v>
      </c>
      <c r="D574" s="149" t="s">
        <v>1529</v>
      </c>
      <c r="E574" s="149" t="s">
        <v>1538</v>
      </c>
      <c r="F574" s="149" t="s">
        <v>1539</v>
      </c>
      <c r="G574" s="149">
        <v>4431</v>
      </c>
      <c r="H574" s="149">
        <v>30035</v>
      </c>
      <c r="I574" s="35"/>
      <c r="J574" s="109"/>
    </row>
    <row r="575" spans="3:10" x14ac:dyDescent="0.25">
      <c r="C575" s="107" t="s">
        <v>1466</v>
      </c>
      <c r="D575" s="149" t="s">
        <v>1483</v>
      </c>
      <c r="E575" s="149" t="s">
        <v>1484</v>
      </c>
      <c r="F575" s="149" t="s">
        <v>1485</v>
      </c>
      <c r="G575" s="149">
        <v>4436</v>
      </c>
      <c r="H575" s="149">
        <v>32032</v>
      </c>
      <c r="I575" s="35"/>
      <c r="J575" s="109"/>
    </row>
    <row r="576" spans="3:10" x14ac:dyDescent="0.25">
      <c r="C576" s="107" t="s">
        <v>1466</v>
      </c>
      <c r="D576" s="149" t="s">
        <v>1467</v>
      </c>
      <c r="E576" s="149" t="s">
        <v>1467</v>
      </c>
      <c r="F576" s="149" t="s">
        <v>1468</v>
      </c>
      <c r="G576" s="149">
        <v>4446</v>
      </c>
      <c r="H576" s="149">
        <v>45011</v>
      </c>
      <c r="I576" s="35"/>
      <c r="J576" s="109"/>
    </row>
    <row r="577" spans="3:10" x14ac:dyDescent="0.25">
      <c r="C577" s="107" t="s">
        <v>1466</v>
      </c>
      <c r="D577" s="149" t="s">
        <v>1481</v>
      </c>
      <c r="E577" s="149" t="s">
        <v>1481</v>
      </c>
      <c r="F577" s="149" t="s">
        <v>1482</v>
      </c>
      <c r="G577" s="149">
        <v>4447</v>
      </c>
      <c r="H577" s="149">
        <v>35042</v>
      </c>
      <c r="I577" s="35"/>
      <c r="J577" s="109"/>
    </row>
    <row r="578" spans="3:10" x14ac:dyDescent="0.25">
      <c r="C578" s="107" t="s">
        <v>1466</v>
      </c>
      <c r="D578" s="149" t="s">
        <v>1515</v>
      </c>
      <c r="E578" s="149" t="s">
        <v>1518</v>
      </c>
      <c r="F578" s="149" t="s">
        <v>1519</v>
      </c>
      <c r="G578" s="149">
        <v>4470</v>
      </c>
      <c r="H578" s="149">
        <v>36016</v>
      </c>
      <c r="I578" s="35"/>
      <c r="J578" s="109"/>
    </row>
    <row r="579" spans="3:10" x14ac:dyDescent="0.25">
      <c r="C579" s="107" t="s">
        <v>1466</v>
      </c>
      <c r="D579" s="149" t="s">
        <v>1560</v>
      </c>
      <c r="E579" s="149" t="s">
        <v>1567</v>
      </c>
      <c r="F579" s="149" t="s">
        <v>1568</v>
      </c>
      <c r="G579" s="149">
        <v>4463</v>
      </c>
      <c r="H579" s="149">
        <v>36100</v>
      </c>
      <c r="I579" s="35"/>
      <c r="J579" s="109"/>
    </row>
    <row r="580" spans="3:10" x14ac:dyDescent="0.25">
      <c r="C580" s="107" t="s">
        <v>1466</v>
      </c>
      <c r="D580" s="149" t="s">
        <v>1547</v>
      </c>
      <c r="E580" s="149" t="s">
        <v>1548</v>
      </c>
      <c r="F580" s="149" t="s">
        <v>1549</v>
      </c>
      <c r="G580" s="149">
        <v>4460</v>
      </c>
      <c r="H580" s="149">
        <v>37012</v>
      </c>
      <c r="I580" s="35"/>
      <c r="J580" s="109"/>
    </row>
    <row r="581" spans="3:10" x14ac:dyDescent="0.25">
      <c r="C581" s="107" t="s">
        <v>1466</v>
      </c>
      <c r="D581" s="149" t="s">
        <v>1492</v>
      </c>
      <c r="E581" s="149" t="s">
        <v>1497</v>
      </c>
      <c r="F581" s="149" t="s">
        <v>1498</v>
      </c>
      <c r="G581" s="149">
        <v>4439</v>
      </c>
      <c r="H581" s="149">
        <v>35121</v>
      </c>
      <c r="I581" s="35"/>
      <c r="J581" s="109"/>
    </row>
    <row r="582" spans="3:10" x14ac:dyDescent="0.25">
      <c r="C582" s="107" t="s">
        <v>1466</v>
      </c>
      <c r="D582" s="149" t="s">
        <v>1492</v>
      </c>
      <c r="E582" s="149" t="s">
        <v>1503</v>
      </c>
      <c r="F582" s="149" t="s">
        <v>1504</v>
      </c>
      <c r="G582" s="149">
        <v>4438</v>
      </c>
      <c r="H582" s="149">
        <v>35129</v>
      </c>
      <c r="I582" s="35"/>
      <c r="J582" s="109"/>
    </row>
    <row r="583" spans="3:10" x14ac:dyDescent="0.25">
      <c r="C583" s="107" t="s">
        <v>1466</v>
      </c>
      <c r="D583" s="149" t="s">
        <v>1529</v>
      </c>
      <c r="E583" s="149" t="s">
        <v>1532</v>
      </c>
      <c r="F583" s="149" t="s">
        <v>1533</v>
      </c>
      <c r="G583" s="149">
        <v>4430</v>
      </c>
      <c r="H583" s="149">
        <v>30031</v>
      </c>
      <c r="I583" s="35"/>
      <c r="J583" s="109"/>
    </row>
    <row r="584" spans="3:10" x14ac:dyDescent="0.25">
      <c r="C584" s="107" t="s">
        <v>1466</v>
      </c>
      <c r="D584" s="149" t="s">
        <v>1469</v>
      </c>
      <c r="E584" s="149" t="s">
        <v>1472</v>
      </c>
      <c r="F584" s="149" t="s">
        <v>1473</v>
      </c>
      <c r="G584" s="149">
        <v>4467</v>
      </c>
      <c r="H584" s="149">
        <v>36061</v>
      </c>
      <c r="I584" s="35"/>
      <c r="J584" s="109"/>
    </row>
    <row r="585" spans="3:10" x14ac:dyDescent="0.25">
      <c r="C585" s="107" t="s">
        <v>1466</v>
      </c>
      <c r="D585" s="149" t="s">
        <v>1547</v>
      </c>
      <c r="E585" s="149" t="s">
        <v>1552</v>
      </c>
      <c r="F585" s="149" t="s">
        <v>1553</v>
      </c>
      <c r="G585" s="149">
        <v>4459</v>
      </c>
      <c r="H585" s="149">
        <v>37069</v>
      </c>
      <c r="I585" s="35"/>
      <c r="J585" s="109"/>
    </row>
    <row r="586" spans="3:10" x14ac:dyDescent="0.25">
      <c r="C586" s="107" t="s">
        <v>1466</v>
      </c>
      <c r="D586" s="149" t="s">
        <v>1492</v>
      </c>
      <c r="E586" s="149" t="s">
        <v>1495</v>
      </c>
      <c r="F586" s="149" t="s">
        <v>1496</v>
      </c>
      <c r="G586" s="149">
        <v>4440</v>
      </c>
      <c r="H586" s="149">
        <v>35134</v>
      </c>
      <c r="I586" s="35"/>
      <c r="J586" s="109"/>
    </row>
    <row r="587" spans="3:10" x14ac:dyDescent="0.25">
      <c r="C587" s="107" t="s">
        <v>1466</v>
      </c>
      <c r="D587" s="149" t="s">
        <v>1492</v>
      </c>
      <c r="E587" s="149" t="s">
        <v>1493</v>
      </c>
      <c r="F587" s="149" t="s">
        <v>1494</v>
      </c>
      <c r="G587" s="149">
        <v>4443</v>
      </c>
      <c r="H587" s="149">
        <v>35013</v>
      </c>
      <c r="I587" s="35"/>
      <c r="J587" s="109"/>
    </row>
    <row r="588" spans="3:10" x14ac:dyDescent="0.25">
      <c r="C588" s="107" t="s">
        <v>1466</v>
      </c>
      <c r="D588" s="149" t="s">
        <v>1547</v>
      </c>
      <c r="E588" s="149" t="s">
        <v>1558</v>
      </c>
      <c r="F588" s="149" t="s">
        <v>1559</v>
      </c>
      <c r="G588" s="149">
        <v>4497</v>
      </c>
      <c r="H588" s="149">
        <v>37132</v>
      </c>
      <c r="I588" s="35"/>
      <c r="J588" s="109"/>
    </row>
    <row r="589" spans="3:10" x14ac:dyDescent="0.25">
      <c r="C589" s="107" t="s">
        <v>1466</v>
      </c>
      <c r="D589" s="149" t="s">
        <v>1560</v>
      </c>
      <c r="E589" s="149" t="s">
        <v>1561</v>
      </c>
      <c r="F589" s="149" t="s">
        <v>1562</v>
      </c>
      <c r="G589" s="149">
        <v>4466</v>
      </c>
      <c r="H589" s="149">
        <v>36075</v>
      </c>
      <c r="I589" s="35"/>
      <c r="J589" s="109"/>
    </row>
    <row r="590" spans="3:10" x14ac:dyDescent="0.25">
      <c r="C590" s="107" t="s">
        <v>1466</v>
      </c>
      <c r="D590" s="149" t="s">
        <v>1560</v>
      </c>
      <c r="E590" s="149" t="s">
        <v>1565</v>
      </c>
      <c r="F590" s="149" t="s">
        <v>1566</v>
      </c>
      <c r="G590" s="149">
        <v>4464</v>
      </c>
      <c r="H590" s="149">
        <v>36100</v>
      </c>
      <c r="I590" s="35"/>
      <c r="J590" s="109"/>
    </row>
    <row r="591" spans="3:10" x14ac:dyDescent="0.25">
      <c r="C591" s="107" t="s">
        <v>1466</v>
      </c>
      <c r="D591" s="149" t="s">
        <v>1529</v>
      </c>
      <c r="E591" s="149" t="s">
        <v>1545</v>
      </c>
      <c r="F591" s="149" t="s">
        <v>1546</v>
      </c>
      <c r="G591" s="149">
        <v>4428</v>
      </c>
      <c r="H591" s="149">
        <v>30100</v>
      </c>
      <c r="I591" s="35"/>
      <c r="J591" s="109"/>
    </row>
    <row r="592" spans="3:10" x14ac:dyDescent="0.25">
      <c r="C592" s="107" t="s">
        <v>1466</v>
      </c>
      <c r="D592" s="149" t="s">
        <v>1529</v>
      </c>
      <c r="E592" s="149" t="s">
        <v>1540</v>
      </c>
      <c r="F592" s="149" t="s">
        <v>1541</v>
      </c>
      <c r="G592" s="149">
        <v>4429</v>
      </c>
      <c r="H592" s="149">
        <v>30019</v>
      </c>
      <c r="I592" s="35"/>
      <c r="J592" s="109"/>
    </row>
    <row r="593" spans="3:10" x14ac:dyDescent="0.25">
      <c r="C593" s="107" t="s">
        <v>1466</v>
      </c>
      <c r="D593" s="149" t="s">
        <v>1492</v>
      </c>
      <c r="E593" s="149" t="s">
        <v>1501</v>
      </c>
      <c r="F593" s="149" t="s">
        <v>1502</v>
      </c>
      <c r="G593" s="149">
        <v>4441</v>
      </c>
      <c r="H593" s="149">
        <v>35126</v>
      </c>
      <c r="I593" s="35"/>
      <c r="J593" s="109"/>
    </row>
    <row r="594" spans="3:10" x14ac:dyDescent="0.25">
      <c r="C594" s="107" t="s">
        <v>1466</v>
      </c>
      <c r="D594" s="149" t="s">
        <v>1547</v>
      </c>
      <c r="E594" s="149" t="s">
        <v>1556</v>
      </c>
      <c r="F594" s="149" t="s">
        <v>1557</v>
      </c>
      <c r="G594" s="149">
        <v>4458</v>
      </c>
      <c r="H594" s="149">
        <v>37131</v>
      </c>
      <c r="I594" s="35"/>
      <c r="J594" s="109"/>
    </row>
    <row r="595" spans="3:10" x14ac:dyDescent="0.25">
      <c r="C595" s="107" t="s">
        <v>1466</v>
      </c>
      <c r="D595" s="149" t="s">
        <v>1515</v>
      </c>
      <c r="E595" s="149" t="s">
        <v>1516</v>
      </c>
      <c r="F595" s="149" t="s">
        <v>1517</v>
      </c>
      <c r="G595" s="149">
        <v>4469</v>
      </c>
      <c r="H595" s="149">
        <v>36015</v>
      </c>
      <c r="I595" s="35"/>
      <c r="J595" s="109"/>
    </row>
    <row r="596" spans="3:10" x14ac:dyDescent="0.25">
      <c r="C596" s="107" t="s">
        <v>1466</v>
      </c>
      <c r="D596" s="149" t="s">
        <v>1560</v>
      </c>
      <c r="E596" s="149" t="s">
        <v>1563</v>
      </c>
      <c r="F596" s="149" t="s">
        <v>1564</v>
      </c>
      <c r="G596" s="149">
        <v>4465</v>
      </c>
      <c r="H596" s="149">
        <v>36100</v>
      </c>
      <c r="I596" s="35"/>
      <c r="J596" s="109"/>
    </row>
    <row r="597" spans="3:10" x14ac:dyDescent="0.25">
      <c r="C597" s="107" t="s">
        <v>1466</v>
      </c>
      <c r="D597" s="149" t="s">
        <v>1522</v>
      </c>
      <c r="E597" s="149" t="s">
        <v>1527</v>
      </c>
      <c r="F597" s="149" t="s">
        <v>1528</v>
      </c>
      <c r="G597" s="149">
        <v>4448</v>
      </c>
      <c r="H597" s="149">
        <v>31100</v>
      </c>
      <c r="I597" s="35"/>
      <c r="J597" s="109"/>
    </row>
    <row r="598" spans="3:10" x14ac:dyDescent="0.25">
      <c r="C598" s="107" t="s">
        <v>1466</v>
      </c>
      <c r="D598" s="149" t="s">
        <v>1529</v>
      </c>
      <c r="E598" s="149" t="s">
        <v>1542</v>
      </c>
      <c r="F598" s="149" t="s">
        <v>1535</v>
      </c>
      <c r="G598" s="149">
        <v>4553</v>
      </c>
      <c r="H598" s="149">
        <v>30171</v>
      </c>
      <c r="I598" s="35"/>
      <c r="J598" s="109"/>
    </row>
    <row r="599" spans="3:10" x14ac:dyDescent="0.25">
      <c r="C599" s="107" t="s">
        <v>1466</v>
      </c>
      <c r="D599" s="149" t="s">
        <v>1854</v>
      </c>
      <c r="E599" s="149" t="s">
        <v>1512</v>
      </c>
      <c r="F599" s="149" t="s">
        <v>1855</v>
      </c>
      <c r="G599" s="149">
        <v>4433</v>
      </c>
      <c r="H599" s="149">
        <v>30027</v>
      </c>
      <c r="I599" s="35"/>
      <c r="J599" s="109"/>
    </row>
    <row r="600" spans="3:10" x14ac:dyDescent="0.25">
      <c r="C600" s="107" t="s">
        <v>1466</v>
      </c>
      <c r="D600" s="149" t="s">
        <v>1547</v>
      </c>
      <c r="E600" s="149" t="s">
        <v>1554</v>
      </c>
      <c r="F600" s="149" t="s">
        <v>1555</v>
      </c>
      <c r="G600" s="149">
        <v>4502</v>
      </c>
      <c r="H600" s="149">
        <v>37138</v>
      </c>
      <c r="I600" s="35"/>
      <c r="J600" s="109"/>
    </row>
    <row r="601" spans="3:10" x14ac:dyDescent="0.25">
      <c r="C601" s="107" t="s">
        <v>1466</v>
      </c>
      <c r="D601" s="149" t="s">
        <v>1505</v>
      </c>
      <c r="E601" s="149" t="s">
        <v>1506</v>
      </c>
      <c r="F601" s="149" t="s">
        <v>1507</v>
      </c>
      <c r="G601" s="149">
        <v>4437</v>
      </c>
      <c r="H601" s="149">
        <v>32044</v>
      </c>
      <c r="I601" s="35"/>
      <c r="J601" s="109"/>
    </row>
    <row r="602" spans="3:10" x14ac:dyDescent="0.25">
      <c r="C602" s="107" t="s">
        <v>1466</v>
      </c>
      <c r="D602" s="149" t="s">
        <v>1522</v>
      </c>
      <c r="E602" s="149" t="s">
        <v>1523</v>
      </c>
      <c r="F602" s="149" t="s">
        <v>1524</v>
      </c>
      <c r="G602" s="149">
        <v>4450</v>
      </c>
      <c r="H602" s="149">
        <v>31046</v>
      </c>
      <c r="I602" s="35"/>
      <c r="J602" s="109"/>
    </row>
    <row r="603" spans="3:10" x14ac:dyDescent="0.25">
      <c r="C603" s="107" t="s">
        <v>1466</v>
      </c>
      <c r="D603" s="149" t="s">
        <v>1476</v>
      </c>
      <c r="E603" s="149" t="s">
        <v>1479</v>
      </c>
      <c r="F603" s="149" t="s">
        <v>1480</v>
      </c>
      <c r="G603" s="149">
        <v>4451</v>
      </c>
      <c r="H603" s="149">
        <v>31015</v>
      </c>
      <c r="I603" s="35"/>
      <c r="J603" s="109"/>
    </row>
    <row r="604" spans="3:10" x14ac:dyDescent="0.25">
      <c r="C604" s="107" t="s">
        <v>1466</v>
      </c>
      <c r="D604" s="149" t="s">
        <v>1469</v>
      </c>
      <c r="E604" s="149" t="s">
        <v>1470</v>
      </c>
      <c r="F604" s="149" t="s">
        <v>1471</v>
      </c>
      <c r="G604" s="149">
        <v>4468</v>
      </c>
      <c r="H604" s="149">
        <v>36061</v>
      </c>
      <c r="I604" s="35"/>
      <c r="J604" s="109"/>
    </row>
    <row r="605" spans="3:10" x14ac:dyDescent="0.25">
      <c r="C605" s="107" t="s">
        <v>1466</v>
      </c>
      <c r="D605" s="149" t="s">
        <v>1488</v>
      </c>
      <c r="E605" s="149" t="s">
        <v>1489</v>
      </c>
      <c r="F605" s="149" t="s">
        <v>1490</v>
      </c>
      <c r="G605" s="149">
        <v>4454</v>
      </c>
      <c r="H605" s="149">
        <v>31033</v>
      </c>
      <c r="I605" s="35"/>
      <c r="J605" s="109"/>
    </row>
    <row r="606" spans="3:10" x14ac:dyDescent="0.25">
      <c r="C606" s="107" t="s">
        <v>1466</v>
      </c>
      <c r="D606" s="149" t="s">
        <v>1529</v>
      </c>
      <c r="E606" s="149" t="s">
        <v>1530</v>
      </c>
      <c r="F606" s="149" t="s">
        <v>1531</v>
      </c>
      <c r="G606" s="149">
        <v>4473</v>
      </c>
      <c r="H606" s="149">
        <v>30173</v>
      </c>
      <c r="I606" s="35"/>
      <c r="J606" s="109"/>
    </row>
    <row r="607" spans="3:10" x14ac:dyDescent="0.25">
      <c r="C607" s="107" t="s">
        <v>1466</v>
      </c>
      <c r="D607" s="149" t="s">
        <v>1529</v>
      </c>
      <c r="E607" s="149" t="s">
        <v>1534</v>
      </c>
      <c r="F607" s="149" t="s">
        <v>1535</v>
      </c>
      <c r="G607" s="149">
        <v>4427</v>
      </c>
      <c r="H607" s="149">
        <v>30171</v>
      </c>
      <c r="I607" s="35"/>
      <c r="J607" s="109"/>
    </row>
    <row r="608" spans="3:10" x14ac:dyDescent="0.25">
      <c r="C608" s="107" t="s">
        <v>1466</v>
      </c>
      <c r="D608" s="149" t="s">
        <v>1547</v>
      </c>
      <c r="E608" s="149" t="s">
        <v>1550</v>
      </c>
      <c r="F608" s="149" t="s">
        <v>1551</v>
      </c>
      <c r="G608" s="149">
        <v>4461</v>
      </c>
      <c r="H608" s="149">
        <v>37047</v>
      </c>
      <c r="I608" s="35"/>
      <c r="J608" s="109"/>
    </row>
    <row r="609" spans="3:10" x14ac:dyDescent="0.25">
      <c r="C609" s="107" t="s">
        <v>1466</v>
      </c>
      <c r="D609" s="149" t="s">
        <v>1515</v>
      </c>
      <c r="E609" s="149" t="s">
        <v>1520</v>
      </c>
      <c r="F609" s="149" t="s">
        <v>1521</v>
      </c>
      <c r="G609" s="149">
        <v>4471</v>
      </c>
      <c r="H609" s="149">
        <v>36078</v>
      </c>
      <c r="I609" s="35"/>
      <c r="J609" s="109"/>
    </row>
    <row r="610" spans="3:10" x14ac:dyDescent="0.25">
      <c r="C610" s="107" t="s">
        <v>1466</v>
      </c>
      <c r="D610" s="149" t="s">
        <v>1508</v>
      </c>
      <c r="E610" s="149" t="s">
        <v>1510</v>
      </c>
      <c r="F610" s="149" t="s">
        <v>1511</v>
      </c>
      <c r="G610" s="149">
        <v>4444</v>
      </c>
      <c r="H610" s="149">
        <v>45100</v>
      </c>
      <c r="I610" s="35"/>
      <c r="J610" s="109"/>
    </row>
    <row r="611" spans="3:10" x14ac:dyDescent="0.25">
      <c r="C611" s="107" t="s">
        <v>1466</v>
      </c>
      <c r="D611" s="149" t="s">
        <v>1560</v>
      </c>
      <c r="E611" s="149" t="s">
        <v>1569</v>
      </c>
      <c r="F611" s="149" t="s">
        <v>1568</v>
      </c>
      <c r="G611" s="149">
        <v>4505</v>
      </c>
      <c r="H611" s="149">
        <v>36100</v>
      </c>
      <c r="I611" s="35"/>
      <c r="J611" s="109"/>
    </row>
    <row r="612" spans="3:10" x14ac:dyDescent="0.25">
      <c r="C612" s="107" t="s">
        <v>1466</v>
      </c>
      <c r="D612" s="149" t="s">
        <v>1522</v>
      </c>
      <c r="E612" s="149" t="s">
        <v>1525</v>
      </c>
      <c r="F612" s="149" t="s">
        <v>1526</v>
      </c>
      <c r="G612" s="149">
        <v>4449</v>
      </c>
      <c r="H612" s="149">
        <v>31100</v>
      </c>
      <c r="I612" s="35"/>
      <c r="J612" s="109"/>
    </row>
    <row r="613" spans="3:10" x14ac:dyDescent="0.25">
      <c r="C613" s="107" t="s">
        <v>1466</v>
      </c>
      <c r="D613" s="149" t="s">
        <v>1492</v>
      </c>
      <c r="E613" s="149" t="s">
        <v>1499</v>
      </c>
      <c r="F613" s="149" t="s">
        <v>1500</v>
      </c>
      <c r="G613" s="149">
        <v>4503</v>
      </c>
      <c r="H613" s="149">
        <v>35010</v>
      </c>
      <c r="I613" s="35"/>
      <c r="J613" s="109"/>
    </row>
    <row r="614" spans="3:10" x14ac:dyDescent="0.25">
      <c r="C614" s="107" t="s">
        <v>1466</v>
      </c>
      <c r="D614" s="149" t="s">
        <v>1529</v>
      </c>
      <c r="E614" s="149" t="s">
        <v>1543</v>
      </c>
      <c r="F614" s="149" t="s">
        <v>1544</v>
      </c>
      <c r="G614" s="149">
        <v>4495</v>
      </c>
      <c r="H614" s="149">
        <v>30100</v>
      </c>
      <c r="I614" s="35"/>
      <c r="J614" s="109"/>
    </row>
    <row r="615" spans="3:10" x14ac:dyDescent="0.25">
      <c r="C615" s="107" t="s">
        <v>1466</v>
      </c>
      <c r="D615" s="149" t="s">
        <v>1854</v>
      </c>
      <c r="E615" s="149" t="s">
        <v>1513</v>
      </c>
      <c r="F615" s="149" t="s">
        <v>1514</v>
      </c>
      <c r="G615" s="149">
        <v>4432</v>
      </c>
      <c r="H615" s="149">
        <v>30027</v>
      </c>
      <c r="I615" s="35"/>
      <c r="J615" s="110"/>
    </row>
  </sheetData>
  <mergeCells count="4">
    <mergeCell ref="C6:J6"/>
    <mergeCell ref="B2:J2"/>
    <mergeCell ref="B3:J3"/>
    <mergeCell ref="B4:J4"/>
  </mergeCells>
  <hyperlinks>
    <hyperlink ref="B2" location="Introduzione!A1" display="Introduzion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Frontespizio</vt:lpstr>
      <vt:lpstr>Informazioni anagrafiche</vt:lpstr>
      <vt:lpstr>Introduzione</vt:lpstr>
      <vt:lpstr>1. Volumi venduti</vt:lpstr>
      <vt:lpstr>2. Volumi acquistati</vt:lpstr>
      <vt:lpstr>3. Ricavi wholesale</vt:lpstr>
      <vt:lpstr>4. Spesa wholesale</vt:lpstr>
      <vt:lpstr>5. Interconnessione diretta_naz</vt:lpstr>
      <vt:lpstr>6. Intx con Telecom_SGU</vt:lpstr>
      <vt:lpstr>7. Rete orig vs rete dest</vt:lpstr>
      <vt:lpstr>8. Dettaglio extra-UE</vt:lpstr>
      <vt:lpstr>9. Ricavi e spesa extra-UE</vt:lpstr>
      <vt:lpstr>10. FTR extra-UE</vt:lpstr>
      <vt:lpstr>Domande qualitative</vt:lpstr>
      <vt:lpstr>Allegato A_Impianti SGT</vt:lpstr>
      <vt:lpstr>Allegato B_Impianti BBN</vt:lpstr>
      <vt:lpstr>Allegato C_Impianti NGN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 Landi</dc:creator>
  <cp:lastModifiedBy>Luciano Landi</cp:lastModifiedBy>
  <dcterms:created xsi:type="dcterms:W3CDTF">2015-04-28T13:42:56Z</dcterms:created>
  <dcterms:modified xsi:type="dcterms:W3CDTF">2015-06-17T11:06:10Z</dcterms:modified>
</cp:coreProperties>
</file>