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20370" yWindow="-60" windowWidth="20730" windowHeight="1110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Graf.10" sheetId="271" r:id="rId34"/>
    <sheet name="B2" sheetId="172" r:id="rId35"/>
    <sheet name="Graf.11" sheetId="272" r:id="rId36"/>
    <sheet name="B3" sheetId="175" r:id="rId37"/>
    <sheet name="B4" sheetId="179" r:id="rId38"/>
    <sheet name="B5" sheetId="182" r:id="rId39"/>
    <sheet name="B6" sheetId="180" r:id="rId40"/>
    <sheet name="Graf.12" sheetId="277" r:id="rId41"/>
    <sheet name="B7" sheetId="173" r:id="rId42"/>
    <sheet name="B8" sheetId="177" r:id="rId43"/>
    <sheet name="B9" sheetId="181" r:id="rId44"/>
    <sheet name="Graf.13" sheetId="279" r:id="rId45"/>
    <sheet name="B10" sheetId="174" r:id="rId46"/>
    <sheet name="Graf.14" sheetId="273" r:id="rId47"/>
    <sheet name="B11" sheetId="176" r:id="rId48"/>
    <sheet name="Graf.15" sheetId="274" r:id="rId49"/>
    <sheet name="B12" sheetId="178" r:id="rId50"/>
    <sheet name="Graf.16" sheetId="275" r:id="rId51"/>
    <sheet name="B13" sheetId="183" r:id="rId52"/>
    <sheet name="Graf.17" sheetId="276" r:id="rId53"/>
    <sheet name="Pagina 58" sheetId="185" state="hidden" r:id="rId54"/>
    <sheet name="Pagina 59" sheetId="332" state="hidden" r:id="rId55"/>
    <sheet name="Pagina 60" sheetId="333" state="hidden" r:id="rId56"/>
    <sheet name="Pagina 61" sheetId="334" state="hidden" r:id="rId57"/>
    <sheet name="Pagina 62" sheetId="335" state="hidden" r:id="rId58"/>
    <sheet name="Pagina 63" sheetId="336" state="hidden" r:id="rId59"/>
    <sheet name="Pagina 64" sheetId="337" state="hidden" r:id="rId60"/>
    <sheet name="Pagina 65" sheetId="338" state="hidden" r:id="rId61"/>
    <sheet name="Pagina 66" sheetId="339" state="hidden" r:id="rId62"/>
    <sheet name="Pagina 67" sheetId="340" state="hidden" r:id="rId63"/>
    <sheet name="Pagina 68" sheetId="341" state="hidden" r:id="rId64"/>
    <sheet name="Pagina 69" sheetId="342" state="hidden" r:id="rId65"/>
    <sheet name="Pagina 70" sheetId="343" state="hidden" r:id="rId66"/>
    <sheet name="Pagina 71" sheetId="344" state="hidden" r:id="rId67"/>
    <sheet name="Pagina 72" sheetId="345" state="hidden" r:id="rId68"/>
    <sheet name="Pagina 73" sheetId="346" state="hidden" r:id="rId69"/>
    <sheet name="Pagina 74" sheetId="347" state="hidden" r:id="rId70"/>
    <sheet name="Pagina 75" sheetId="348" state="hidden" r:id="rId71"/>
    <sheet name="Pagina 76" sheetId="349" state="hidden" r:id="rId72"/>
    <sheet name="Pagina 77" sheetId="350" state="hidden" r:id="rId73"/>
    <sheet name="Pagina 78" sheetId="351" state="hidden" r:id="rId74"/>
    <sheet name="Pagina 79" sheetId="352" state="hidden" r:id="rId75"/>
    <sheet name="Pagina 80" sheetId="353" state="hidden" r:id="rId76"/>
    <sheet name="Pagina 81" sheetId="354" state="hidden" r:id="rId77"/>
    <sheet name="Pagina 82" sheetId="355" state="hidden" r:id="rId78"/>
    <sheet name="Pagina 83" sheetId="356" state="hidden" r:id="rId79"/>
    <sheet name="Pagina 84" sheetId="357" state="hidden" r:id="rId80"/>
    <sheet name="Pagina 85" sheetId="358" state="hidden" r:id="rId81"/>
    <sheet name="Pagina 86" sheetId="359" state="hidden" r:id="rId82"/>
    <sheet name="Pagina 87" sheetId="360" state="hidden" r:id="rId83"/>
    <sheet name="grafico1" sheetId="361" state="hidden" r:id="rId84"/>
    <sheet name="gr1-RAI" sheetId="298" state="hidden" r:id="rId85"/>
    <sheet name="gr1-Mediaset" sheetId="299" state="hidden" r:id="rId86"/>
    <sheet name="gr1-Eleumedia" sheetId="300" state="hidden" r:id="rId87"/>
    <sheet name="gr1-Radio 24" sheetId="301" state="hidden" r:id="rId88"/>
    <sheet name="gr1-Radio Kiss Kiss" sheetId="303" state="hidden" r:id="rId89"/>
    <sheet name="gr1-RTL 102.5" sheetId="304" state="hidden" r:id="rId90"/>
    <sheet name="gr1-RDS" sheetId="305" state="hidden" r:id="rId91"/>
    <sheet name="gr1-Radio Italia" sheetId="306" state="hidden" r:id="rId92"/>
    <sheet name="gr2-RAI" sheetId="307" state="hidden" r:id="rId93"/>
    <sheet name="gr2-Mediaset" sheetId="308" state="hidden" r:id="rId94"/>
    <sheet name="gr2-Eleumedia" sheetId="309" state="hidden" r:id="rId95"/>
    <sheet name="gr2-Radio 24" sheetId="310" state="hidden" r:id="rId96"/>
    <sheet name="gr2-Radio Kiss Kiss" sheetId="312" state="hidden" r:id="rId97"/>
    <sheet name="gr2-RTL 102.5" sheetId="313" state="hidden" r:id="rId98"/>
    <sheet name="gr2-RDS" sheetId="314" state="hidden" r:id="rId99"/>
    <sheet name="gr2-Radio Italia" sheetId="315" state="hidden" r:id="rId100"/>
  </sheets>
  <definedNames>
    <definedName name="_xlnm.Print_Area" localSheetId="13">'A10'!$A$1:$K$37</definedName>
    <definedName name="_xlnm.Print_Area" localSheetId="14">'A11'!$A$1:$K$37</definedName>
    <definedName name="_xlnm.Print_Area" localSheetId="16">'A12'!$A$1:$K$37</definedName>
    <definedName name="_xlnm.Print_Area" localSheetId="18">'A13'!$A$1:$K$37</definedName>
    <definedName name="_xlnm.Print_Area" localSheetId="20">'A14'!$A$1:$K$37</definedName>
    <definedName name="_xlnm.Print_Area" localSheetId="22">'A15'!$A$1:$K$37</definedName>
    <definedName name="_xlnm.Print_Area" localSheetId="27">'A19'!$A$1:$K$37</definedName>
    <definedName name="_xlnm.Print_Area" localSheetId="28">'A20'!$A$1:$K$37</definedName>
    <definedName name="_xlnm.Print_Area" localSheetId="29">'A21'!$A$1:$K$37</definedName>
    <definedName name="_xlnm.Print_Area" localSheetId="30">'A22'!$A$1:$K$37</definedName>
    <definedName name="_xlnm.Print_Area" localSheetId="31">'A23'!$A$1:$K$37</definedName>
    <definedName name="_xlnm.Print_Area" localSheetId="7">'A5'!$A$1:$K$37</definedName>
    <definedName name="_xlnm.Print_Area" localSheetId="8">'A6'!$A$1:$K$37</definedName>
    <definedName name="_xlnm.Print_Area" localSheetId="9">'A7'!$A$1:$K$37</definedName>
    <definedName name="_xlnm.Print_Area" localSheetId="10">'A8'!$A$1:$K$37</definedName>
    <definedName name="_xlnm.Print_Area" localSheetId="12">'A9'!$A$1:$K$37</definedName>
    <definedName name="_xlnm.Print_Area" localSheetId="45">'B10'!$A$1:$E$37</definedName>
    <definedName name="_xlnm.Print_Area" localSheetId="47">'B11'!$A$1:$E$37</definedName>
    <definedName name="_xlnm.Print_Area" localSheetId="49">'B12'!$A$1:$E$37</definedName>
    <definedName name="_xlnm.Print_Area" localSheetId="51">'B13'!$A$1:$E$37</definedName>
    <definedName name="_xlnm.Print_Area" localSheetId="34">'B2'!$A$1:$E$37</definedName>
    <definedName name="_xlnm.Print_Area" localSheetId="36">'B3'!$A$1:$E$37</definedName>
    <definedName name="_xlnm.Print_Area" localSheetId="37">'B4'!$A$1:$E$37</definedName>
    <definedName name="_xlnm.Print_Area" localSheetId="38">'B5'!$A$1:$E$37</definedName>
    <definedName name="_xlnm.Print_Area" localSheetId="39">'B6'!$A$1:$E$37</definedName>
    <definedName name="_xlnm.Print_Area" localSheetId="41">'B7'!$A$1:$E$37</definedName>
    <definedName name="_xlnm.Print_Area" localSheetId="42">'B8'!$A$1:$E$37</definedName>
    <definedName name="_xlnm.Print_Area" localSheetId="43">'B9'!$A$1:$E$37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80" l="1"/>
  <c r="D23" i="180" s="1"/>
  <c r="C34" i="180"/>
  <c r="C36" i="180"/>
  <c r="E24" i="180" s="1"/>
  <c r="C25" i="172"/>
  <c r="D24" i="172" s="1"/>
  <c r="C25" i="171"/>
  <c r="D9" i="171" s="1"/>
  <c r="L8" i="171"/>
  <c r="L9" i="171"/>
  <c r="L10" i="171"/>
  <c r="L11" i="171"/>
  <c r="L12" i="171"/>
  <c r="L13" i="171"/>
  <c r="L14" i="171"/>
  <c r="L15" i="171"/>
  <c r="L16" i="171"/>
  <c r="L17" i="171"/>
  <c r="L18" i="171"/>
  <c r="L19" i="171"/>
  <c r="L20" i="171"/>
  <c r="L21" i="171"/>
  <c r="L22" i="171"/>
  <c r="L23" i="171"/>
  <c r="L24" i="171"/>
  <c r="D8" i="171"/>
  <c r="D11" i="171"/>
  <c r="D12" i="171"/>
  <c r="D15" i="171"/>
  <c r="D16" i="171"/>
  <c r="D19" i="171"/>
  <c r="D20" i="171"/>
  <c r="D23" i="171"/>
  <c r="D24" i="171"/>
  <c r="C25" i="259"/>
  <c r="L24" i="254"/>
  <c r="L23" i="254"/>
  <c r="L22" i="254"/>
  <c r="L21" i="254"/>
  <c r="L20" i="254"/>
  <c r="L19" i="254"/>
  <c r="L18" i="254"/>
  <c r="L17" i="254"/>
  <c r="L16" i="254"/>
  <c r="L15" i="254"/>
  <c r="L14" i="254"/>
  <c r="L13" i="254"/>
  <c r="L12" i="254"/>
  <c r="L11" i="254"/>
  <c r="L10" i="254"/>
  <c r="L9" i="254"/>
  <c r="L8" i="254"/>
  <c r="L7" i="254"/>
  <c r="L24" i="253"/>
  <c r="L23" i="253"/>
  <c r="L22" i="253"/>
  <c r="L21" i="253"/>
  <c r="L20" i="253"/>
  <c r="L19" i="253"/>
  <c r="L18" i="253"/>
  <c r="L17" i="253"/>
  <c r="L16" i="253"/>
  <c r="L15" i="253"/>
  <c r="L14" i="253"/>
  <c r="L13" i="253"/>
  <c r="L12" i="253"/>
  <c r="L11" i="253"/>
  <c r="L10" i="253"/>
  <c r="L9" i="253"/>
  <c r="L8" i="253"/>
  <c r="L7" i="253"/>
  <c r="L24" i="252"/>
  <c r="L23" i="252"/>
  <c r="L22" i="252"/>
  <c r="L21" i="252"/>
  <c r="L20" i="252"/>
  <c r="L19" i="252"/>
  <c r="L18" i="252"/>
  <c r="L17" i="252"/>
  <c r="L16" i="252"/>
  <c r="L15" i="252"/>
  <c r="L14" i="252"/>
  <c r="L13" i="252"/>
  <c r="L12" i="252"/>
  <c r="L11" i="252"/>
  <c r="L10" i="252"/>
  <c r="L9" i="252"/>
  <c r="L8" i="252"/>
  <c r="L7" i="252"/>
  <c r="C25" i="246"/>
  <c r="L24" i="239"/>
  <c r="L23" i="239"/>
  <c r="L22" i="239"/>
  <c r="L21" i="239"/>
  <c r="L20" i="239"/>
  <c r="L19" i="239"/>
  <c r="L18" i="239"/>
  <c r="L17" i="239"/>
  <c r="L16" i="239"/>
  <c r="L15" i="239"/>
  <c r="L14" i="239"/>
  <c r="L13" i="239"/>
  <c r="L12" i="239"/>
  <c r="L11" i="239"/>
  <c r="L10" i="239"/>
  <c r="L9" i="239"/>
  <c r="L8" i="239"/>
  <c r="L7" i="239"/>
  <c r="L24" i="238"/>
  <c r="L23" i="238"/>
  <c r="L22" i="238"/>
  <c r="L21" i="238"/>
  <c r="L20" i="238"/>
  <c r="L19" i="238"/>
  <c r="L18" i="238"/>
  <c r="L17" i="238"/>
  <c r="L16" i="238"/>
  <c r="L15" i="238"/>
  <c r="L14" i="238"/>
  <c r="L13" i="238"/>
  <c r="L12" i="238"/>
  <c r="L11" i="238"/>
  <c r="L10" i="238"/>
  <c r="L9" i="238"/>
  <c r="L8" i="238"/>
  <c r="L7" i="238"/>
  <c r="C25" i="238"/>
  <c r="D24" i="238" s="1"/>
  <c r="F25" i="238"/>
  <c r="G22" i="238" s="1"/>
  <c r="I25" i="238"/>
  <c r="J24" i="238" s="1"/>
  <c r="L28" i="238"/>
  <c r="L29" i="238"/>
  <c r="L30" i="238"/>
  <c r="L31" i="238"/>
  <c r="L32" i="238"/>
  <c r="L33" i="238"/>
  <c r="C34" i="238"/>
  <c r="F34" i="238"/>
  <c r="I34" i="238"/>
  <c r="L8" i="237"/>
  <c r="L9" i="237"/>
  <c r="L10" i="237"/>
  <c r="L11" i="237"/>
  <c r="L12" i="237"/>
  <c r="L13" i="237"/>
  <c r="L14" i="237"/>
  <c r="L15" i="237"/>
  <c r="L16" i="237"/>
  <c r="L17" i="237"/>
  <c r="L18" i="237"/>
  <c r="L19" i="237"/>
  <c r="L20" i="237"/>
  <c r="L21" i="237"/>
  <c r="L22" i="237"/>
  <c r="L23" i="237"/>
  <c r="L24" i="237"/>
  <c r="D9" i="238" l="1"/>
  <c r="D8" i="180"/>
  <c r="D12" i="180"/>
  <c r="D16" i="180"/>
  <c r="D20" i="180"/>
  <c r="D24" i="180"/>
  <c r="D9" i="180"/>
  <c r="D13" i="180"/>
  <c r="D17" i="180"/>
  <c r="D21" i="180"/>
  <c r="D10" i="180"/>
  <c r="D14" i="180"/>
  <c r="D18" i="180"/>
  <c r="D22" i="180"/>
  <c r="D7" i="180"/>
  <c r="D11" i="180"/>
  <c r="D15" i="180"/>
  <c r="D19" i="180"/>
  <c r="D9" i="172"/>
  <c r="D17" i="172"/>
  <c r="D11" i="172"/>
  <c r="D19" i="172"/>
  <c r="D13" i="172"/>
  <c r="D21" i="172"/>
  <c r="D7" i="172"/>
  <c r="D15" i="172"/>
  <c r="D23" i="172"/>
  <c r="J10" i="238"/>
  <c r="J13" i="238"/>
  <c r="J18" i="238"/>
  <c r="J21" i="238"/>
  <c r="J9" i="238"/>
  <c r="J14" i="238"/>
  <c r="J17" i="238"/>
  <c r="J22" i="238"/>
  <c r="D17" i="238"/>
  <c r="D21" i="238"/>
  <c r="D13" i="238"/>
  <c r="E7" i="180"/>
  <c r="E9" i="180"/>
  <c r="E11" i="180"/>
  <c r="E13" i="180"/>
  <c r="E15" i="180"/>
  <c r="E17" i="180"/>
  <c r="E19" i="180"/>
  <c r="E21" i="180"/>
  <c r="E23" i="180"/>
  <c r="E8" i="180"/>
  <c r="E10" i="180"/>
  <c r="E12" i="180"/>
  <c r="E14" i="180"/>
  <c r="E16" i="180"/>
  <c r="E18" i="180"/>
  <c r="E20" i="180"/>
  <c r="E22" i="180"/>
  <c r="D8" i="172"/>
  <c r="D10" i="172"/>
  <c r="D12" i="172"/>
  <c r="D14" i="172"/>
  <c r="D16" i="172"/>
  <c r="D18" i="172"/>
  <c r="D20" i="172"/>
  <c r="D22" i="172"/>
  <c r="D22" i="171"/>
  <c r="D18" i="171"/>
  <c r="D14" i="171"/>
  <c r="D10" i="171"/>
  <c r="D21" i="171"/>
  <c r="D17" i="171"/>
  <c r="D13" i="171"/>
  <c r="G7" i="238"/>
  <c r="G11" i="238"/>
  <c r="G15" i="238"/>
  <c r="G19" i="238"/>
  <c r="G23" i="238"/>
  <c r="G8" i="238"/>
  <c r="G12" i="238"/>
  <c r="D18" i="238"/>
  <c r="D7" i="238"/>
  <c r="J7" i="238"/>
  <c r="G9" i="238"/>
  <c r="D11" i="238"/>
  <c r="J11" i="238"/>
  <c r="G13" i="238"/>
  <c r="D15" i="238"/>
  <c r="J15" i="238"/>
  <c r="G17" i="238"/>
  <c r="D19" i="238"/>
  <c r="J19" i="238"/>
  <c r="G21" i="238"/>
  <c r="D23" i="238"/>
  <c r="J23" i="238"/>
  <c r="D10" i="238"/>
  <c r="D14" i="238"/>
  <c r="G16" i="238"/>
  <c r="G20" i="238"/>
  <c r="D22" i="238"/>
  <c r="G24" i="238"/>
  <c r="D8" i="238"/>
  <c r="J8" i="238"/>
  <c r="G10" i="238"/>
  <c r="D12" i="238"/>
  <c r="J12" i="238"/>
  <c r="G14" i="238"/>
  <c r="D16" i="238"/>
  <c r="J16" i="238"/>
  <c r="G18" i="238"/>
  <c r="D20" i="238"/>
  <c r="J20" i="238"/>
  <c r="I36" i="238"/>
  <c r="K30" i="238" s="1"/>
  <c r="C36" i="238"/>
  <c r="E33" i="238" s="1"/>
  <c r="L25" i="238"/>
  <c r="F36" i="238"/>
  <c r="L34" i="238"/>
  <c r="L29" i="253"/>
  <c r="L30" i="253"/>
  <c r="L31" i="253"/>
  <c r="L32" i="253"/>
  <c r="L33" i="253"/>
  <c r="L28" i="253"/>
  <c r="L29" i="252"/>
  <c r="L30" i="252"/>
  <c r="L31" i="252"/>
  <c r="L32" i="252"/>
  <c r="L33" i="252"/>
  <c r="L28" i="252"/>
  <c r="D25" i="180" l="1"/>
  <c r="D25" i="172"/>
  <c r="K28" i="238"/>
  <c r="E32" i="238"/>
  <c r="M21" i="238"/>
  <c r="M13" i="238"/>
  <c r="M9" i="238"/>
  <c r="M22" i="238"/>
  <c r="M18" i="238"/>
  <c r="M14" i="238"/>
  <c r="M10" i="238"/>
  <c r="M8" i="238"/>
  <c r="M24" i="238"/>
  <c r="H21" i="238"/>
  <c r="H17" i="238"/>
  <c r="H13" i="238"/>
  <c r="H9" i="238"/>
  <c r="H23" i="238"/>
  <c r="H19" i="238"/>
  <c r="H15" i="238"/>
  <c r="H24" i="238"/>
  <c r="H20" i="238"/>
  <c r="H16" i="238"/>
  <c r="H12" i="238"/>
  <c r="H8" i="238"/>
  <c r="H11" i="238"/>
  <c r="H7" i="238"/>
  <c r="H22" i="238"/>
  <c r="H18" i="238"/>
  <c r="H14" i="238"/>
  <c r="H10" i="238"/>
  <c r="E30" i="238"/>
  <c r="E23" i="238"/>
  <c r="E19" i="238"/>
  <c r="E15" i="238"/>
  <c r="E11" i="238"/>
  <c r="E7" i="238"/>
  <c r="E21" i="238"/>
  <c r="E17" i="238"/>
  <c r="E24" i="238"/>
  <c r="E22" i="238"/>
  <c r="E18" i="238"/>
  <c r="E14" i="238"/>
  <c r="E10" i="238"/>
  <c r="E13" i="238"/>
  <c r="E9" i="238"/>
  <c r="E20" i="238"/>
  <c r="E16" i="238"/>
  <c r="E12" i="238"/>
  <c r="E8" i="238"/>
  <c r="M20" i="238"/>
  <c r="M19" i="238"/>
  <c r="M23" i="238"/>
  <c r="M12" i="238"/>
  <c r="M11" i="238"/>
  <c r="M15" i="238"/>
  <c r="K23" i="238"/>
  <c r="K19" i="238"/>
  <c r="K15" i="238"/>
  <c r="K11" i="238"/>
  <c r="K7" i="238"/>
  <c r="K21" i="238"/>
  <c r="K17" i="238"/>
  <c r="K13" i="238"/>
  <c r="K9" i="238"/>
  <c r="K22" i="238"/>
  <c r="K18" i="238"/>
  <c r="K14" i="238"/>
  <c r="K10" i="238"/>
  <c r="K24" i="238"/>
  <c r="K20" i="238"/>
  <c r="K16" i="238"/>
  <c r="K12" i="238"/>
  <c r="K8" i="238"/>
  <c r="M16" i="238"/>
  <c r="M7" i="238"/>
  <c r="M17" i="238"/>
  <c r="D25" i="238"/>
  <c r="J25" i="238"/>
  <c r="E29" i="238"/>
  <c r="K29" i="238"/>
  <c r="K34" i="238" s="1"/>
  <c r="K33" i="238"/>
  <c r="E31" i="238"/>
  <c r="E28" i="238"/>
  <c r="K31" i="238"/>
  <c r="K32" i="238"/>
  <c r="G25" i="238"/>
  <c r="H31" i="238"/>
  <c r="H28" i="238"/>
  <c r="H32" i="238"/>
  <c r="H33" i="238"/>
  <c r="H29" i="238"/>
  <c r="H30" i="238"/>
  <c r="L36" i="238"/>
  <c r="L29" i="254"/>
  <c r="L30" i="254"/>
  <c r="L31" i="254"/>
  <c r="L32" i="254"/>
  <c r="L33" i="254"/>
  <c r="L28" i="254"/>
  <c r="E34" i="238" l="1"/>
  <c r="N22" i="238"/>
  <c r="N18" i="238"/>
  <c r="N10" i="238"/>
  <c r="N21" i="238"/>
  <c r="N17" i="238"/>
  <c r="N13" i="238"/>
  <c r="N9" i="238"/>
  <c r="N14" i="238"/>
  <c r="N12" i="238"/>
  <c r="N8" i="238"/>
  <c r="N19" i="238"/>
  <c r="N24" i="238"/>
  <c r="N7" i="238"/>
  <c r="N11" i="238"/>
  <c r="N23" i="238"/>
  <c r="N16" i="238"/>
  <c r="N20" i="238"/>
  <c r="N15" i="238"/>
  <c r="K25" i="238"/>
  <c r="K36" i="238" s="1"/>
  <c r="E25" i="238"/>
  <c r="E36" i="238" s="1"/>
  <c r="H34" i="238"/>
  <c r="N31" i="238"/>
  <c r="N30" i="238"/>
  <c r="N33" i="238"/>
  <c r="N29" i="238"/>
  <c r="N28" i="238"/>
  <c r="N32" i="238"/>
  <c r="M25" i="238"/>
  <c r="H25" i="238"/>
  <c r="H36" i="238" s="1"/>
  <c r="L34" i="254"/>
  <c r="N25" i="238" l="1"/>
  <c r="N34" i="238"/>
  <c r="C34" i="183"/>
  <c r="C25" i="183"/>
  <c r="C34" i="178"/>
  <c r="C25" i="178"/>
  <c r="C34" i="176"/>
  <c r="C25" i="176"/>
  <c r="C34" i="174"/>
  <c r="C25" i="174"/>
  <c r="C34" i="181"/>
  <c r="C25" i="181"/>
  <c r="C34" i="177"/>
  <c r="C25" i="177"/>
  <c r="C34" i="173"/>
  <c r="C25" i="173"/>
  <c r="C34" i="182"/>
  <c r="C25" i="182"/>
  <c r="C34" i="179"/>
  <c r="C25" i="179"/>
  <c r="C34" i="175"/>
  <c r="C25" i="175"/>
  <c r="C34" i="172"/>
  <c r="I34" i="171"/>
  <c r="F34" i="171"/>
  <c r="C34" i="171"/>
  <c r="L33" i="171"/>
  <c r="L32" i="171"/>
  <c r="L31" i="171"/>
  <c r="L30" i="171"/>
  <c r="L29" i="171"/>
  <c r="L28" i="171"/>
  <c r="I25" i="171"/>
  <c r="F25" i="171"/>
  <c r="L7" i="171"/>
  <c r="I34" i="260"/>
  <c r="F34" i="260"/>
  <c r="C34" i="260"/>
  <c r="I25" i="260"/>
  <c r="F25" i="260"/>
  <c r="C25" i="260"/>
  <c r="I34" i="259"/>
  <c r="F34" i="259"/>
  <c r="C34" i="259"/>
  <c r="I25" i="259"/>
  <c r="F25" i="259"/>
  <c r="I34" i="257"/>
  <c r="F34" i="257"/>
  <c r="C34" i="257"/>
  <c r="I25" i="257"/>
  <c r="F25" i="257"/>
  <c r="C25" i="257"/>
  <c r="I34" i="256"/>
  <c r="F34" i="256"/>
  <c r="C34" i="256"/>
  <c r="I25" i="256"/>
  <c r="F25" i="256"/>
  <c r="C25" i="256"/>
  <c r="I34" i="255"/>
  <c r="F34" i="255"/>
  <c r="C34" i="255"/>
  <c r="I25" i="255"/>
  <c r="F25" i="255"/>
  <c r="C25" i="255"/>
  <c r="I34" i="254"/>
  <c r="F34" i="254"/>
  <c r="C34" i="254"/>
  <c r="L25" i="254"/>
  <c r="I25" i="254"/>
  <c r="F25" i="254"/>
  <c r="C25" i="254"/>
  <c r="L34" i="253"/>
  <c r="I34" i="253"/>
  <c r="F34" i="253"/>
  <c r="C34" i="253"/>
  <c r="L25" i="253"/>
  <c r="I25" i="253"/>
  <c r="F25" i="253"/>
  <c r="C25" i="253"/>
  <c r="L34" i="252"/>
  <c r="I34" i="252"/>
  <c r="F34" i="252"/>
  <c r="C34" i="252"/>
  <c r="L25" i="252"/>
  <c r="I25" i="252"/>
  <c r="F25" i="252"/>
  <c r="C25" i="252"/>
  <c r="I34" i="251"/>
  <c r="F34" i="251"/>
  <c r="C34" i="251"/>
  <c r="I25" i="251"/>
  <c r="F25" i="251"/>
  <c r="C25" i="251"/>
  <c r="I34" i="246"/>
  <c r="F34" i="246"/>
  <c r="C34" i="246"/>
  <c r="C36" i="246" s="1"/>
  <c r="I25" i="246"/>
  <c r="F25" i="246"/>
  <c r="I34" i="244"/>
  <c r="F34" i="244"/>
  <c r="C34" i="244"/>
  <c r="I25" i="244"/>
  <c r="F25" i="244"/>
  <c r="C25" i="244"/>
  <c r="I34" i="242"/>
  <c r="F34" i="242"/>
  <c r="C34" i="242"/>
  <c r="I25" i="242"/>
  <c r="F25" i="242"/>
  <c r="C25" i="242"/>
  <c r="I34" i="249"/>
  <c r="F34" i="249"/>
  <c r="C34" i="249"/>
  <c r="I25" i="249"/>
  <c r="F25" i="249"/>
  <c r="C25" i="249"/>
  <c r="I34" i="245"/>
  <c r="F34" i="245"/>
  <c r="C34" i="245"/>
  <c r="I25" i="245"/>
  <c r="F25" i="245"/>
  <c r="C25" i="245"/>
  <c r="I34" i="241"/>
  <c r="F34" i="241"/>
  <c r="C34" i="241"/>
  <c r="I25" i="241"/>
  <c r="F25" i="241"/>
  <c r="C25" i="241"/>
  <c r="I34" i="248"/>
  <c r="F34" i="248"/>
  <c r="C34" i="248"/>
  <c r="I25" i="248"/>
  <c r="F25" i="248"/>
  <c r="C25" i="248"/>
  <c r="I34" i="250"/>
  <c r="F34" i="250"/>
  <c r="C34" i="250"/>
  <c r="I25" i="250"/>
  <c r="F25" i="250"/>
  <c r="C25" i="250"/>
  <c r="I34" i="247"/>
  <c r="F34" i="247"/>
  <c r="C34" i="247"/>
  <c r="I25" i="247"/>
  <c r="F25" i="247"/>
  <c r="C25" i="247"/>
  <c r="I34" i="243"/>
  <c r="F34" i="243"/>
  <c r="C34" i="243"/>
  <c r="I25" i="243"/>
  <c r="F25" i="243"/>
  <c r="C25" i="243"/>
  <c r="I34" i="239"/>
  <c r="F34" i="239"/>
  <c r="C34" i="239"/>
  <c r="L33" i="239"/>
  <c r="L32" i="239"/>
  <c r="L31" i="239"/>
  <c r="L30" i="239"/>
  <c r="L29" i="239"/>
  <c r="L28" i="239"/>
  <c r="I25" i="239"/>
  <c r="F25" i="239"/>
  <c r="C25" i="239"/>
  <c r="L28" i="237"/>
  <c r="L7" i="237"/>
  <c r="I25" i="237"/>
  <c r="J11" i="171" l="1"/>
  <c r="J13" i="171"/>
  <c r="J17" i="171"/>
  <c r="J21" i="171"/>
  <c r="J8" i="171"/>
  <c r="J12" i="171"/>
  <c r="J15" i="171"/>
  <c r="J23" i="171"/>
  <c r="J24" i="171"/>
  <c r="J14" i="171"/>
  <c r="J18" i="171"/>
  <c r="J22" i="171"/>
  <c r="J9" i="171"/>
  <c r="J19" i="171"/>
  <c r="J10" i="171"/>
  <c r="J16" i="171"/>
  <c r="J20" i="171"/>
  <c r="G13" i="171"/>
  <c r="G17" i="171"/>
  <c r="G21" i="171"/>
  <c r="G9" i="171"/>
  <c r="G14" i="171"/>
  <c r="G18" i="171"/>
  <c r="G22" i="171"/>
  <c r="G10" i="171"/>
  <c r="G15" i="171"/>
  <c r="G19" i="171"/>
  <c r="G23" i="171"/>
  <c r="G11" i="171"/>
  <c r="G24" i="171"/>
  <c r="G16" i="171"/>
  <c r="G20" i="171"/>
  <c r="G8" i="171"/>
  <c r="G12" i="171"/>
  <c r="J11" i="237"/>
  <c r="J15" i="237"/>
  <c r="J19" i="237"/>
  <c r="J23" i="237"/>
  <c r="J8" i="237"/>
  <c r="J12" i="237"/>
  <c r="J16" i="237"/>
  <c r="J20" i="237"/>
  <c r="J24" i="237"/>
  <c r="J22" i="237"/>
  <c r="J9" i="237"/>
  <c r="J13" i="237"/>
  <c r="J17" i="237"/>
  <c r="J21" i="237"/>
  <c r="J10" i="237"/>
  <c r="J14" i="237"/>
  <c r="J18" i="237"/>
  <c r="D23" i="183"/>
  <c r="D19" i="183"/>
  <c r="D17" i="183"/>
  <c r="D15" i="183"/>
  <c r="D13" i="183"/>
  <c r="D9" i="183"/>
  <c r="D7" i="183"/>
  <c r="D24" i="183"/>
  <c r="D22" i="183"/>
  <c r="D20" i="183"/>
  <c r="D18" i="183"/>
  <c r="D16" i="183"/>
  <c r="D14" i="183"/>
  <c r="D12" i="183"/>
  <c r="D10" i="183"/>
  <c r="D8" i="183"/>
  <c r="D21" i="183"/>
  <c r="D11" i="183"/>
  <c r="D24" i="178"/>
  <c r="D22" i="178"/>
  <c r="D20" i="178"/>
  <c r="D18" i="178"/>
  <c r="D16" i="178"/>
  <c r="D14" i="178"/>
  <c r="D12" i="178"/>
  <c r="D10" i="178"/>
  <c r="D8" i="178"/>
  <c r="D23" i="178"/>
  <c r="D21" i="178"/>
  <c r="D19" i="178"/>
  <c r="D17" i="178"/>
  <c r="D15" i="178"/>
  <c r="D13" i="178"/>
  <c r="D11" i="178"/>
  <c r="D9" i="178"/>
  <c r="D7" i="178"/>
  <c r="D23" i="176"/>
  <c r="D17" i="176"/>
  <c r="D13" i="176"/>
  <c r="D9" i="176"/>
  <c r="D24" i="176"/>
  <c r="D22" i="176"/>
  <c r="D20" i="176"/>
  <c r="D18" i="176"/>
  <c r="D16" i="176"/>
  <c r="D14" i="176"/>
  <c r="D12" i="176"/>
  <c r="D10" i="176"/>
  <c r="D8" i="176"/>
  <c r="D21" i="176"/>
  <c r="D19" i="176"/>
  <c r="D15" i="176"/>
  <c r="D11" i="176"/>
  <c r="D7" i="176"/>
  <c r="D21" i="174"/>
  <c r="D24" i="174"/>
  <c r="D22" i="174"/>
  <c r="D20" i="174"/>
  <c r="D18" i="174"/>
  <c r="D16" i="174"/>
  <c r="D14" i="174"/>
  <c r="D12" i="174"/>
  <c r="D10" i="174"/>
  <c r="D8" i="174"/>
  <c r="D23" i="174"/>
  <c r="D19" i="174"/>
  <c r="D17" i="174"/>
  <c r="D15" i="174"/>
  <c r="D13" i="174"/>
  <c r="D11" i="174"/>
  <c r="D9" i="174"/>
  <c r="D7" i="174"/>
  <c r="D24" i="181"/>
  <c r="D22" i="181"/>
  <c r="D20" i="181"/>
  <c r="D18" i="181"/>
  <c r="D16" i="181"/>
  <c r="D14" i="181"/>
  <c r="D12" i="181"/>
  <c r="D10" i="181"/>
  <c r="D8" i="181"/>
  <c r="D23" i="181"/>
  <c r="D21" i="181"/>
  <c r="D19" i="181"/>
  <c r="D17" i="181"/>
  <c r="D15" i="181"/>
  <c r="D13" i="181"/>
  <c r="D11" i="181"/>
  <c r="D9" i="181"/>
  <c r="D7" i="181"/>
  <c r="D24" i="177"/>
  <c r="D22" i="177"/>
  <c r="D20" i="177"/>
  <c r="D18" i="177"/>
  <c r="D16" i="177"/>
  <c r="D14" i="177"/>
  <c r="D12" i="177"/>
  <c r="D10" i="177"/>
  <c r="D8" i="177"/>
  <c r="D23" i="177"/>
  <c r="D21" i="177"/>
  <c r="D19" i="177"/>
  <c r="D17" i="177"/>
  <c r="D15" i="177"/>
  <c r="D13" i="177"/>
  <c r="D11" i="177"/>
  <c r="D9" i="177"/>
  <c r="D7" i="177"/>
  <c r="D21" i="173"/>
  <c r="D17" i="173"/>
  <c r="D13" i="173"/>
  <c r="D11" i="173"/>
  <c r="D7" i="173"/>
  <c r="D24" i="173"/>
  <c r="D22" i="173"/>
  <c r="D20" i="173"/>
  <c r="D18" i="173"/>
  <c r="D16" i="173"/>
  <c r="D14" i="173"/>
  <c r="D12" i="173"/>
  <c r="D10" i="173"/>
  <c r="D8" i="173"/>
  <c r="D23" i="173"/>
  <c r="D19" i="173"/>
  <c r="D15" i="173"/>
  <c r="D9" i="173"/>
  <c r="D24" i="182"/>
  <c r="D22" i="182"/>
  <c r="D20" i="182"/>
  <c r="D18" i="182"/>
  <c r="D16" i="182"/>
  <c r="D14" i="182"/>
  <c r="D12" i="182"/>
  <c r="D10" i="182"/>
  <c r="D8" i="182"/>
  <c r="D23" i="182"/>
  <c r="D21" i="182"/>
  <c r="D19" i="182"/>
  <c r="D17" i="182"/>
  <c r="D15" i="182"/>
  <c r="D13" i="182"/>
  <c r="D11" i="182"/>
  <c r="D9" i="182"/>
  <c r="D7" i="182"/>
  <c r="D23" i="179"/>
  <c r="D19" i="179"/>
  <c r="D17" i="179"/>
  <c r="D13" i="179"/>
  <c r="D9" i="179"/>
  <c r="D7" i="179"/>
  <c r="D24" i="179"/>
  <c r="D22" i="179"/>
  <c r="D20" i="179"/>
  <c r="D18" i="179"/>
  <c r="D16" i="179"/>
  <c r="D14" i="179"/>
  <c r="D12" i="179"/>
  <c r="D10" i="179"/>
  <c r="D8" i="179"/>
  <c r="D21" i="179"/>
  <c r="D15" i="179"/>
  <c r="D11" i="179"/>
  <c r="D24" i="175"/>
  <c r="D22" i="175"/>
  <c r="D20" i="175"/>
  <c r="D18" i="175"/>
  <c r="D16" i="175"/>
  <c r="D14" i="175"/>
  <c r="D12" i="175"/>
  <c r="D10" i="175"/>
  <c r="D8" i="175"/>
  <c r="D23" i="175"/>
  <c r="D21" i="175"/>
  <c r="D19" i="175"/>
  <c r="D17" i="175"/>
  <c r="D15" i="175"/>
  <c r="D13" i="175"/>
  <c r="D11" i="175"/>
  <c r="D9" i="175"/>
  <c r="D7" i="175"/>
  <c r="D21" i="260"/>
  <c r="D19" i="260"/>
  <c r="D11" i="260"/>
  <c r="D24" i="260"/>
  <c r="D22" i="260"/>
  <c r="D20" i="260"/>
  <c r="D18" i="260"/>
  <c r="D16" i="260"/>
  <c r="D14" i="260"/>
  <c r="D12" i="260"/>
  <c r="D10" i="260"/>
  <c r="D8" i="260"/>
  <c r="D23" i="260"/>
  <c r="D15" i="260"/>
  <c r="D7" i="260"/>
  <c r="D17" i="260"/>
  <c r="D13" i="260"/>
  <c r="D9" i="260"/>
  <c r="J23" i="260"/>
  <c r="J17" i="260"/>
  <c r="J15" i="260"/>
  <c r="J9" i="260"/>
  <c r="J7" i="260"/>
  <c r="J24" i="260"/>
  <c r="J22" i="260"/>
  <c r="J20" i="260"/>
  <c r="J18" i="260"/>
  <c r="J16" i="260"/>
  <c r="J14" i="260"/>
  <c r="J12" i="260"/>
  <c r="J10" i="260"/>
  <c r="J8" i="260"/>
  <c r="J21" i="260"/>
  <c r="J13" i="260"/>
  <c r="J11" i="260"/>
  <c r="J19" i="260"/>
  <c r="G14" i="260"/>
  <c r="G12" i="260"/>
  <c r="G23" i="260"/>
  <c r="G21" i="260"/>
  <c r="G19" i="260"/>
  <c r="G17" i="260"/>
  <c r="G15" i="260"/>
  <c r="G13" i="260"/>
  <c r="G11" i="260"/>
  <c r="G9" i="260"/>
  <c r="G7" i="260"/>
  <c r="G20" i="260"/>
  <c r="G18" i="260"/>
  <c r="G16" i="260"/>
  <c r="G10" i="260"/>
  <c r="G8" i="260"/>
  <c r="G24" i="260"/>
  <c r="G22" i="260"/>
  <c r="J19" i="259"/>
  <c r="J17" i="259"/>
  <c r="J13" i="259"/>
  <c r="J9" i="259"/>
  <c r="J24" i="259"/>
  <c r="J22" i="259"/>
  <c r="J20" i="259"/>
  <c r="J18" i="259"/>
  <c r="J16" i="259"/>
  <c r="J14" i="259"/>
  <c r="J12" i="259"/>
  <c r="J10" i="259"/>
  <c r="J8" i="259"/>
  <c r="J23" i="259"/>
  <c r="J21" i="259"/>
  <c r="J15" i="259"/>
  <c r="J11" i="259"/>
  <c r="J7" i="259"/>
  <c r="D21" i="259"/>
  <c r="D19" i="259"/>
  <c r="D15" i="259"/>
  <c r="D11" i="259"/>
  <c r="D7" i="259"/>
  <c r="D24" i="259"/>
  <c r="D22" i="259"/>
  <c r="D20" i="259"/>
  <c r="D18" i="259"/>
  <c r="D16" i="259"/>
  <c r="D14" i="259"/>
  <c r="D12" i="259"/>
  <c r="D10" i="259"/>
  <c r="D8" i="259"/>
  <c r="D23" i="259"/>
  <c r="D17" i="259"/>
  <c r="D13" i="259"/>
  <c r="D9" i="259"/>
  <c r="G24" i="259"/>
  <c r="G22" i="259"/>
  <c r="G16" i="259"/>
  <c r="G12" i="259"/>
  <c r="G8" i="259"/>
  <c r="G23" i="259"/>
  <c r="G21" i="259"/>
  <c r="G19" i="259"/>
  <c r="G17" i="259"/>
  <c r="G15" i="259"/>
  <c r="G13" i="259"/>
  <c r="G11" i="259"/>
  <c r="G9" i="259"/>
  <c r="G7" i="259"/>
  <c r="G20" i="259"/>
  <c r="G18" i="259"/>
  <c r="G14" i="259"/>
  <c r="G10" i="259"/>
  <c r="D23" i="257"/>
  <c r="D17" i="257"/>
  <c r="D15" i="257"/>
  <c r="D24" i="257"/>
  <c r="D22" i="257"/>
  <c r="D20" i="257"/>
  <c r="D18" i="257"/>
  <c r="D16" i="257"/>
  <c r="D14" i="257"/>
  <c r="D12" i="257"/>
  <c r="D10" i="257"/>
  <c r="D8" i="257"/>
  <c r="D21" i="257"/>
  <c r="D9" i="257"/>
  <c r="D7" i="257"/>
  <c r="D19" i="257"/>
  <c r="D13" i="257"/>
  <c r="D11" i="257"/>
  <c r="G22" i="257"/>
  <c r="G20" i="257"/>
  <c r="G8" i="257"/>
  <c r="G23" i="257"/>
  <c r="G21" i="257"/>
  <c r="G19" i="257"/>
  <c r="G17" i="257"/>
  <c r="G15" i="257"/>
  <c r="G13" i="257"/>
  <c r="G11" i="257"/>
  <c r="G9" i="257"/>
  <c r="G7" i="257"/>
  <c r="G18" i="257"/>
  <c r="G16" i="257"/>
  <c r="G12" i="257"/>
  <c r="G10" i="257"/>
  <c r="G24" i="257"/>
  <c r="G14" i="257"/>
  <c r="J11" i="257"/>
  <c r="J24" i="257"/>
  <c r="J22" i="257"/>
  <c r="J20" i="257"/>
  <c r="J18" i="257"/>
  <c r="J16" i="257"/>
  <c r="J14" i="257"/>
  <c r="J12" i="257"/>
  <c r="J10" i="257"/>
  <c r="J8" i="257"/>
  <c r="J23" i="257"/>
  <c r="J19" i="257"/>
  <c r="J13" i="257"/>
  <c r="J21" i="257"/>
  <c r="J17" i="257"/>
  <c r="J15" i="257"/>
  <c r="J9" i="257"/>
  <c r="J7" i="257"/>
  <c r="D23" i="256"/>
  <c r="D19" i="256"/>
  <c r="D15" i="256"/>
  <c r="D11" i="256"/>
  <c r="D7" i="256"/>
  <c r="D24" i="256"/>
  <c r="D22" i="256"/>
  <c r="D20" i="256"/>
  <c r="D18" i="256"/>
  <c r="D16" i="256"/>
  <c r="D14" i="256"/>
  <c r="D12" i="256"/>
  <c r="D10" i="256"/>
  <c r="D8" i="256"/>
  <c r="D21" i="256"/>
  <c r="D17" i="256"/>
  <c r="D13" i="256"/>
  <c r="D9" i="256"/>
  <c r="J23" i="256"/>
  <c r="J21" i="256"/>
  <c r="J17" i="256"/>
  <c r="J13" i="256"/>
  <c r="J9" i="256"/>
  <c r="J24" i="256"/>
  <c r="J22" i="256"/>
  <c r="J20" i="256"/>
  <c r="J18" i="256"/>
  <c r="J16" i="256"/>
  <c r="J14" i="256"/>
  <c r="J12" i="256"/>
  <c r="J10" i="256"/>
  <c r="J8" i="256"/>
  <c r="J19" i="256"/>
  <c r="J15" i="256"/>
  <c r="J11" i="256"/>
  <c r="J7" i="256"/>
  <c r="G20" i="256"/>
  <c r="G16" i="256"/>
  <c r="G12" i="256"/>
  <c r="G8" i="256"/>
  <c r="G23" i="256"/>
  <c r="G21" i="256"/>
  <c r="G19" i="256"/>
  <c r="G17" i="256"/>
  <c r="G15" i="256"/>
  <c r="G13" i="256"/>
  <c r="G11" i="256"/>
  <c r="G9" i="256"/>
  <c r="G7" i="256"/>
  <c r="G24" i="256"/>
  <c r="G22" i="256"/>
  <c r="G18" i="256"/>
  <c r="G14" i="256"/>
  <c r="G10" i="256"/>
  <c r="D24" i="255"/>
  <c r="D22" i="255"/>
  <c r="D20" i="255"/>
  <c r="D18" i="255"/>
  <c r="D16" i="255"/>
  <c r="D14" i="255"/>
  <c r="D12" i="255"/>
  <c r="D10" i="255"/>
  <c r="D8" i="255"/>
  <c r="D23" i="255"/>
  <c r="D21" i="255"/>
  <c r="D19" i="255"/>
  <c r="D17" i="255"/>
  <c r="D15" i="255"/>
  <c r="D13" i="255"/>
  <c r="D11" i="255"/>
  <c r="D9" i="255"/>
  <c r="D7" i="255"/>
  <c r="G23" i="255"/>
  <c r="G21" i="255"/>
  <c r="G19" i="255"/>
  <c r="G17" i="255"/>
  <c r="G15" i="255"/>
  <c r="G13" i="255"/>
  <c r="G11" i="255"/>
  <c r="G9" i="255"/>
  <c r="G7" i="255"/>
  <c r="G24" i="255"/>
  <c r="G22" i="255"/>
  <c r="G20" i="255"/>
  <c r="G18" i="255"/>
  <c r="G16" i="255"/>
  <c r="G14" i="255"/>
  <c r="G12" i="255"/>
  <c r="G10" i="255"/>
  <c r="G8" i="255"/>
  <c r="J24" i="255"/>
  <c r="J22" i="255"/>
  <c r="J20" i="255"/>
  <c r="J18" i="255"/>
  <c r="J16" i="255"/>
  <c r="J14" i="255"/>
  <c r="J12" i="255"/>
  <c r="J10" i="255"/>
  <c r="J8" i="255"/>
  <c r="J23" i="255"/>
  <c r="J21" i="255"/>
  <c r="J19" i="255"/>
  <c r="J17" i="255"/>
  <c r="J15" i="255"/>
  <c r="J13" i="255"/>
  <c r="J11" i="255"/>
  <c r="J9" i="255"/>
  <c r="J7" i="255"/>
  <c r="M22" i="254"/>
  <c r="M18" i="254"/>
  <c r="M14" i="254"/>
  <c r="M10" i="254"/>
  <c r="M12" i="254"/>
  <c r="M21" i="254"/>
  <c r="M15" i="254"/>
  <c r="M9" i="254"/>
  <c r="M11" i="254"/>
  <c r="M13" i="254"/>
  <c r="M23" i="254"/>
  <c r="M16" i="254"/>
  <c r="M17" i="254"/>
  <c r="M19" i="254"/>
  <c r="M8" i="254"/>
  <c r="M20" i="254"/>
  <c r="M7" i="254"/>
  <c r="M24" i="254"/>
  <c r="D24" i="254"/>
  <c r="D20" i="254"/>
  <c r="D16" i="254"/>
  <c r="D12" i="254"/>
  <c r="D8" i="254"/>
  <c r="D23" i="254"/>
  <c r="D19" i="254"/>
  <c r="D15" i="254"/>
  <c r="D11" i="254"/>
  <c r="D7" i="254"/>
  <c r="D22" i="254"/>
  <c r="D17" i="254"/>
  <c r="D13" i="254"/>
  <c r="D9" i="254"/>
  <c r="D18" i="254"/>
  <c r="D14" i="254"/>
  <c r="D10" i="254"/>
  <c r="D21" i="254"/>
  <c r="G22" i="254"/>
  <c r="G18" i="254"/>
  <c r="G14" i="254"/>
  <c r="G10" i="254"/>
  <c r="G21" i="254"/>
  <c r="G17" i="254"/>
  <c r="G13" i="254"/>
  <c r="G9" i="254"/>
  <c r="G24" i="254"/>
  <c r="G20" i="254"/>
  <c r="G23" i="254"/>
  <c r="G19" i="254"/>
  <c r="G15" i="254"/>
  <c r="G11" i="254"/>
  <c r="G7" i="254"/>
  <c r="G16" i="254"/>
  <c r="G12" i="254"/>
  <c r="G8" i="254"/>
  <c r="J24" i="254"/>
  <c r="J20" i="254"/>
  <c r="J16" i="254"/>
  <c r="J12" i="254"/>
  <c r="J8" i="254"/>
  <c r="J23" i="254"/>
  <c r="J19" i="254"/>
  <c r="J15" i="254"/>
  <c r="J11" i="254"/>
  <c r="J7" i="254"/>
  <c r="J22" i="254"/>
  <c r="J18" i="254"/>
  <c r="J14" i="254"/>
  <c r="J10" i="254"/>
  <c r="J21" i="254"/>
  <c r="J17" i="254"/>
  <c r="J13" i="254"/>
  <c r="J9" i="254"/>
  <c r="M22" i="253"/>
  <c r="M18" i="253"/>
  <c r="M14" i="253"/>
  <c r="M10" i="253"/>
  <c r="M12" i="253"/>
  <c r="M21" i="253"/>
  <c r="M19" i="253"/>
  <c r="M8" i="253"/>
  <c r="M15" i="253"/>
  <c r="M9" i="253"/>
  <c r="M11" i="253"/>
  <c r="M13" i="253"/>
  <c r="M20" i="253"/>
  <c r="M23" i="253"/>
  <c r="M7" i="253"/>
  <c r="M16" i="253"/>
  <c r="M17" i="253"/>
  <c r="M24" i="253"/>
  <c r="D24" i="253"/>
  <c r="D20" i="253"/>
  <c r="D16" i="253"/>
  <c r="D12" i="253"/>
  <c r="D8" i="253"/>
  <c r="D23" i="253"/>
  <c r="D19" i="253"/>
  <c r="D15" i="253"/>
  <c r="D11" i="253"/>
  <c r="D7" i="253"/>
  <c r="D22" i="253"/>
  <c r="D17" i="253"/>
  <c r="D13" i="253"/>
  <c r="D9" i="253"/>
  <c r="D18" i="253"/>
  <c r="D14" i="253"/>
  <c r="D10" i="253"/>
  <c r="D21" i="253"/>
  <c r="G22" i="253"/>
  <c r="G18" i="253"/>
  <c r="G14" i="253"/>
  <c r="G10" i="253"/>
  <c r="G21" i="253"/>
  <c r="G17" i="253"/>
  <c r="G13" i="253"/>
  <c r="G9" i="253"/>
  <c r="G24" i="253"/>
  <c r="G20" i="253"/>
  <c r="G23" i="253"/>
  <c r="G19" i="253"/>
  <c r="G15" i="253"/>
  <c r="G11" i="253"/>
  <c r="G7" i="253"/>
  <c r="G16" i="253"/>
  <c r="G12" i="253"/>
  <c r="G8" i="253"/>
  <c r="J24" i="253"/>
  <c r="J20" i="253"/>
  <c r="J16" i="253"/>
  <c r="J12" i="253"/>
  <c r="J8" i="253"/>
  <c r="J23" i="253"/>
  <c r="J19" i="253"/>
  <c r="J15" i="253"/>
  <c r="J11" i="253"/>
  <c r="J7" i="253"/>
  <c r="J22" i="253"/>
  <c r="J18" i="253"/>
  <c r="J14" i="253"/>
  <c r="J10" i="253"/>
  <c r="J21" i="253"/>
  <c r="J17" i="253"/>
  <c r="J13" i="253"/>
  <c r="J9" i="253"/>
  <c r="M13" i="252"/>
  <c r="M9" i="252"/>
  <c r="M18" i="252"/>
  <c r="M10" i="252"/>
  <c r="M22" i="252"/>
  <c r="M14" i="252"/>
  <c r="M17" i="252"/>
  <c r="M15" i="252"/>
  <c r="M7" i="252"/>
  <c r="M12" i="252"/>
  <c r="M21" i="252"/>
  <c r="M11" i="252"/>
  <c r="M24" i="252"/>
  <c r="M23" i="252"/>
  <c r="M19" i="252"/>
  <c r="M16" i="252"/>
  <c r="M8" i="252"/>
  <c r="M20" i="252"/>
  <c r="D24" i="252"/>
  <c r="D20" i="252"/>
  <c r="D16" i="252"/>
  <c r="D12" i="252"/>
  <c r="D8" i="252"/>
  <c r="D22" i="252"/>
  <c r="D21" i="252"/>
  <c r="D23" i="252"/>
  <c r="D19" i="252"/>
  <c r="D15" i="252"/>
  <c r="D11" i="252"/>
  <c r="D7" i="252"/>
  <c r="D18" i="252"/>
  <c r="D14" i="252"/>
  <c r="D10" i="252"/>
  <c r="D17" i="252"/>
  <c r="D13" i="252"/>
  <c r="D9" i="252"/>
  <c r="F36" i="252"/>
  <c r="G22" i="252"/>
  <c r="G18" i="252"/>
  <c r="G14" i="252"/>
  <c r="G10" i="252"/>
  <c r="G24" i="252"/>
  <c r="G16" i="252"/>
  <c r="G12" i="252"/>
  <c r="G19" i="252"/>
  <c r="G11" i="252"/>
  <c r="G21" i="252"/>
  <c r="G17" i="252"/>
  <c r="G13" i="252"/>
  <c r="G9" i="252"/>
  <c r="G20" i="252"/>
  <c r="G8" i="252"/>
  <c r="G23" i="252"/>
  <c r="G15" i="252"/>
  <c r="G7" i="252"/>
  <c r="J24" i="252"/>
  <c r="J20" i="252"/>
  <c r="J16" i="252"/>
  <c r="J12" i="252"/>
  <c r="J8" i="252"/>
  <c r="J18" i="252"/>
  <c r="J10" i="252"/>
  <c r="J17" i="252"/>
  <c r="J9" i="252"/>
  <c r="J23" i="252"/>
  <c r="J19" i="252"/>
  <c r="J15" i="252"/>
  <c r="J11" i="252"/>
  <c r="J7" i="252"/>
  <c r="J22" i="252"/>
  <c r="J14" i="252"/>
  <c r="J21" i="252"/>
  <c r="J13" i="252"/>
  <c r="G20" i="251"/>
  <c r="G16" i="251"/>
  <c r="G12" i="251"/>
  <c r="G8" i="251"/>
  <c r="G23" i="251"/>
  <c r="G21" i="251"/>
  <c r="G19" i="251"/>
  <c r="G17" i="251"/>
  <c r="G15" i="251"/>
  <c r="G13" i="251"/>
  <c r="G11" i="251"/>
  <c r="G9" i="251"/>
  <c r="G7" i="251"/>
  <c r="G24" i="251"/>
  <c r="G22" i="251"/>
  <c r="G18" i="251"/>
  <c r="G14" i="251"/>
  <c r="G10" i="251"/>
  <c r="J23" i="251"/>
  <c r="J21" i="251"/>
  <c r="J17" i="251"/>
  <c r="J13" i="251"/>
  <c r="J9" i="251"/>
  <c r="J24" i="251"/>
  <c r="J22" i="251"/>
  <c r="J20" i="251"/>
  <c r="J18" i="251"/>
  <c r="J16" i="251"/>
  <c r="J14" i="251"/>
  <c r="J12" i="251"/>
  <c r="J10" i="251"/>
  <c r="J8" i="251"/>
  <c r="J19" i="251"/>
  <c r="J15" i="251"/>
  <c r="J11" i="251"/>
  <c r="J7" i="251"/>
  <c r="D23" i="251"/>
  <c r="D19" i="251"/>
  <c r="D15" i="251"/>
  <c r="D11" i="251"/>
  <c r="D7" i="251"/>
  <c r="D24" i="251"/>
  <c r="D22" i="251"/>
  <c r="D20" i="251"/>
  <c r="D18" i="251"/>
  <c r="D16" i="251"/>
  <c r="D14" i="251"/>
  <c r="D12" i="251"/>
  <c r="D10" i="251"/>
  <c r="D8" i="251"/>
  <c r="D21" i="251"/>
  <c r="D17" i="251"/>
  <c r="D13" i="251"/>
  <c r="D9" i="251"/>
  <c r="D24" i="246"/>
  <c r="D22" i="246"/>
  <c r="D20" i="246"/>
  <c r="D18" i="246"/>
  <c r="D16" i="246"/>
  <c r="D14" i="246"/>
  <c r="D12" i="246"/>
  <c r="D10" i="246"/>
  <c r="D8" i="246"/>
  <c r="D23" i="246"/>
  <c r="D21" i="246"/>
  <c r="D13" i="246"/>
  <c r="D15" i="246"/>
  <c r="D7" i="246"/>
  <c r="D17" i="246"/>
  <c r="D9" i="246"/>
  <c r="D19" i="246"/>
  <c r="D11" i="246"/>
  <c r="G23" i="246"/>
  <c r="G21" i="246"/>
  <c r="G19" i="246"/>
  <c r="G17" i="246"/>
  <c r="G15" i="246"/>
  <c r="G13" i="246"/>
  <c r="G11" i="246"/>
  <c r="G9" i="246"/>
  <c r="G7" i="246"/>
  <c r="G24" i="246"/>
  <c r="G22" i="246"/>
  <c r="G18" i="246"/>
  <c r="G10" i="246"/>
  <c r="G20" i="246"/>
  <c r="G12" i="246"/>
  <c r="G14" i="246"/>
  <c r="G16" i="246"/>
  <c r="G8" i="246"/>
  <c r="J24" i="246"/>
  <c r="J22" i="246"/>
  <c r="J20" i="246"/>
  <c r="J18" i="246"/>
  <c r="J14" i="246"/>
  <c r="J12" i="246"/>
  <c r="J10" i="246"/>
  <c r="J8" i="246"/>
  <c r="J23" i="246"/>
  <c r="J21" i="246"/>
  <c r="J16" i="246"/>
  <c r="J15" i="246"/>
  <c r="J7" i="246"/>
  <c r="J17" i="246"/>
  <c r="J9" i="246"/>
  <c r="J19" i="246"/>
  <c r="J11" i="246"/>
  <c r="J13" i="246"/>
  <c r="G24" i="244"/>
  <c r="G22" i="244"/>
  <c r="G18" i="244"/>
  <c r="G14" i="244"/>
  <c r="G10" i="244"/>
  <c r="G23" i="244"/>
  <c r="G21" i="244"/>
  <c r="G19" i="244"/>
  <c r="G17" i="244"/>
  <c r="G15" i="244"/>
  <c r="G13" i="244"/>
  <c r="G11" i="244"/>
  <c r="G9" i="244"/>
  <c r="G7" i="244"/>
  <c r="G20" i="244"/>
  <c r="G16" i="244"/>
  <c r="G12" i="244"/>
  <c r="G8" i="244"/>
  <c r="J19" i="244"/>
  <c r="J15" i="244"/>
  <c r="J11" i="244"/>
  <c r="J7" i="244"/>
  <c r="J24" i="244"/>
  <c r="J22" i="244"/>
  <c r="J20" i="244"/>
  <c r="J18" i="244"/>
  <c r="J16" i="244"/>
  <c r="J14" i="244"/>
  <c r="J12" i="244"/>
  <c r="J10" i="244"/>
  <c r="J8" i="244"/>
  <c r="J23" i="244"/>
  <c r="J21" i="244"/>
  <c r="J17" i="244"/>
  <c r="J13" i="244"/>
  <c r="J9" i="244"/>
  <c r="D21" i="244"/>
  <c r="D17" i="244"/>
  <c r="D13" i="244"/>
  <c r="D9" i="244"/>
  <c r="D24" i="244"/>
  <c r="D22" i="244"/>
  <c r="D20" i="244"/>
  <c r="D18" i="244"/>
  <c r="D16" i="244"/>
  <c r="D14" i="244"/>
  <c r="D12" i="244"/>
  <c r="D10" i="244"/>
  <c r="D8" i="244"/>
  <c r="D23" i="244"/>
  <c r="D19" i="244"/>
  <c r="D15" i="244"/>
  <c r="D11" i="244"/>
  <c r="D7" i="244"/>
  <c r="D22" i="242"/>
  <c r="D20" i="242"/>
  <c r="D18" i="242"/>
  <c r="D16" i="242"/>
  <c r="D14" i="242"/>
  <c r="D12" i="242"/>
  <c r="D10" i="242"/>
  <c r="D8" i="242"/>
  <c r="D23" i="242"/>
  <c r="D21" i="242"/>
  <c r="D24" i="242"/>
  <c r="D19" i="242"/>
  <c r="D11" i="242"/>
  <c r="D13" i="242"/>
  <c r="D15" i="242"/>
  <c r="D7" i="242"/>
  <c r="D17" i="242"/>
  <c r="D9" i="242"/>
  <c r="G21" i="242"/>
  <c r="G19" i="242"/>
  <c r="G17" i="242"/>
  <c r="G15" i="242"/>
  <c r="G13" i="242"/>
  <c r="G11" i="242"/>
  <c r="G9" i="242"/>
  <c r="G7" i="242"/>
  <c r="G24" i="242"/>
  <c r="G22" i="242"/>
  <c r="G20" i="242"/>
  <c r="G23" i="242"/>
  <c r="G16" i="242"/>
  <c r="G8" i="242"/>
  <c r="G18" i="242"/>
  <c r="G10" i="242"/>
  <c r="G12" i="242"/>
  <c r="G14" i="242"/>
  <c r="J20" i="242"/>
  <c r="J18" i="242"/>
  <c r="J16" i="242"/>
  <c r="J14" i="242"/>
  <c r="J12" i="242"/>
  <c r="J10" i="242"/>
  <c r="J8" i="242"/>
  <c r="J23" i="242"/>
  <c r="J21" i="242"/>
  <c r="J19" i="242"/>
  <c r="J24" i="242"/>
  <c r="J22" i="242"/>
  <c r="J13" i="242"/>
  <c r="J15" i="242"/>
  <c r="J7" i="242"/>
  <c r="J17" i="242"/>
  <c r="J9" i="242"/>
  <c r="J11" i="242"/>
  <c r="G24" i="249"/>
  <c r="G22" i="249"/>
  <c r="G18" i="249"/>
  <c r="G14" i="249"/>
  <c r="G10" i="249"/>
  <c r="G23" i="249"/>
  <c r="G21" i="249"/>
  <c r="G19" i="249"/>
  <c r="G17" i="249"/>
  <c r="G15" i="249"/>
  <c r="G13" i="249"/>
  <c r="G11" i="249"/>
  <c r="G9" i="249"/>
  <c r="G7" i="249"/>
  <c r="G20" i="249"/>
  <c r="G16" i="249"/>
  <c r="G12" i="249"/>
  <c r="G8" i="249"/>
  <c r="J19" i="249"/>
  <c r="J15" i="249"/>
  <c r="J11" i="249"/>
  <c r="J7" i="249"/>
  <c r="J24" i="249"/>
  <c r="J22" i="249"/>
  <c r="J20" i="249"/>
  <c r="J18" i="249"/>
  <c r="J16" i="249"/>
  <c r="J14" i="249"/>
  <c r="J12" i="249"/>
  <c r="J10" i="249"/>
  <c r="J8" i="249"/>
  <c r="J23" i="249"/>
  <c r="J21" i="249"/>
  <c r="J17" i="249"/>
  <c r="J13" i="249"/>
  <c r="J9" i="249"/>
  <c r="D21" i="249"/>
  <c r="D17" i="249"/>
  <c r="D13" i="249"/>
  <c r="D9" i="249"/>
  <c r="D24" i="249"/>
  <c r="D22" i="249"/>
  <c r="D20" i="249"/>
  <c r="D18" i="249"/>
  <c r="D16" i="249"/>
  <c r="D14" i="249"/>
  <c r="D12" i="249"/>
  <c r="D10" i="249"/>
  <c r="D8" i="249"/>
  <c r="D23" i="249"/>
  <c r="D19" i="249"/>
  <c r="D15" i="249"/>
  <c r="D11" i="249"/>
  <c r="D7" i="249"/>
  <c r="D21" i="245"/>
  <c r="D17" i="245"/>
  <c r="D13" i="245"/>
  <c r="D9" i="245"/>
  <c r="D24" i="245"/>
  <c r="D22" i="245"/>
  <c r="D20" i="245"/>
  <c r="D18" i="245"/>
  <c r="D16" i="245"/>
  <c r="D14" i="245"/>
  <c r="D12" i="245"/>
  <c r="D10" i="245"/>
  <c r="D8" i="245"/>
  <c r="D23" i="245"/>
  <c r="D19" i="245"/>
  <c r="D15" i="245"/>
  <c r="D11" i="245"/>
  <c r="D7" i="245"/>
  <c r="G24" i="245"/>
  <c r="G22" i="245"/>
  <c r="G18" i="245"/>
  <c r="G14" i="245"/>
  <c r="G10" i="245"/>
  <c r="G23" i="245"/>
  <c r="G21" i="245"/>
  <c r="G19" i="245"/>
  <c r="G17" i="245"/>
  <c r="G15" i="245"/>
  <c r="G13" i="245"/>
  <c r="G11" i="245"/>
  <c r="G9" i="245"/>
  <c r="G7" i="245"/>
  <c r="G20" i="245"/>
  <c r="G16" i="245"/>
  <c r="G12" i="245"/>
  <c r="G8" i="245"/>
  <c r="J19" i="245"/>
  <c r="J15" i="245"/>
  <c r="J11" i="245"/>
  <c r="J7" i="245"/>
  <c r="J24" i="245"/>
  <c r="J22" i="245"/>
  <c r="J20" i="245"/>
  <c r="J18" i="245"/>
  <c r="J16" i="245"/>
  <c r="J14" i="245"/>
  <c r="J12" i="245"/>
  <c r="J10" i="245"/>
  <c r="J8" i="245"/>
  <c r="J23" i="245"/>
  <c r="J21" i="245"/>
  <c r="J17" i="245"/>
  <c r="J13" i="245"/>
  <c r="J9" i="245"/>
  <c r="G15" i="241"/>
  <c r="G13" i="241"/>
  <c r="G11" i="241"/>
  <c r="G9" i="241"/>
  <c r="G7" i="241"/>
  <c r="G24" i="241"/>
  <c r="G22" i="241"/>
  <c r="G20" i="241"/>
  <c r="G18" i="241"/>
  <c r="G16" i="241"/>
  <c r="G14" i="241"/>
  <c r="G23" i="241"/>
  <c r="G21" i="241"/>
  <c r="G19" i="241"/>
  <c r="G17" i="241"/>
  <c r="G12" i="241"/>
  <c r="G8" i="241"/>
  <c r="G10" i="241"/>
  <c r="J14" i="241"/>
  <c r="J12" i="241"/>
  <c r="J10" i="241"/>
  <c r="J8" i="241"/>
  <c r="J23" i="241"/>
  <c r="J21" i="241"/>
  <c r="J19" i="241"/>
  <c r="J17" i="241"/>
  <c r="J15" i="241"/>
  <c r="J13" i="241"/>
  <c r="J24" i="241"/>
  <c r="J22" i="241"/>
  <c r="J20" i="241"/>
  <c r="J18" i="241"/>
  <c r="J16" i="241"/>
  <c r="J9" i="241"/>
  <c r="J11" i="241"/>
  <c r="J7" i="241"/>
  <c r="D14" i="241"/>
  <c r="D12" i="241"/>
  <c r="D10" i="241"/>
  <c r="D8" i="241"/>
  <c r="D23" i="241"/>
  <c r="D21" i="241"/>
  <c r="D19" i="241"/>
  <c r="D17" i="241"/>
  <c r="D15" i="241"/>
  <c r="D13" i="241"/>
  <c r="D24" i="241"/>
  <c r="D22" i="241"/>
  <c r="D20" i="241"/>
  <c r="D18" i="241"/>
  <c r="D16" i="241"/>
  <c r="D7" i="241"/>
  <c r="D9" i="241"/>
  <c r="D11" i="241"/>
  <c r="D21" i="248"/>
  <c r="D17" i="248"/>
  <c r="D13" i="248"/>
  <c r="D9" i="248"/>
  <c r="D24" i="248"/>
  <c r="D22" i="248"/>
  <c r="D20" i="248"/>
  <c r="D18" i="248"/>
  <c r="D16" i="248"/>
  <c r="D14" i="248"/>
  <c r="D12" i="248"/>
  <c r="D10" i="248"/>
  <c r="D8" i="248"/>
  <c r="D23" i="248"/>
  <c r="D19" i="248"/>
  <c r="D15" i="248"/>
  <c r="D11" i="248"/>
  <c r="D7" i="248"/>
  <c r="G24" i="248"/>
  <c r="G22" i="248"/>
  <c r="G18" i="248"/>
  <c r="G14" i="248"/>
  <c r="G10" i="248"/>
  <c r="G23" i="248"/>
  <c r="G21" i="248"/>
  <c r="G19" i="248"/>
  <c r="G17" i="248"/>
  <c r="G15" i="248"/>
  <c r="G13" i="248"/>
  <c r="G11" i="248"/>
  <c r="G9" i="248"/>
  <c r="G7" i="248"/>
  <c r="G20" i="248"/>
  <c r="G16" i="248"/>
  <c r="G12" i="248"/>
  <c r="G8" i="248"/>
  <c r="J19" i="248"/>
  <c r="J15" i="248"/>
  <c r="J11" i="248"/>
  <c r="J7" i="248"/>
  <c r="J24" i="248"/>
  <c r="J22" i="248"/>
  <c r="J20" i="248"/>
  <c r="J18" i="248"/>
  <c r="J16" i="248"/>
  <c r="J14" i="248"/>
  <c r="J12" i="248"/>
  <c r="J10" i="248"/>
  <c r="J8" i="248"/>
  <c r="J23" i="248"/>
  <c r="J21" i="248"/>
  <c r="J17" i="248"/>
  <c r="J13" i="248"/>
  <c r="J9" i="248"/>
  <c r="J24" i="250"/>
  <c r="J22" i="250"/>
  <c r="J20" i="250"/>
  <c r="J18" i="250"/>
  <c r="J16" i="250"/>
  <c r="J14" i="250"/>
  <c r="J12" i="250"/>
  <c r="J10" i="250"/>
  <c r="J8" i="250"/>
  <c r="J23" i="250"/>
  <c r="J21" i="250"/>
  <c r="J13" i="250"/>
  <c r="J15" i="250"/>
  <c r="J7" i="250"/>
  <c r="J17" i="250"/>
  <c r="J9" i="250"/>
  <c r="J19" i="250"/>
  <c r="J11" i="250"/>
  <c r="G23" i="250"/>
  <c r="G21" i="250"/>
  <c r="G19" i="250"/>
  <c r="G17" i="250"/>
  <c r="G15" i="250"/>
  <c r="G13" i="250"/>
  <c r="G11" i="250"/>
  <c r="G9" i="250"/>
  <c r="G7" i="250"/>
  <c r="G24" i="250"/>
  <c r="G22" i="250"/>
  <c r="G16" i="250"/>
  <c r="G8" i="250"/>
  <c r="G18" i="250"/>
  <c r="G10" i="250"/>
  <c r="G20" i="250"/>
  <c r="G12" i="250"/>
  <c r="G14" i="250"/>
  <c r="D24" i="250"/>
  <c r="D22" i="250"/>
  <c r="D20" i="250"/>
  <c r="D18" i="250"/>
  <c r="D16" i="250"/>
  <c r="D14" i="250"/>
  <c r="D12" i="250"/>
  <c r="D10" i="250"/>
  <c r="D8" i="250"/>
  <c r="D23" i="250"/>
  <c r="D19" i="250"/>
  <c r="D11" i="250"/>
  <c r="D21" i="250"/>
  <c r="D13" i="250"/>
  <c r="D15" i="250"/>
  <c r="D7" i="250"/>
  <c r="D17" i="250"/>
  <c r="D9" i="250"/>
  <c r="D23" i="247"/>
  <c r="D21" i="247"/>
  <c r="D17" i="247"/>
  <c r="D13" i="247"/>
  <c r="D11" i="247"/>
  <c r="D9" i="247"/>
  <c r="D24" i="247"/>
  <c r="D22" i="247"/>
  <c r="D20" i="247"/>
  <c r="D18" i="247"/>
  <c r="D16" i="247"/>
  <c r="D14" i="247"/>
  <c r="D12" i="247"/>
  <c r="D10" i="247"/>
  <c r="D8" i="247"/>
  <c r="D19" i="247"/>
  <c r="D15" i="247"/>
  <c r="D7" i="247"/>
  <c r="G24" i="247"/>
  <c r="G18" i="247"/>
  <c r="G14" i="247"/>
  <c r="G23" i="247"/>
  <c r="G21" i="247"/>
  <c r="G19" i="247"/>
  <c r="G17" i="247"/>
  <c r="G15" i="247"/>
  <c r="G13" i="247"/>
  <c r="G11" i="247"/>
  <c r="G9" i="247"/>
  <c r="G7" i="247"/>
  <c r="G22" i="247"/>
  <c r="G20" i="247"/>
  <c r="G16" i="247"/>
  <c r="G12" i="247"/>
  <c r="G10" i="247"/>
  <c r="G8" i="247"/>
  <c r="J19" i="247"/>
  <c r="J15" i="247"/>
  <c r="J7" i="247"/>
  <c r="J24" i="247"/>
  <c r="J22" i="247"/>
  <c r="J20" i="247"/>
  <c r="J18" i="247"/>
  <c r="J16" i="247"/>
  <c r="J14" i="247"/>
  <c r="J12" i="247"/>
  <c r="J10" i="247"/>
  <c r="J8" i="247"/>
  <c r="J23" i="247"/>
  <c r="J21" i="247"/>
  <c r="J17" i="247"/>
  <c r="J13" i="247"/>
  <c r="J11" i="247"/>
  <c r="J9" i="247"/>
  <c r="G23" i="243"/>
  <c r="G21" i="243"/>
  <c r="G19" i="243"/>
  <c r="G17" i="243"/>
  <c r="G15" i="243"/>
  <c r="G13" i="243"/>
  <c r="G11" i="243"/>
  <c r="G9" i="243"/>
  <c r="G7" i="243"/>
  <c r="G24" i="243"/>
  <c r="G22" i="243"/>
  <c r="G16" i="243"/>
  <c r="G8" i="243"/>
  <c r="G18" i="243"/>
  <c r="G10" i="243"/>
  <c r="G20" i="243"/>
  <c r="G12" i="243"/>
  <c r="G14" i="243"/>
  <c r="J24" i="243"/>
  <c r="J22" i="243"/>
  <c r="J20" i="243"/>
  <c r="J18" i="243"/>
  <c r="J16" i="243"/>
  <c r="J14" i="243"/>
  <c r="J12" i="243"/>
  <c r="J10" i="243"/>
  <c r="J8" i="243"/>
  <c r="J23" i="243"/>
  <c r="J21" i="243"/>
  <c r="J13" i="243"/>
  <c r="J15" i="243"/>
  <c r="J7" i="243"/>
  <c r="J17" i="243"/>
  <c r="J9" i="243"/>
  <c r="J19" i="243"/>
  <c r="J11" i="243"/>
  <c r="D24" i="243"/>
  <c r="D22" i="243"/>
  <c r="D20" i="243"/>
  <c r="D18" i="243"/>
  <c r="D16" i="243"/>
  <c r="D14" i="243"/>
  <c r="D12" i="243"/>
  <c r="D10" i="243"/>
  <c r="D8" i="243"/>
  <c r="D23" i="243"/>
  <c r="D19" i="243"/>
  <c r="D11" i="243"/>
  <c r="D21" i="243"/>
  <c r="D13" i="243"/>
  <c r="D15" i="243"/>
  <c r="D7" i="243"/>
  <c r="D17" i="243"/>
  <c r="D9" i="243"/>
  <c r="G22" i="239"/>
  <c r="G18" i="239"/>
  <c r="G14" i="239"/>
  <c r="G10" i="239"/>
  <c r="G24" i="239"/>
  <c r="G20" i="239"/>
  <c r="G16" i="239"/>
  <c r="G11" i="239"/>
  <c r="G21" i="239"/>
  <c r="G17" i="239"/>
  <c r="G13" i="239"/>
  <c r="G9" i="239"/>
  <c r="G12" i="239"/>
  <c r="G8" i="239"/>
  <c r="G23" i="239"/>
  <c r="G19" i="239"/>
  <c r="G15" i="239"/>
  <c r="G7" i="239"/>
  <c r="J24" i="239"/>
  <c r="J20" i="239"/>
  <c r="J16" i="239"/>
  <c r="J12" i="239"/>
  <c r="J8" i="239"/>
  <c r="J22" i="239"/>
  <c r="J18" i="239"/>
  <c r="J14" i="239"/>
  <c r="J21" i="239"/>
  <c r="J13" i="239"/>
  <c r="J9" i="239"/>
  <c r="J23" i="239"/>
  <c r="J19" i="239"/>
  <c r="J15" i="239"/>
  <c r="J11" i="239"/>
  <c r="J7" i="239"/>
  <c r="J10" i="239"/>
  <c r="J17" i="239"/>
  <c r="D24" i="239"/>
  <c r="D20" i="239"/>
  <c r="D16" i="239"/>
  <c r="D12" i="239"/>
  <c r="D8" i="239"/>
  <c r="D22" i="239"/>
  <c r="D18" i="239"/>
  <c r="D17" i="239"/>
  <c r="D23" i="239"/>
  <c r="D19" i="239"/>
  <c r="D15" i="239"/>
  <c r="D11" i="239"/>
  <c r="D7" i="239"/>
  <c r="D14" i="239"/>
  <c r="D10" i="239"/>
  <c r="D21" i="239"/>
  <c r="D13" i="239"/>
  <c r="D9" i="239"/>
  <c r="N36" i="238"/>
  <c r="C36" i="254"/>
  <c r="E29" i="254" s="1"/>
  <c r="L36" i="253"/>
  <c r="L36" i="252"/>
  <c r="C36" i="178"/>
  <c r="C36" i="177"/>
  <c r="E30" i="177" s="1"/>
  <c r="C36" i="176"/>
  <c r="C36" i="181"/>
  <c r="E28" i="181" s="1"/>
  <c r="C36" i="173"/>
  <c r="E30" i="173" s="1"/>
  <c r="C36" i="175"/>
  <c r="E31" i="175" s="1"/>
  <c r="D25" i="175"/>
  <c r="I36" i="252"/>
  <c r="K33" i="252" s="1"/>
  <c r="I36" i="257"/>
  <c r="K30" i="257" s="1"/>
  <c r="F36" i="253"/>
  <c r="C36" i="182"/>
  <c r="E32" i="182" s="1"/>
  <c r="G7" i="171"/>
  <c r="D7" i="171"/>
  <c r="I36" i="260"/>
  <c r="I36" i="255"/>
  <c r="I36" i="242"/>
  <c r="K32" i="242" s="1"/>
  <c r="I36" i="245"/>
  <c r="I36" i="250"/>
  <c r="K28" i="250" s="1"/>
  <c r="C36" i="239"/>
  <c r="I36" i="246"/>
  <c r="I36" i="243"/>
  <c r="K16" i="243" s="1"/>
  <c r="C36" i="183"/>
  <c r="C36" i="174"/>
  <c r="C36" i="179"/>
  <c r="L25" i="171"/>
  <c r="L34" i="171"/>
  <c r="I36" i="259"/>
  <c r="I36" i="256"/>
  <c r="I36" i="254"/>
  <c r="F36" i="254"/>
  <c r="I36" i="253"/>
  <c r="C36" i="252"/>
  <c r="I36" i="251"/>
  <c r="C36" i="251"/>
  <c r="I36" i="244"/>
  <c r="I36" i="249"/>
  <c r="I36" i="241"/>
  <c r="C36" i="241"/>
  <c r="I36" i="248"/>
  <c r="I36" i="247"/>
  <c r="K16" i="247" s="1"/>
  <c r="L34" i="239"/>
  <c r="L25" i="239"/>
  <c r="J7" i="237"/>
  <c r="C36" i="172"/>
  <c r="I36" i="171"/>
  <c r="J7" i="171"/>
  <c r="F36" i="171"/>
  <c r="C36" i="171"/>
  <c r="C36" i="260"/>
  <c r="F36" i="260"/>
  <c r="F36" i="259"/>
  <c r="C36" i="259"/>
  <c r="F36" i="257"/>
  <c r="C36" i="257"/>
  <c r="C36" i="256"/>
  <c r="F36" i="256"/>
  <c r="C36" i="255"/>
  <c r="F36" i="255"/>
  <c r="L36" i="254"/>
  <c r="C36" i="253"/>
  <c r="H33" i="252"/>
  <c r="H32" i="252"/>
  <c r="H31" i="252"/>
  <c r="H30" i="252"/>
  <c r="H29" i="252"/>
  <c r="H28" i="252"/>
  <c r="F36" i="251"/>
  <c r="F36" i="246"/>
  <c r="F36" i="244"/>
  <c r="C36" i="244"/>
  <c r="F36" i="242"/>
  <c r="C36" i="242"/>
  <c r="C36" i="249"/>
  <c r="F36" i="249"/>
  <c r="F36" i="245"/>
  <c r="C36" i="245"/>
  <c r="F36" i="241"/>
  <c r="F36" i="248"/>
  <c r="C36" i="248"/>
  <c r="F36" i="250"/>
  <c r="C36" i="250"/>
  <c r="F36" i="247"/>
  <c r="C36" i="247"/>
  <c r="C36" i="243"/>
  <c r="F36" i="243"/>
  <c r="I36" i="239"/>
  <c r="F36" i="239"/>
  <c r="E33" i="177" l="1"/>
  <c r="E31" i="177"/>
  <c r="E29" i="177"/>
  <c r="E31" i="173"/>
  <c r="E32" i="175"/>
  <c r="K29" i="252"/>
  <c r="K30" i="252"/>
  <c r="K33" i="250"/>
  <c r="K29" i="250"/>
  <c r="E29" i="181"/>
  <c r="E33" i="181"/>
  <c r="E30" i="181"/>
  <c r="E32" i="181"/>
  <c r="E31" i="181"/>
  <c r="E32" i="177"/>
  <c r="K9" i="171"/>
  <c r="K13" i="171"/>
  <c r="K17" i="171"/>
  <c r="K21" i="171"/>
  <c r="K11" i="171"/>
  <c r="K19" i="171"/>
  <c r="K8" i="171"/>
  <c r="K16" i="171"/>
  <c r="K24" i="171"/>
  <c r="K10" i="171"/>
  <c r="K14" i="171"/>
  <c r="K18" i="171"/>
  <c r="K22" i="171"/>
  <c r="K15" i="171"/>
  <c r="K23" i="171"/>
  <c r="K12" i="171"/>
  <c r="K20" i="171"/>
  <c r="H10" i="171"/>
  <c r="H14" i="171"/>
  <c r="H18" i="171"/>
  <c r="H22" i="171"/>
  <c r="H11" i="171"/>
  <c r="H15" i="171"/>
  <c r="H19" i="171"/>
  <c r="H23" i="171"/>
  <c r="H8" i="171"/>
  <c r="H12" i="171"/>
  <c r="H16" i="171"/>
  <c r="H20" i="171"/>
  <c r="H24" i="171"/>
  <c r="H9" i="171"/>
  <c r="H13" i="171"/>
  <c r="H17" i="171"/>
  <c r="H21" i="171"/>
  <c r="M8" i="171"/>
  <c r="M12" i="171"/>
  <c r="M16" i="171"/>
  <c r="M20" i="171"/>
  <c r="M24" i="171"/>
  <c r="M23" i="171"/>
  <c r="M17" i="171"/>
  <c r="M19" i="171"/>
  <c r="M14" i="171"/>
  <c r="M13" i="171"/>
  <c r="M15" i="171"/>
  <c r="M10" i="171"/>
  <c r="M9" i="171"/>
  <c r="M22" i="171"/>
  <c r="M11" i="171"/>
  <c r="M21" i="171"/>
  <c r="M18" i="171"/>
  <c r="K31" i="257"/>
  <c r="K29" i="257"/>
  <c r="E31" i="254"/>
  <c r="K28" i="252"/>
  <c r="K31" i="252"/>
  <c r="D25" i="246"/>
  <c r="E29" i="183"/>
  <c r="E24" i="183"/>
  <c r="E22" i="183"/>
  <c r="E20" i="183"/>
  <c r="E18" i="183"/>
  <c r="E16" i="183"/>
  <c r="E14" i="183"/>
  <c r="E12" i="183"/>
  <c r="E10" i="183"/>
  <c r="E8" i="183"/>
  <c r="E21" i="183"/>
  <c r="E19" i="183"/>
  <c r="E17" i="183"/>
  <c r="E13" i="183"/>
  <c r="E11" i="183"/>
  <c r="E7" i="183"/>
  <c r="E23" i="183"/>
  <c r="E15" i="183"/>
  <c r="E9" i="183"/>
  <c r="E24" i="178"/>
  <c r="E22" i="178"/>
  <c r="E20" i="178"/>
  <c r="E18" i="178"/>
  <c r="E16" i="178"/>
  <c r="E14" i="178"/>
  <c r="E12" i="178"/>
  <c r="E10" i="178"/>
  <c r="E8" i="178"/>
  <c r="E23" i="178"/>
  <c r="E21" i="178"/>
  <c r="E19" i="178"/>
  <c r="E17" i="178"/>
  <c r="E15" i="178"/>
  <c r="E13" i="178"/>
  <c r="E11" i="178"/>
  <c r="E9" i="178"/>
  <c r="E7" i="178"/>
  <c r="E24" i="176"/>
  <c r="E22" i="176"/>
  <c r="E20" i="176"/>
  <c r="E18" i="176"/>
  <c r="E16" i="176"/>
  <c r="E14" i="176"/>
  <c r="E12" i="176"/>
  <c r="E10" i="176"/>
  <c r="E8" i="176"/>
  <c r="E21" i="176"/>
  <c r="E19" i="176"/>
  <c r="E15" i="176"/>
  <c r="E11" i="176"/>
  <c r="E7" i="176"/>
  <c r="E23" i="176"/>
  <c r="E17" i="176"/>
  <c r="E13" i="176"/>
  <c r="E9" i="176"/>
  <c r="E24" i="174"/>
  <c r="E22" i="174"/>
  <c r="E20" i="174"/>
  <c r="E18" i="174"/>
  <c r="E16" i="174"/>
  <c r="E14" i="174"/>
  <c r="E12" i="174"/>
  <c r="E10" i="174"/>
  <c r="E8" i="174"/>
  <c r="E23" i="174"/>
  <c r="E21" i="174"/>
  <c r="E19" i="174"/>
  <c r="E17" i="174"/>
  <c r="E15" i="174"/>
  <c r="E13" i="174"/>
  <c r="E11" i="174"/>
  <c r="E9" i="174"/>
  <c r="E7" i="174"/>
  <c r="E24" i="181"/>
  <c r="E22" i="181"/>
  <c r="E20" i="181"/>
  <c r="E18" i="181"/>
  <c r="E16" i="181"/>
  <c r="E14" i="181"/>
  <c r="E12" i="181"/>
  <c r="E10" i="181"/>
  <c r="E8" i="181"/>
  <c r="E23" i="181"/>
  <c r="E21" i="181"/>
  <c r="E19" i="181"/>
  <c r="E17" i="181"/>
  <c r="E15" i="181"/>
  <c r="E13" i="181"/>
  <c r="E11" i="181"/>
  <c r="E9" i="181"/>
  <c r="E7" i="181"/>
  <c r="E24" i="177"/>
  <c r="E22" i="177"/>
  <c r="E20" i="177"/>
  <c r="E18" i="177"/>
  <c r="E16" i="177"/>
  <c r="E14" i="177"/>
  <c r="E12" i="177"/>
  <c r="E10" i="177"/>
  <c r="E8" i="177"/>
  <c r="E23" i="177"/>
  <c r="E21" i="177"/>
  <c r="E19" i="177"/>
  <c r="E17" i="177"/>
  <c r="E15" i="177"/>
  <c r="E13" i="177"/>
  <c r="E11" i="177"/>
  <c r="E9" i="177"/>
  <c r="E7" i="177"/>
  <c r="E28" i="177"/>
  <c r="E34" i="177" s="1"/>
  <c r="E24" i="173"/>
  <c r="E22" i="173"/>
  <c r="E20" i="173"/>
  <c r="E18" i="173"/>
  <c r="E16" i="173"/>
  <c r="E14" i="173"/>
  <c r="E12" i="173"/>
  <c r="E10" i="173"/>
  <c r="E8" i="173"/>
  <c r="E21" i="173"/>
  <c r="E17" i="173"/>
  <c r="E13" i="173"/>
  <c r="E9" i="173"/>
  <c r="E23" i="173"/>
  <c r="E19" i="173"/>
  <c r="E15" i="173"/>
  <c r="E11" i="173"/>
  <c r="E7" i="173"/>
  <c r="E32" i="173"/>
  <c r="E24" i="182"/>
  <c r="E22" i="182"/>
  <c r="E20" i="182"/>
  <c r="E18" i="182"/>
  <c r="E16" i="182"/>
  <c r="E14" i="182"/>
  <c r="E12" i="182"/>
  <c r="E10" i="182"/>
  <c r="E8" i="182"/>
  <c r="E23" i="182"/>
  <c r="E21" i="182"/>
  <c r="E19" i="182"/>
  <c r="E17" i="182"/>
  <c r="E15" i="182"/>
  <c r="E13" i="182"/>
  <c r="E11" i="182"/>
  <c r="E9" i="182"/>
  <c r="E7" i="182"/>
  <c r="E33" i="179"/>
  <c r="E24" i="179"/>
  <c r="E22" i="179"/>
  <c r="E20" i="179"/>
  <c r="E18" i="179"/>
  <c r="E16" i="179"/>
  <c r="E14" i="179"/>
  <c r="E12" i="179"/>
  <c r="E10" i="179"/>
  <c r="E8" i="179"/>
  <c r="E21" i="179"/>
  <c r="E17" i="179"/>
  <c r="E11" i="179"/>
  <c r="E7" i="179"/>
  <c r="E23" i="179"/>
  <c r="E19" i="179"/>
  <c r="E15" i="179"/>
  <c r="E13" i="179"/>
  <c r="E9" i="179"/>
  <c r="E24" i="175"/>
  <c r="E22" i="175"/>
  <c r="E20" i="175"/>
  <c r="E18" i="175"/>
  <c r="E16" i="175"/>
  <c r="E14" i="175"/>
  <c r="E12" i="175"/>
  <c r="E10" i="175"/>
  <c r="E8" i="175"/>
  <c r="E23" i="175"/>
  <c r="E21" i="175"/>
  <c r="E19" i="175"/>
  <c r="E17" i="175"/>
  <c r="E15" i="175"/>
  <c r="E13" i="175"/>
  <c r="E11" i="175"/>
  <c r="E9" i="175"/>
  <c r="E7" i="175"/>
  <c r="E29" i="175"/>
  <c r="E30" i="175"/>
  <c r="E33" i="175"/>
  <c r="E28" i="175"/>
  <c r="E24" i="172"/>
  <c r="E22" i="172"/>
  <c r="E20" i="172"/>
  <c r="E18" i="172"/>
  <c r="E16" i="172"/>
  <c r="E14" i="172"/>
  <c r="E12" i="172"/>
  <c r="E10" i="172"/>
  <c r="E8" i="172"/>
  <c r="E29" i="172"/>
  <c r="E21" i="172"/>
  <c r="E17" i="172"/>
  <c r="E13" i="172"/>
  <c r="E9" i="172"/>
  <c r="E30" i="172"/>
  <c r="E23" i="172"/>
  <c r="E19" i="172"/>
  <c r="E15" i="172"/>
  <c r="E11" i="172"/>
  <c r="E7" i="172"/>
  <c r="E28" i="172"/>
  <c r="E8" i="171"/>
  <c r="E12" i="171"/>
  <c r="E16" i="171"/>
  <c r="E20" i="171"/>
  <c r="E24" i="171"/>
  <c r="E9" i="171"/>
  <c r="E13" i="171"/>
  <c r="E17" i="171"/>
  <c r="E21" i="171"/>
  <c r="E10" i="171"/>
  <c r="E14" i="171"/>
  <c r="E18" i="171"/>
  <c r="E22" i="171"/>
  <c r="E11" i="171"/>
  <c r="E15" i="171"/>
  <c r="E19" i="171"/>
  <c r="E23" i="171"/>
  <c r="E24" i="260"/>
  <c r="E22" i="260"/>
  <c r="E20" i="260"/>
  <c r="E18" i="260"/>
  <c r="E16" i="260"/>
  <c r="E14" i="260"/>
  <c r="E12" i="260"/>
  <c r="E10" i="260"/>
  <c r="E8" i="260"/>
  <c r="E23" i="260"/>
  <c r="E21" i="260"/>
  <c r="E19" i="260"/>
  <c r="E17" i="260"/>
  <c r="E15" i="260"/>
  <c r="E13" i="260"/>
  <c r="E11" i="260"/>
  <c r="E9" i="260"/>
  <c r="E7" i="260"/>
  <c r="H23" i="260"/>
  <c r="H21" i="260"/>
  <c r="H19" i="260"/>
  <c r="H17" i="260"/>
  <c r="H15" i="260"/>
  <c r="H13" i="260"/>
  <c r="H11" i="260"/>
  <c r="H9" i="260"/>
  <c r="H7" i="260"/>
  <c r="H24" i="260"/>
  <c r="H22" i="260"/>
  <c r="H20" i="260"/>
  <c r="H18" i="260"/>
  <c r="H16" i="260"/>
  <c r="H14" i="260"/>
  <c r="H12" i="260"/>
  <c r="H10" i="260"/>
  <c r="H8" i="260"/>
  <c r="K33" i="260"/>
  <c r="K24" i="260"/>
  <c r="K22" i="260"/>
  <c r="K20" i="260"/>
  <c r="K18" i="260"/>
  <c r="K16" i="260"/>
  <c r="K14" i="260"/>
  <c r="K12" i="260"/>
  <c r="K10" i="260"/>
  <c r="K8" i="260"/>
  <c r="K23" i="260"/>
  <c r="K21" i="260"/>
  <c r="K19" i="260"/>
  <c r="K17" i="260"/>
  <c r="K15" i="260"/>
  <c r="K13" i="260"/>
  <c r="K11" i="260"/>
  <c r="K9" i="260"/>
  <c r="K7" i="260"/>
  <c r="K30" i="260"/>
  <c r="K28" i="260"/>
  <c r="K24" i="259"/>
  <c r="K22" i="259"/>
  <c r="K20" i="259"/>
  <c r="K18" i="259"/>
  <c r="K16" i="259"/>
  <c r="K14" i="259"/>
  <c r="K12" i="259"/>
  <c r="K10" i="259"/>
  <c r="K8" i="259"/>
  <c r="K23" i="259"/>
  <c r="K21" i="259"/>
  <c r="K17" i="259"/>
  <c r="K13" i="259"/>
  <c r="K9" i="259"/>
  <c r="K19" i="259"/>
  <c r="K15" i="259"/>
  <c r="K11" i="259"/>
  <c r="K7" i="259"/>
  <c r="H23" i="259"/>
  <c r="H21" i="259"/>
  <c r="H19" i="259"/>
  <c r="H17" i="259"/>
  <c r="H15" i="259"/>
  <c r="H13" i="259"/>
  <c r="H11" i="259"/>
  <c r="H9" i="259"/>
  <c r="H7" i="259"/>
  <c r="H20" i="259"/>
  <c r="H16" i="259"/>
  <c r="H12" i="259"/>
  <c r="H8" i="259"/>
  <c r="H24" i="259"/>
  <c r="H22" i="259"/>
  <c r="H18" i="259"/>
  <c r="H14" i="259"/>
  <c r="H10" i="259"/>
  <c r="E24" i="259"/>
  <c r="E22" i="259"/>
  <c r="E20" i="259"/>
  <c r="E18" i="259"/>
  <c r="E16" i="259"/>
  <c r="E14" i="259"/>
  <c r="E12" i="259"/>
  <c r="E10" i="259"/>
  <c r="E8" i="259"/>
  <c r="E23" i="259"/>
  <c r="E19" i="259"/>
  <c r="E15" i="259"/>
  <c r="E11" i="259"/>
  <c r="E7" i="259"/>
  <c r="E21" i="259"/>
  <c r="E17" i="259"/>
  <c r="E13" i="259"/>
  <c r="E9" i="259"/>
  <c r="H23" i="257"/>
  <c r="H21" i="257"/>
  <c r="H19" i="257"/>
  <c r="H17" i="257"/>
  <c r="H15" i="257"/>
  <c r="H13" i="257"/>
  <c r="H11" i="257"/>
  <c r="H9" i="257"/>
  <c r="H7" i="257"/>
  <c r="H24" i="257"/>
  <c r="H22" i="257"/>
  <c r="H20" i="257"/>
  <c r="H18" i="257"/>
  <c r="H16" i="257"/>
  <c r="H14" i="257"/>
  <c r="H12" i="257"/>
  <c r="H10" i="257"/>
  <c r="H8" i="257"/>
  <c r="E24" i="257"/>
  <c r="E22" i="257"/>
  <c r="E20" i="257"/>
  <c r="E18" i="257"/>
  <c r="E16" i="257"/>
  <c r="E14" i="257"/>
  <c r="E12" i="257"/>
  <c r="E10" i="257"/>
  <c r="E8" i="257"/>
  <c r="E23" i="257"/>
  <c r="E21" i="257"/>
  <c r="E19" i="257"/>
  <c r="E17" i="257"/>
  <c r="E15" i="257"/>
  <c r="E13" i="257"/>
  <c r="E11" i="257"/>
  <c r="E9" i="257"/>
  <c r="E7" i="257"/>
  <c r="K33" i="257"/>
  <c r="K24" i="257"/>
  <c r="K22" i="257"/>
  <c r="K20" i="257"/>
  <c r="K18" i="257"/>
  <c r="K16" i="257"/>
  <c r="K14" i="257"/>
  <c r="K12" i="257"/>
  <c r="K10" i="257"/>
  <c r="K8" i="257"/>
  <c r="K23" i="257"/>
  <c r="K21" i="257"/>
  <c r="K19" i="257"/>
  <c r="K17" i="257"/>
  <c r="K15" i="257"/>
  <c r="K13" i="257"/>
  <c r="K11" i="257"/>
  <c r="K9" i="257"/>
  <c r="K7" i="257"/>
  <c r="H23" i="256"/>
  <c r="H21" i="256"/>
  <c r="H19" i="256"/>
  <c r="H17" i="256"/>
  <c r="H15" i="256"/>
  <c r="H13" i="256"/>
  <c r="H11" i="256"/>
  <c r="H9" i="256"/>
  <c r="H7" i="256"/>
  <c r="H22" i="256"/>
  <c r="H18" i="256"/>
  <c r="H14" i="256"/>
  <c r="H10" i="256"/>
  <c r="H24" i="256"/>
  <c r="H20" i="256"/>
  <c r="H16" i="256"/>
  <c r="H12" i="256"/>
  <c r="H8" i="256"/>
  <c r="K33" i="256"/>
  <c r="K24" i="256"/>
  <c r="K22" i="256"/>
  <c r="K20" i="256"/>
  <c r="K18" i="256"/>
  <c r="K16" i="256"/>
  <c r="K14" i="256"/>
  <c r="K12" i="256"/>
  <c r="K10" i="256"/>
  <c r="K8" i="256"/>
  <c r="K23" i="256"/>
  <c r="K19" i="256"/>
  <c r="K15" i="256"/>
  <c r="K11" i="256"/>
  <c r="K7" i="256"/>
  <c r="K21" i="256"/>
  <c r="K17" i="256"/>
  <c r="K13" i="256"/>
  <c r="K9" i="256"/>
  <c r="E24" i="256"/>
  <c r="E22" i="256"/>
  <c r="E20" i="256"/>
  <c r="E18" i="256"/>
  <c r="E16" i="256"/>
  <c r="E14" i="256"/>
  <c r="E12" i="256"/>
  <c r="E10" i="256"/>
  <c r="E8" i="256"/>
  <c r="E21" i="256"/>
  <c r="E17" i="256"/>
  <c r="E13" i="256"/>
  <c r="E9" i="256"/>
  <c r="E23" i="256"/>
  <c r="E19" i="256"/>
  <c r="E15" i="256"/>
  <c r="E11" i="256"/>
  <c r="E7" i="256"/>
  <c r="K24" i="255"/>
  <c r="K22" i="255"/>
  <c r="K20" i="255"/>
  <c r="K18" i="255"/>
  <c r="K16" i="255"/>
  <c r="K23" i="255"/>
  <c r="K21" i="255"/>
  <c r="K19" i="255"/>
  <c r="K17" i="255"/>
  <c r="K15" i="255"/>
  <c r="K13" i="255"/>
  <c r="K11" i="255"/>
  <c r="K9" i="255"/>
  <c r="K7" i="255"/>
  <c r="K14" i="255"/>
  <c r="K10" i="255"/>
  <c r="K12" i="255"/>
  <c r="K8" i="255"/>
  <c r="H23" i="255"/>
  <c r="H21" i="255"/>
  <c r="H19" i="255"/>
  <c r="H17" i="255"/>
  <c r="H24" i="255"/>
  <c r="H22" i="255"/>
  <c r="H20" i="255"/>
  <c r="H18" i="255"/>
  <c r="H16" i="255"/>
  <c r="H14" i="255"/>
  <c r="H12" i="255"/>
  <c r="H10" i="255"/>
  <c r="H8" i="255"/>
  <c r="H15" i="255"/>
  <c r="H13" i="255"/>
  <c r="H7" i="255"/>
  <c r="H9" i="255"/>
  <c r="H11" i="255"/>
  <c r="E24" i="255"/>
  <c r="E22" i="255"/>
  <c r="E20" i="255"/>
  <c r="E18" i="255"/>
  <c r="E23" i="255"/>
  <c r="E21" i="255"/>
  <c r="E19" i="255"/>
  <c r="E17" i="255"/>
  <c r="E15" i="255"/>
  <c r="E13" i="255"/>
  <c r="E11" i="255"/>
  <c r="E9" i="255"/>
  <c r="E7" i="255"/>
  <c r="E16" i="255"/>
  <c r="E14" i="255"/>
  <c r="E8" i="255"/>
  <c r="E10" i="255"/>
  <c r="E12" i="255"/>
  <c r="E23" i="254"/>
  <c r="E19" i="254"/>
  <c r="E15" i="254"/>
  <c r="E11" i="254"/>
  <c r="E7" i="254"/>
  <c r="E22" i="254"/>
  <c r="E18" i="254"/>
  <c r="E14" i="254"/>
  <c r="E10" i="254"/>
  <c r="E21" i="254"/>
  <c r="E16" i="254"/>
  <c r="E12" i="254"/>
  <c r="E8" i="254"/>
  <c r="E24" i="254"/>
  <c r="E20" i="254"/>
  <c r="E17" i="254"/>
  <c r="E13" i="254"/>
  <c r="E9" i="254"/>
  <c r="E30" i="254"/>
  <c r="H21" i="254"/>
  <c r="H17" i="254"/>
  <c r="H13" i="254"/>
  <c r="H9" i="254"/>
  <c r="H24" i="254"/>
  <c r="H20" i="254"/>
  <c r="H16" i="254"/>
  <c r="H12" i="254"/>
  <c r="H8" i="254"/>
  <c r="H23" i="254"/>
  <c r="H19" i="254"/>
  <c r="H18" i="254"/>
  <c r="H14" i="254"/>
  <c r="H10" i="254"/>
  <c r="H22" i="254"/>
  <c r="H15" i="254"/>
  <c r="H11" i="254"/>
  <c r="H7" i="254"/>
  <c r="E32" i="254"/>
  <c r="K33" i="254"/>
  <c r="K23" i="254"/>
  <c r="K19" i="254"/>
  <c r="K15" i="254"/>
  <c r="K11" i="254"/>
  <c r="K7" i="254"/>
  <c r="K22" i="254"/>
  <c r="K18" i="254"/>
  <c r="K14" i="254"/>
  <c r="K10" i="254"/>
  <c r="K21" i="254"/>
  <c r="K24" i="254"/>
  <c r="K20" i="254"/>
  <c r="K17" i="254"/>
  <c r="K13" i="254"/>
  <c r="K9" i="254"/>
  <c r="K16" i="254"/>
  <c r="K12" i="254"/>
  <c r="K8" i="254"/>
  <c r="E33" i="254"/>
  <c r="N22" i="254"/>
  <c r="N21" i="254"/>
  <c r="N18" i="254"/>
  <c r="N14" i="254"/>
  <c r="N10" i="254"/>
  <c r="N17" i="254"/>
  <c r="N13" i="254"/>
  <c r="N9" i="254"/>
  <c r="N19" i="254"/>
  <c r="N7" i="254"/>
  <c r="N8" i="254"/>
  <c r="N20" i="254"/>
  <c r="N23" i="254"/>
  <c r="N15" i="254"/>
  <c r="N16" i="254"/>
  <c r="N12" i="254"/>
  <c r="N11" i="254"/>
  <c r="N24" i="254"/>
  <c r="E28" i="254"/>
  <c r="N33" i="253"/>
  <c r="N22" i="253"/>
  <c r="N21" i="253"/>
  <c r="N18" i="253"/>
  <c r="N14" i="253"/>
  <c r="N10" i="253"/>
  <c r="N17" i="253"/>
  <c r="N13" i="253"/>
  <c r="N9" i="253"/>
  <c r="N19" i="253"/>
  <c r="N7" i="253"/>
  <c r="N8" i="253"/>
  <c r="N20" i="253"/>
  <c r="N11" i="253"/>
  <c r="N24" i="253"/>
  <c r="N23" i="253"/>
  <c r="N15" i="253"/>
  <c r="N16" i="253"/>
  <c r="N12" i="253"/>
  <c r="K31" i="253"/>
  <c r="K23" i="253"/>
  <c r="K19" i="253"/>
  <c r="K15" i="253"/>
  <c r="K11" i="253"/>
  <c r="K7" i="253"/>
  <c r="K22" i="253"/>
  <c r="K18" i="253"/>
  <c r="K14" i="253"/>
  <c r="K10" i="253"/>
  <c r="K21" i="253"/>
  <c r="K24" i="253"/>
  <c r="K20" i="253"/>
  <c r="K17" i="253"/>
  <c r="K13" i="253"/>
  <c r="K9" i="253"/>
  <c r="K16" i="253"/>
  <c r="K12" i="253"/>
  <c r="K8" i="253"/>
  <c r="H21" i="253"/>
  <c r="H17" i="253"/>
  <c r="H13" i="253"/>
  <c r="H9" i="253"/>
  <c r="H24" i="253"/>
  <c r="H20" i="253"/>
  <c r="H16" i="253"/>
  <c r="H12" i="253"/>
  <c r="H8" i="253"/>
  <c r="H23" i="253"/>
  <c r="H19" i="253"/>
  <c r="H18" i="253"/>
  <c r="H14" i="253"/>
  <c r="H10" i="253"/>
  <c r="H22" i="253"/>
  <c r="H15" i="253"/>
  <c r="H11" i="253"/>
  <c r="H7" i="253"/>
  <c r="E23" i="253"/>
  <c r="E19" i="253"/>
  <c r="E15" i="253"/>
  <c r="E11" i="253"/>
  <c r="E7" i="253"/>
  <c r="E22" i="253"/>
  <c r="E18" i="253"/>
  <c r="E14" i="253"/>
  <c r="E10" i="253"/>
  <c r="E21" i="253"/>
  <c r="E16" i="253"/>
  <c r="E12" i="253"/>
  <c r="E8" i="253"/>
  <c r="E24" i="253"/>
  <c r="E20" i="253"/>
  <c r="E17" i="253"/>
  <c r="E13" i="253"/>
  <c r="E9" i="253"/>
  <c r="N32" i="252"/>
  <c r="N22" i="252"/>
  <c r="N14" i="252"/>
  <c r="N21" i="252"/>
  <c r="N13" i="252"/>
  <c r="N18" i="252"/>
  <c r="N10" i="252"/>
  <c r="N17" i="252"/>
  <c r="N9" i="252"/>
  <c r="N12" i="252"/>
  <c r="N23" i="252"/>
  <c r="N19" i="252"/>
  <c r="N16" i="252"/>
  <c r="N15" i="252"/>
  <c r="N7" i="252"/>
  <c r="N20" i="252"/>
  <c r="N11" i="252"/>
  <c r="N8" i="252"/>
  <c r="N24" i="252"/>
  <c r="N33" i="252"/>
  <c r="E33" i="252"/>
  <c r="E23" i="252"/>
  <c r="E19" i="252"/>
  <c r="E15" i="252"/>
  <c r="E11" i="252"/>
  <c r="E7" i="252"/>
  <c r="E17" i="252"/>
  <c r="E24" i="252"/>
  <c r="E20" i="252"/>
  <c r="E22" i="252"/>
  <c r="E18" i="252"/>
  <c r="E14" i="252"/>
  <c r="E10" i="252"/>
  <c r="E21" i="252"/>
  <c r="E13" i="252"/>
  <c r="E9" i="252"/>
  <c r="E16" i="252"/>
  <c r="E12" i="252"/>
  <c r="E8" i="252"/>
  <c r="K32" i="252"/>
  <c r="K34" i="252" s="1"/>
  <c r="K23" i="252"/>
  <c r="K19" i="252"/>
  <c r="K15" i="252"/>
  <c r="K11" i="252"/>
  <c r="K7" i="252"/>
  <c r="K21" i="252"/>
  <c r="K13" i="252"/>
  <c r="K9" i="252"/>
  <c r="K16" i="252"/>
  <c r="K12" i="252"/>
  <c r="K8" i="252"/>
  <c r="K22" i="252"/>
  <c r="K18" i="252"/>
  <c r="K14" i="252"/>
  <c r="K10" i="252"/>
  <c r="K17" i="252"/>
  <c r="K24" i="252"/>
  <c r="K20" i="252"/>
  <c r="H21" i="252"/>
  <c r="H17" i="252"/>
  <c r="H13" i="252"/>
  <c r="H9" i="252"/>
  <c r="H23" i="252"/>
  <c r="H11" i="252"/>
  <c r="H18" i="252"/>
  <c r="H10" i="252"/>
  <c r="H24" i="252"/>
  <c r="H20" i="252"/>
  <c r="H16" i="252"/>
  <c r="H12" i="252"/>
  <c r="H8" i="252"/>
  <c r="H19" i="252"/>
  <c r="H15" i="252"/>
  <c r="H7" i="252"/>
  <c r="H22" i="252"/>
  <c r="H14" i="252"/>
  <c r="H23" i="251"/>
  <c r="H21" i="251"/>
  <c r="H19" i="251"/>
  <c r="H17" i="251"/>
  <c r="H15" i="251"/>
  <c r="H13" i="251"/>
  <c r="H11" i="251"/>
  <c r="H9" i="251"/>
  <c r="H7" i="251"/>
  <c r="H20" i="251"/>
  <c r="H16" i="251"/>
  <c r="H12" i="251"/>
  <c r="H8" i="251"/>
  <c r="H24" i="251"/>
  <c r="H22" i="251"/>
  <c r="H18" i="251"/>
  <c r="H14" i="251"/>
  <c r="H10" i="251"/>
  <c r="K30" i="251"/>
  <c r="K24" i="251"/>
  <c r="K22" i="251"/>
  <c r="K20" i="251"/>
  <c r="K18" i="251"/>
  <c r="K16" i="251"/>
  <c r="K14" i="251"/>
  <c r="K12" i="251"/>
  <c r="K10" i="251"/>
  <c r="K8" i="251"/>
  <c r="K23" i="251"/>
  <c r="K21" i="251"/>
  <c r="K17" i="251"/>
  <c r="K13" i="251"/>
  <c r="K9" i="251"/>
  <c r="K19" i="251"/>
  <c r="K15" i="251"/>
  <c r="K11" i="251"/>
  <c r="K7" i="251"/>
  <c r="E24" i="251"/>
  <c r="E22" i="251"/>
  <c r="E20" i="251"/>
  <c r="E18" i="251"/>
  <c r="E16" i="251"/>
  <c r="E14" i="251"/>
  <c r="E12" i="251"/>
  <c r="E10" i="251"/>
  <c r="E8" i="251"/>
  <c r="E23" i="251"/>
  <c r="E19" i="251"/>
  <c r="E15" i="251"/>
  <c r="E11" i="251"/>
  <c r="E7" i="251"/>
  <c r="E21" i="251"/>
  <c r="E17" i="251"/>
  <c r="E13" i="251"/>
  <c r="E9" i="251"/>
  <c r="K33" i="246"/>
  <c r="K24" i="246"/>
  <c r="K22" i="246"/>
  <c r="K20" i="246"/>
  <c r="K18" i="246"/>
  <c r="K16" i="246"/>
  <c r="K14" i="246"/>
  <c r="K12" i="246"/>
  <c r="K10" i="246"/>
  <c r="K8" i="246"/>
  <c r="K23" i="246"/>
  <c r="K21" i="246"/>
  <c r="K19" i="246"/>
  <c r="K17" i="246"/>
  <c r="K15" i="246"/>
  <c r="K13" i="246"/>
  <c r="K11" i="246"/>
  <c r="K9" i="246"/>
  <c r="K7" i="246"/>
  <c r="H23" i="246"/>
  <c r="H21" i="246"/>
  <c r="H19" i="246"/>
  <c r="H17" i="246"/>
  <c r="H15" i="246"/>
  <c r="H13" i="246"/>
  <c r="H11" i="246"/>
  <c r="H9" i="246"/>
  <c r="H7" i="246"/>
  <c r="H24" i="246"/>
  <c r="H22" i="246"/>
  <c r="H20" i="246"/>
  <c r="H18" i="246"/>
  <c r="H16" i="246"/>
  <c r="H14" i="246"/>
  <c r="H12" i="246"/>
  <c r="H10" i="246"/>
  <c r="H8" i="246"/>
  <c r="E24" i="246"/>
  <c r="E22" i="246"/>
  <c r="E20" i="246"/>
  <c r="E18" i="246"/>
  <c r="E16" i="246"/>
  <c r="E14" i="246"/>
  <c r="E12" i="246"/>
  <c r="E10" i="246"/>
  <c r="E8" i="246"/>
  <c r="E23" i="246"/>
  <c r="E21" i="246"/>
  <c r="E19" i="246"/>
  <c r="E17" i="246"/>
  <c r="E15" i="246"/>
  <c r="E13" i="246"/>
  <c r="E11" i="246"/>
  <c r="E9" i="246"/>
  <c r="E7" i="246"/>
  <c r="E24" i="244"/>
  <c r="E22" i="244"/>
  <c r="E20" i="244"/>
  <c r="E18" i="244"/>
  <c r="E16" i="244"/>
  <c r="E14" i="244"/>
  <c r="E12" i="244"/>
  <c r="E10" i="244"/>
  <c r="E8" i="244"/>
  <c r="E21" i="244"/>
  <c r="E17" i="244"/>
  <c r="E13" i="244"/>
  <c r="E9" i="244"/>
  <c r="E23" i="244"/>
  <c r="E19" i="244"/>
  <c r="E15" i="244"/>
  <c r="E11" i="244"/>
  <c r="E7" i="244"/>
  <c r="K29" i="244"/>
  <c r="K24" i="244"/>
  <c r="K22" i="244"/>
  <c r="K20" i="244"/>
  <c r="K18" i="244"/>
  <c r="K16" i="244"/>
  <c r="K14" i="244"/>
  <c r="K12" i="244"/>
  <c r="K10" i="244"/>
  <c r="K8" i="244"/>
  <c r="K23" i="244"/>
  <c r="K19" i="244"/>
  <c r="K15" i="244"/>
  <c r="K11" i="244"/>
  <c r="K7" i="244"/>
  <c r="K21" i="244"/>
  <c r="K17" i="244"/>
  <c r="K13" i="244"/>
  <c r="K9" i="244"/>
  <c r="H23" i="244"/>
  <c r="H21" i="244"/>
  <c r="H19" i="244"/>
  <c r="H17" i="244"/>
  <c r="H15" i="244"/>
  <c r="H13" i="244"/>
  <c r="H11" i="244"/>
  <c r="H9" i="244"/>
  <c r="H7" i="244"/>
  <c r="H22" i="244"/>
  <c r="H18" i="244"/>
  <c r="H14" i="244"/>
  <c r="H10" i="244"/>
  <c r="H24" i="244"/>
  <c r="H20" i="244"/>
  <c r="H16" i="244"/>
  <c r="H12" i="244"/>
  <c r="H8" i="244"/>
  <c r="E24" i="242"/>
  <c r="E22" i="242"/>
  <c r="E20" i="242"/>
  <c r="E18" i="242"/>
  <c r="E16" i="242"/>
  <c r="E14" i="242"/>
  <c r="E12" i="242"/>
  <c r="E10" i="242"/>
  <c r="E8" i="242"/>
  <c r="E23" i="242"/>
  <c r="E21" i="242"/>
  <c r="E19" i="242"/>
  <c r="E17" i="242"/>
  <c r="E15" i="242"/>
  <c r="E13" i="242"/>
  <c r="E11" i="242"/>
  <c r="E9" i="242"/>
  <c r="E7" i="242"/>
  <c r="H23" i="242"/>
  <c r="H21" i="242"/>
  <c r="H19" i="242"/>
  <c r="H17" i="242"/>
  <c r="H15" i="242"/>
  <c r="H13" i="242"/>
  <c r="H11" i="242"/>
  <c r="H9" i="242"/>
  <c r="H7" i="242"/>
  <c r="H24" i="242"/>
  <c r="H22" i="242"/>
  <c r="H20" i="242"/>
  <c r="H18" i="242"/>
  <c r="H16" i="242"/>
  <c r="H14" i="242"/>
  <c r="H12" i="242"/>
  <c r="H10" i="242"/>
  <c r="H8" i="242"/>
  <c r="K33" i="242"/>
  <c r="K24" i="242"/>
  <c r="K22" i="242"/>
  <c r="K20" i="242"/>
  <c r="K18" i="242"/>
  <c r="K16" i="242"/>
  <c r="K14" i="242"/>
  <c r="K12" i="242"/>
  <c r="K10" i="242"/>
  <c r="K8" i="242"/>
  <c r="K23" i="242"/>
  <c r="K21" i="242"/>
  <c r="K19" i="242"/>
  <c r="K17" i="242"/>
  <c r="K15" i="242"/>
  <c r="K13" i="242"/>
  <c r="K11" i="242"/>
  <c r="K9" i="242"/>
  <c r="K7" i="242"/>
  <c r="E24" i="249"/>
  <c r="E22" i="249"/>
  <c r="E20" i="249"/>
  <c r="E18" i="249"/>
  <c r="E16" i="249"/>
  <c r="E14" i="249"/>
  <c r="E12" i="249"/>
  <c r="E10" i="249"/>
  <c r="E8" i="249"/>
  <c r="E19" i="249"/>
  <c r="E15" i="249"/>
  <c r="E11" i="249"/>
  <c r="E7" i="249"/>
  <c r="E23" i="249"/>
  <c r="E21" i="249"/>
  <c r="E17" i="249"/>
  <c r="E13" i="249"/>
  <c r="E9" i="249"/>
  <c r="K30" i="249"/>
  <c r="K24" i="249"/>
  <c r="K22" i="249"/>
  <c r="K20" i="249"/>
  <c r="K18" i="249"/>
  <c r="K16" i="249"/>
  <c r="K14" i="249"/>
  <c r="K12" i="249"/>
  <c r="K10" i="249"/>
  <c r="K8" i="249"/>
  <c r="K23" i="249"/>
  <c r="K21" i="249"/>
  <c r="K17" i="249"/>
  <c r="K13" i="249"/>
  <c r="K9" i="249"/>
  <c r="K19" i="249"/>
  <c r="K15" i="249"/>
  <c r="K11" i="249"/>
  <c r="K7" i="249"/>
  <c r="H23" i="249"/>
  <c r="H21" i="249"/>
  <c r="H19" i="249"/>
  <c r="H17" i="249"/>
  <c r="H15" i="249"/>
  <c r="H13" i="249"/>
  <c r="H11" i="249"/>
  <c r="H9" i="249"/>
  <c r="H7" i="249"/>
  <c r="H22" i="249"/>
  <c r="H20" i="249"/>
  <c r="H16" i="249"/>
  <c r="H12" i="249"/>
  <c r="H8" i="249"/>
  <c r="H24" i="249"/>
  <c r="H18" i="249"/>
  <c r="H14" i="249"/>
  <c r="H10" i="249"/>
  <c r="E24" i="245"/>
  <c r="E22" i="245"/>
  <c r="E20" i="245"/>
  <c r="E18" i="245"/>
  <c r="E16" i="245"/>
  <c r="E14" i="245"/>
  <c r="E12" i="245"/>
  <c r="E10" i="245"/>
  <c r="E8" i="245"/>
  <c r="E23" i="245"/>
  <c r="E19" i="245"/>
  <c r="E15" i="245"/>
  <c r="E11" i="245"/>
  <c r="E7" i="245"/>
  <c r="E21" i="245"/>
  <c r="E17" i="245"/>
  <c r="E13" i="245"/>
  <c r="E9" i="245"/>
  <c r="K31" i="245"/>
  <c r="K24" i="245"/>
  <c r="K22" i="245"/>
  <c r="K20" i="245"/>
  <c r="K18" i="245"/>
  <c r="K16" i="245"/>
  <c r="K14" i="245"/>
  <c r="K12" i="245"/>
  <c r="K10" i="245"/>
  <c r="K8" i="245"/>
  <c r="K23" i="245"/>
  <c r="K21" i="245"/>
  <c r="K17" i="245"/>
  <c r="K13" i="245"/>
  <c r="K9" i="245"/>
  <c r="K19" i="245"/>
  <c r="K15" i="245"/>
  <c r="K11" i="245"/>
  <c r="K7" i="245"/>
  <c r="H23" i="245"/>
  <c r="H21" i="245"/>
  <c r="H19" i="245"/>
  <c r="H17" i="245"/>
  <c r="H15" i="245"/>
  <c r="H13" i="245"/>
  <c r="H11" i="245"/>
  <c r="H9" i="245"/>
  <c r="H7" i="245"/>
  <c r="H20" i="245"/>
  <c r="H16" i="245"/>
  <c r="H12" i="245"/>
  <c r="H8" i="245"/>
  <c r="H24" i="245"/>
  <c r="H22" i="245"/>
  <c r="H18" i="245"/>
  <c r="H14" i="245"/>
  <c r="H10" i="245"/>
  <c r="E24" i="241"/>
  <c r="E22" i="241"/>
  <c r="E20" i="241"/>
  <c r="E18" i="241"/>
  <c r="E16" i="241"/>
  <c r="E14" i="241"/>
  <c r="E12" i="241"/>
  <c r="E10" i="241"/>
  <c r="E8" i="241"/>
  <c r="E23" i="241"/>
  <c r="E21" i="241"/>
  <c r="E19" i="241"/>
  <c r="E17" i="241"/>
  <c r="E15" i="241"/>
  <c r="E13" i="241"/>
  <c r="E11" i="241"/>
  <c r="E9" i="241"/>
  <c r="E7" i="241"/>
  <c r="H23" i="241"/>
  <c r="H21" i="241"/>
  <c r="H19" i="241"/>
  <c r="H17" i="241"/>
  <c r="H15" i="241"/>
  <c r="H13" i="241"/>
  <c r="H11" i="241"/>
  <c r="H9" i="241"/>
  <c r="H7" i="241"/>
  <c r="H24" i="241"/>
  <c r="H22" i="241"/>
  <c r="H20" i="241"/>
  <c r="H18" i="241"/>
  <c r="H16" i="241"/>
  <c r="H14" i="241"/>
  <c r="H12" i="241"/>
  <c r="H10" i="241"/>
  <c r="H8" i="241"/>
  <c r="K24" i="241"/>
  <c r="K22" i="241"/>
  <c r="K20" i="241"/>
  <c r="K18" i="241"/>
  <c r="K16" i="241"/>
  <c r="K14" i="241"/>
  <c r="K12" i="241"/>
  <c r="K10" i="241"/>
  <c r="K8" i="241"/>
  <c r="K23" i="241"/>
  <c r="K21" i="241"/>
  <c r="K19" i="241"/>
  <c r="K17" i="241"/>
  <c r="K15" i="241"/>
  <c r="K13" i="241"/>
  <c r="K11" i="241"/>
  <c r="K9" i="241"/>
  <c r="K7" i="241"/>
  <c r="K31" i="248"/>
  <c r="K24" i="248"/>
  <c r="K22" i="248"/>
  <c r="K20" i="248"/>
  <c r="K18" i="248"/>
  <c r="K16" i="248"/>
  <c r="K14" i="248"/>
  <c r="K12" i="248"/>
  <c r="K10" i="248"/>
  <c r="K8" i="248"/>
  <c r="K23" i="248"/>
  <c r="K21" i="248"/>
  <c r="K17" i="248"/>
  <c r="K13" i="248"/>
  <c r="K9" i="248"/>
  <c r="K19" i="248"/>
  <c r="K15" i="248"/>
  <c r="K11" i="248"/>
  <c r="K7" i="248"/>
  <c r="E24" i="248"/>
  <c r="E22" i="248"/>
  <c r="E20" i="248"/>
  <c r="E18" i="248"/>
  <c r="E16" i="248"/>
  <c r="E14" i="248"/>
  <c r="E12" i="248"/>
  <c r="E10" i="248"/>
  <c r="E8" i="248"/>
  <c r="E19" i="248"/>
  <c r="E15" i="248"/>
  <c r="E11" i="248"/>
  <c r="E7" i="248"/>
  <c r="E23" i="248"/>
  <c r="E21" i="248"/>
  <c r="E17" i="248"/>
  <c r="E13" i="248"/>
  <c r="E9" i="248"/>
  <c r="H23" i="248"/>
  <c r="H21" i="248"/>
  <c r="H19" i="248"/>
  <c r="H17" i="248"/>
  <c r="H15" i="248"/>
  <c r="H13" i="248"/>
  <c r="H11" i="248"/>
  <c r="H9" i="248"/>
  <c r="H7" i="248"/>
  <c r="H22" i="248"/>
  <c r="H20" i="248"/>
  <c r="H16" i="248"/>
  <c r="H12" i="248"/>
  <c r="H8" i="248"/>
  <c r="H24" i="248"/>
  <c r="H18" i="248"/>
  <c r="H14" i="248"/>
  <c r="H10" i="248"/>
  <c r="E24" i="250"/>
  <c r="E22" i="250"/>
  <c r="E20" i="250"/>
  <c r="E18" i="250"/>
  <c r="E16" i="250"/>
  <c r="E14" i="250"/>
  <c r="E12" i="250"/>
  <c r="E10" i="250"/>
  <c r="E8" i="250"/>
  <c r="E23" i="250"/>
  <c r="E21" i="250"/>
  <c r="E19" i="250"/>
  <c r="E17" i="250"/>
  <c r="E15" i="250"/>
  <c r="E13" i="250"/>
  <c r="E11" i="250"/>
  <c r="E9" i="250"/>
  <c r="E7" i="250"/>
  <c r="H23" i="250"/>
  <c r="H21" i="250"/>
  <c r="H19" i="250"/>
  <c r="H17" i="250"/>
  <c r="H15" i="250"/>
  <c r="H13" i="250"/>
  <c r="H11" i="250"/>
  <c r="H9" i="250"/>
  <c r="H7" i="250"/>
  <c r="H24" i="250"/>
  <c r="H22" i="250"/>
  <c r="H20" i="250"/>
  <c r="H18" i="250"/>
  <c r="H16" i="250"/>
  <c r="H14" i="250"/>
  <c r="H12" i="250"/>
  <c r="H10" i="250"/>
  <c r="H8" i="250"/>
  <c r="K31" i="250"/>
  <c r="K24" i="250"/>
  <c r="K22" i="250"/>
  <c r="K20" i="250"/>
  <c r="K18" i="250"/>
  <c r="K16" i="250"/>
  <c r="K14" i="250"/>
  <c r="K12" i="250"/>
  <c r="K10" i="250"/>
  <c r="K8" i="250"/>
  <c r="K23" i="250"/>
  <c r="K21" i="250"/>
  <c r="K19" i="250"/>
  <c r="K17" i="250"/>
  <c r="K15" i="250"/>
  <c r="K13" i="250"/>
  <c r="K11" i="250"/>
  <c r="K9" i="250"/>
  <c r="K7" i="250"/>
  <c r="E24" i="247"/>
  <c r="E22" i="247"/>
  <c r="E20" i="247"/>
  <c r="E18" i="247"/>
  <c r="E16" i="247"/>
  <c r="E14" i="247"/>
  <c r="E12" i="247"/>
  <c r="E10" i="247"/>
  <c r="E8" i="247"/>
  <c r="E13" i="247"/>
  <c r="E11" i="247"/>
  <c r="E9" i="247"/>
  <c r="E23" i="247"/>
  <c r="E21" i="247"/>
  <c r="E19" i="247"/>
  <c r="E17" i="247"/>
  <c r="E15" i="247"/>
  <c r="E7" i="247"/>
  <c r="H23" i="247"/>
  <c r="H21" i="247"/>
  <c r="H19" i="247"/>
  <c r="H17" i="247"/>
  <c r="H15" i="247"/>
  <c r="H13" i="247"/>
  <c r="H11" i="247"/>
  <c r="H9" i="247"/>
  <c r="H7" i="247"/>
  <c r="H16" i="247"/>
  <c r="H14" i="247"/>
  <c r="H24" i="247"/>
  <c r="H22" i="247"/>
  <c r="H20" i="247"/>
  <c r="H18" i="247"/>
  <c r="H12" i="247"/>
  <c r="H10" i="247"/>
  <c r="H8" i="247"/>
  <c r="K33" i="247"/>
  <c r="K24" i="247"/>
  <c r="K22" i="247"/>
  <c r="K20" i="247"/>
  <c r="K18" i="247"/>
  <c r="K14" i="247"/>
  <c r="K12" i="247"/>
  <c r="K10" i="247"/>
  <c r="K8" i="247"/>
  <c r="K23" i="247"/>
  <c r="K21" i="247"/>
  <c r="K19" i="247"/>
  <c r="K17" i="247"/>
  <c r="K7" i="247"/>
  <c r="K15" i="247"/>
  <c r="K13" i="247"/>
  <c r="K11" i="247"/>
  <c r="K9" i="247"/>
  <c r="K29" i="243"/>
  <c r="K24" i="243"/>
  <c r="K22" i="243"/>
  <c r="K20" i="243"/>
  <c r="K18" i="243"/>
  <c r="K14" i="243"/>
  <c r="K12" i="243"/>
  <c r="K10" i="243"/>
  <c r="K8" i="243"/>
  <c r="K23" i="243"/>
  <c r="K21" i="243"/>
  <c r="K19" i="243"/>
  <c r="K17" i="243"/>
  <c r="K15" i="243"/>
  <c r="K13" i="243"/>
  <c r="K11" i="243"/>
  <c r="K9" i="243"/>
  <c r="K7" i="243"/>
  <c r="H23" i="243"/>
  <c r="H21" i="243"/>
  <c r="H19" i="243"/>
  <c r="H17" i="243"/>
  <c r="H15" i="243"/>
  <c r="H13" i="243"/>
  <c r="H11" i="243"/>
  <c r="H9" i="243"/>
  <c r="H7" i="243"/>
  <c r="H24" i="243"/>
  <c r="H22" i="243"/>
  <c r="H20" i="243"/>
  <c r="H18" i="243"/>
  <c r="H16" i="243"/>
  <c r="H14" i="243"/>
  <c r="H12" i="243"/>
  <c r="H10" i="243"/>
  <c r="H8" i="243"/>
  <c r="E24" i="243"/>
  <c r="E22" i="243"/>
  <c r="E20" i="243"/>
  <c r="E18" i="243"/>
  <c r="E16" i="243"/>
  <c r="E14" i="243"/>
  <c r="E12" i="243"/>
  <c r="E10" i="243"/>
  <c r="E8" i="243"/>
  <c r="E23" i="243"/>
  <c r="E21" i="243"/>
  <c r="E19" i="243"/>
  <c r="E17" i="243"/>
  <c r="E15" i="243"/>
  <c r="E13" i="243"/>
  <c r="E11" i="243"/>
  <c r="E9" i="243"/>
  <c r="E7" i="243"/>
  <c r="K23" i="239"/>
  <c r="K19" i="239"/>
  <c r="K15" i="239"/>
  <c r="K11" i="239"/>
  <c r="K7" i="239"/>
  <c r="K13" i="239"/>
  <c r="K9" i="239"/>
  <c r="K20" i="239"/>
  <c r="K8" i="239"/>
  <c r="K22" i="239"/>
  <c r="K18" i="239"/>
  <c r="K14" i="239"/>
  <c r="K10" i="239"/>
  <c r="K21" i="239"/>
  <c r="K17" i="239"/>
  <c r="K24" i="239"/>
  <c r="K16" i="239"/>
  <c r="K12" i="239"/>
  <c r="M21" i="239"/>
  <c r="M17" i="239"/>
  <c r="M13" i="239"/>
  <c r="M9" i="239"/>
  <c r="M10" i="239"/>
  <c r="M22" i="239"/>
  <c r="M18" i="239"/>
  <c r="M14" i="239"/>
  <c r="M23" i="239"/>
  <c r="M8" i="239"/>
  <c r="M12" i="239"/>
  <c r="M20" i="239"/>
  <c r="M15" i="239"/>
  <c r="M7" i="239"/>
  <c r="M19" i="239"/>
  <c r="M11" i="239"/>
  <c r="M16" i="239"/>
  <c r="M24" i="239"/>
  <c r="E29" i="239"/>
  <c r="E23" i="239"/>
  <c r="E19" i="239"/>
  <c r="E15" i="239"/>
  <c r="E11" i="239"/>
  <c r="E7" i="239"/>
  <c r="E21" i="239"/>
  <c r="E17" i="239"/>
  <c r="E24" i="239"/>
  <c r="E12" i="239"/>
  <c r="E22" i="239"/>
  <c r="E18" i="239"/>
  <c r="E14" i="239"/>
  <c r="E10" i="239"/>
  <c r="E13" i="239"/>
  <c r="E9" i="239"/>
  <c r="E20" i="239"/>
  <c r="E16" i="239"/>
  <c r="E8" i="239"/>
  <c r="H21" i="239"/>
  <c r="H17" i="239"/>
  <c r="H13" i="239"/>
  <c r="H9" i="239"/>
  <c r="H23" i="239"/>
  <c r="H19" i="239"/>
  <c r="H15" i="239"/>
  <c r="H22" i="239"/>
  <c r="H10" i="239"/>
  <c r="H24" i="239"/>
  <c r="H20" i="239"/>
  <c r="H16" i="239"/>
  <c r="H12" i="239"/>
  <c r="H8" i="239"/>
  <c r="H11" i="239"/>
  <c r="H7" i="239"/>
  <c r="H18" i="239"/>
  <c r="H14" i="239"/>
  <c r="E30" i="252"/>
  <c r="K32" i="257"/>
  <c r="K29" i="256"/>
  <c r="K32" i="259"/>
  <c r="K33" i="259"/>
  <c r="K28" i="259"/>
  <c r="E28" i="241"/>
  <c r="E33" i="241"/>
  <c r="E32" i="241"/>
  <c r="E31" i="241"/>
  <c r="E29" i="241"/>
  <c r="E30" i="241"/>
  <c r="K29" i="248"/>
  <c r="K30" i="256"/>
  <c r="H33" i="254"/>
  <c r="H31" i="254"/>
  <c r="N30" i="253"/>
  <c r="N31" i="253"/>
  <c r="N28" i="253"/>
  <c r="N32" i="253"/>
  <c r="N29" i="253"/>
  <c r="K33" i="241"/>
  <c r="K30" i="241"/>
  <c r="K31" i="259"/>
  <c r="K32" i="256"/>
  <c r="K28" i="256"/>
  <c r="K29" i="255"/>
  <c r="K32" i="253"/>
  <c r="K33" i="253"/>
  <c r="K28" i="253"/>
  <c r="K29" i="253"/>
  <c r="H31" i="253"/>
  <c r="N29" i="252"/>
  <c r="N30" i="252"/>
  <c r="N31" i="252"/>
  <c r="N28" i="252"/>
  <c r="E29" i="251"/>
  <c r="K28" i="244"/>
  <c r="K33" i="248"/>
  <c r="K32" i="248"/>
  <c r="E31" i="178"/>
  <c r="E30" i="178"/>
  <c r="E32" i="176"/>
  <c r="E28" i="176"/>
  <c r="E29" i="176"/>
  <c r="E33" i="176"/>
  <c r="E31" i="176"/>
  <c r="E30" i="176"/>
  <c r="E33" i="174"/>
  <c r="D25" i="181"/>
  <c r="D25" i="177"/>
  <c r="D25" i="173"/>
  <c r="E29" i="173"/>
  <c r="E33" i="173"/>
  <c r="E28" i="173"/>
  <c r="E30" i="180"/>
  <c r="D25" i="182"/>
  <c r="E28" i="252"/>
  <c r="E33" i="239"/>
  <c r="D25" i="176"/>
  <c r="K30" i="259"/>
  <c r="J25" i="257"/>
  <c r="K30" i="254"/>
  <c r="K29" i="259"/>
  <c r="J25" i="252"/>
  <c r="K33" i="243"/>
  <c r="K32" i="243"/>
  <c r="E31" i="174"/>
  <c r="D25" i="171"/>
  <c r="K31" i="260"/>
  <c r="K32" i="260"/>
  <c r="K29" i="260"/>
  <c r="K28" i="257"/>
  <c r="K31" i="244"/>
  <c r="K33" i="244"/>
  <c r="K32" i="244"/>
  <c r="K30" i="244"/>
  <c r="K29" i="245"/>
  <c r="K32" i="245"/>
  <c r="D25" i="174"/>
  <c r="K31" i="256"/>
  <c r="H29" i="254"/>
  <c r="E32" i="252"/>
  <c r="K33" i="245"/>
  <c r="K28" i="245"/>
  <c r="K30" i="245"/>
  <c r="K32" i="250"/>
  <c r="K30" i="250"/>
  <c r="E33" i="178"/>
  <c r="E29" i="178"/>
  <c r="E32" i="178"/>
  <c r="E28" i="178"/>
  <c r="E32" i="174"/>
  <c r="E30" i="174"/>
  <c r="E29" i="174"/>
  <c r="E28" i="174"/>
  <c r="E32" i="180"/>
  <c r="E28" i="180"/>
  <c r="E31" i="182"/>
  <c r="E31" i="179"/>
  <c r="K31" i="255"/>
  <c r="K28" i="255"/>
  <c r="K33" i="255"/>
  <c r="K30" i="255"/>
  <c r="K32" i="255"/>
  <c r="K30" i="253"/>
  <c r="E31" i="252"/>
  <c r="E29" i="252"/>
  <c r="K29" i="251"/>
  <c r="K31" i="251"/>
  <c r="K28" i="251"/>
  <c r="K33" i="251"/>
  <c r="K32" i="251"/>
  <c r="K28" i="248"/>
  <c r="K30" i="248"/>
  <c r="G25" i="171"/>
  <c r="G25" i="254"/>
  <c r="E28" i="251"/>
  <c r="E33" i="251"/>
  <c r="E32" i="251"/>
  <c r="E31" i="251"/>
  <c r="E30" i="251"/>
  <c r="K32" i="246"/>
  <c r="K30" i="246"/>
  <c r="K31" i="246"/>
  <c r="K29" i="246"/>
  <c r="J25" i="246"/>
  <c r="K28" i="246"/>
  <c r="K30" i="247"/>
  <c r="K28" i="247"/>
  <c r="K29" i="247"/>
  <c r="K32" i="247"/>
  <c r="K31" i="247"/>
  <c r="E30" i="179"/>
  <c r="E29" i="179"/>
  <c r="E32" i="179"/>
  <c r="E28" i="179"/>
  <c r="L36" i="171"/>
  <c r="M7" i="171"/>
  <c r="H29" i="253"/>
  <c r="G25" i="253"/>
  <c r="H33" i="253"/>
  <c r="D25" i="251"/>
  <c r="J25" i="245"/>
  <c r="J25" i="260"/>
  <c r="J25" i="256"/>
  <c r="J25" i="255"/>
  <c r="K31" i="254"/>
  <c r="K28" i="254"/>
  <c r="K32" i="254"/>
  <c r="K29" i="254"/>
  <c r="H30" i="254"/>
  <c r="H28" i="254"/>
  <c r="H32" i="254"/>
  <c r="D25" i="254"/>
  <c r="J25" i="253"/>
  <c r="H28" i="253"/>
  <c r="H32" i="253"/>
  <c r="H30" i="253"/>
  <c r="D25" i="253"/>
  <c r="G25" i="252"/>
  <c r="K28" i="242"/>
  <c r="K31" i="242"/>
  <c r="K29" i="242"/>
  <c r="J25" i="242"/>
  <c r="K30" i="242"/>
  <c r="K32" i="241"/>
  <c r="K31" i="241"/>
  <c r="K29" i="241"/>
  <c r="K28" i="241"/>
  <c r="J25" i="250"/>
  <c r="K31" i="243"/>
  <c r="K28" i="243"/>
  <c r="K30" i="243"/>
  <c r="E31" i="239"/>
  <c r="E28" i="239"/>
  <c r="E32" i="239"/>
  <c r="E30" i="239"/>
  <c r="D25" i="239"/>
  <c r="D25" i="178"/>
  <c r="E33" i="180"/>
  <c r="E29" i="180"/>
  <c r="E31" i="180"/>
  <c r="E30" i="182"/>
  <c r="E33" i="182"/>
  <c r="E29" i="182"/>
  <c r="E28" i="182"/>
  <c r="G25" i="255"/>
  <c r="K29" i="249"/>
  <c r="K31" i="249"/>
  <c r="K33" i="249"/>
  <c r="K28" i="249"/>
  <c r="K32" i="249"/>
  <c r="J25" i="243"/>
  <c r="D25" i="252"/>
  <c r="G25" i="241"/>
  <c r="D25" i="241"/>
  <c r="D25" i="247"/>
  <c r="L36" i="239"/>
  <c r="E30" i="183"/>
  <c r="E32" i="183"/>
  <c r="E28" i="183"/>
  <c r="E31" i="183"/>
  <c r="D25" i="183"/>
  <c r="E33" i="183"/>
  <c r="D25" i="179"/>
  <c r="D25" i="260"/>
  <c r="J25" i="259"/>
  <c r="D25" i="259"/>
  <c r="D25" i="257"/>
  <c r="D25" i="256"/>
  <c r="D25" i="255"/>
  <c r="J25" i="254"/>
  <c r="G25" i="251"/>
  <c r="J25" i="244"/>
  <c r="D25" i="244"/>
  <c r="D25" i="242"/>
  <c r="J25" i="249"/>
  <c r="D25" i="249"/>
  <c r="D25" i="245"/>
  <c r="J25" i="248"/>
  <c r="D25" i="248"/>
  <c r="D25" i="250"/>
  <c r="J25" i="247"/>
  <c r="D25" i="243"/>
  <c r="J25" i="239"/>
  <c r="G25" i="239"/>
  <c r="J25" i="237"/>
  <c r="E34" i="181"/>
  <c r="E31" i="172"/>
  <c r="E32" i="172"/>
  <c r="E33" i="172"/>
  <c r="H30" i="171"/>
  <c r="H7" i="171"/>
  <c r="H33" i="171"/>
  <c r="H29" i="171"/>
  <c r="H32" i="171"/>
  <c r="H28" i="171"/>
  <c r="H31" i="171"/>
  <c r="J25" i="171"/>
  <c r="E32" i="171"/>
  <c r="E28" i="171"/>
  <c r="E7" i="171"/>
  <c r="E30" i="171"/>
  <c r="E31" i="171"/>
  <c r="E33" i="171"/>
  <c r="E29" i="171"/>
  <c r="K32" i="171"/>
  <c r="K28" i="171"/>
  <c r="K7" i="171"/>
  <c r="K33" i="171"/>
  <c r="K31" i="171"/>
  <c r="K30" i="171"/>
  <c r="K29" i="171"/>
  <c r="G25" i="260"/>
  <c r="E31" i="260"/>
  <c r="E33" i="260"/>
  <c r="E32" i="260"/>
  <c r="E28" i="260"/>
  <c r="E29" i="260"/>
  <c r="E30" i="260"/>
  <c r="H32" i="260"/>
  <c r="H28" i="260"/>
  <c r="H30" i="260"/>
  <c r="H31" i="260"/>
  <c r="H33" i="260"/>
  <c r="H29" i="260"/>
  <c r="G25" i="259"/>
  <c r="E31" i="259"/>
  <c r="E33" i="259"/>
  <c r="E30" i="259"/>
  <c r="E32" i="259"/>
  <c r="E28" i="259"/>
  <c r="E29" i="259"/>
  <c r="H32" i="259"/>
  <c r="H28" i="259"/>
  <c r="H30" i="259"/>
  <c r="H33" i="259"/>
  <c r="H29" i="259"/>
  <c r="H31" i="259"/>
  <c r="G25" i="257"/>
  <c r="H32" i="257"/>
  <c r="H28" i="257"/>
  <c r="H33" i="257"/>
  <c r="H29" i="257"/>
  <c r="H30" i="257"/>
  <c r="H31" i="257"/>
  <c r="E31" i="257"/>
  <c r="E29" i="257"/>
  <c r="E30" i="257"/>
  <c r="E32" i="257"/>
  <c r="E28" i="257"/>
  <c r="E33" i="257"/>
  <c r="G25" i="256"/>
  <c r="E31" i="256"/>
  <c r="E30" i="256"/>
  <c r="E32" i="256"/>
  <c r="E28" i="256"/>
  <c r="E33" i="256"/>
  <c r="E29" i="256"/>
  <c r="H32" i="256"/>
  <c r="H28" i="256"/>
  <c r="H33" i="256"/>
  <c r="H29" i="256"/>
  <c r="H30" i="256"/>
  <c r="H31" i="256"/>
  <c r="H33" i="255"/>
  <c r="H31" i="255"/>
  <c r="H29" i="255"/>
  <c r="H32" i="255"/>
  <c r="H30" i="255"/>
  <c r="H28" i="255"/>
  <c r="E32" i="255"/>
  <c r="E30" i="255"/>
  <c r="E28" i="255"/>
  <c r="E33" i="255"/>
  <c r="E31" i="255"/>
  <c r="E29" i="255"/>
  <c r="M25" i="254"/>
  <c r="N33" i="254"/>
  <c r="N32" i="254"/>
  <c r="N31" i="254"/>
  <c r="N30" i="254"/>
  <c r="N29" i="254"/>
  <c r="N28" i="254"/>
  <c r="E34" i="254"/>
  <c r="E31" i="253"/>
  <c r="E30" i="253"/>
  <c r="E33" i="253"/>
  <c r="E29" i="253"/>
  <c r="E32" i="253"/>
  <c r="E28" i="253"/>
  <c r="M25" i="253"/>
  <c r="H34" i="252"/>
  <c r="M25" i="252"/>
  <c r="H32" i="251"/>
  <c r="H28" i="251"/>
  <c r="H33" i="251"/>
  <c r="H29" i="251"/>
  <c r="H30" i="251"/>
  <c r="H31" i="251"/>
  <c r="J25" i="251"/>
  <c r="E31" i="246"/>
  <c r="E33" i="246"/>
  <c r="E32" i="246"/>
  <c r="E28" i="246"/>
  <c r="E29" i="246"/>
  <c r="E30" i="246"/>
  <c r="G25" i="246"/>
  <c r="H32" i="246"/>
  <c r="H28" i="246"/>
  <c r="H30" i="246"/>
  <c r="H33" i="246"/>
  <c r="H29" i="246"/>
  <c r="H31" i="246"/>
  <c r="G25" i="244"/>
  <c r="E31" i="244"/>
  <c r="E30" i="244"/>
  <c r="E32" i="244"/>
  <c r="E28" i="244"/>
  <c r="E33" i="244"/>
  <c r="E29" i="244"/>
  <c r="H32" i="244"/>
  <c r="H28" i="244"/>
  <c r="H30" i="244"/>
  <c r="H33" i="244"/>
  <c r="H29" i="244"/>
  <c r="H31" i="244"/>
  <c r="G25" i="242"/>
  <c r="H32" i="242"/>
  <c r="H28" i="242"/>
  <c r="H31" i="242"/>
  <c r="H33" i="242"/>
  <c r="H29" i="242"/>
  <c r="H30" i="242"/>
  <c r="E31" i="242"/>
  <c r="E29" i="242"/>
  <c r="E32" i="242"/>
  <c r="E28" i="242"/>
  <c r="E33" i="242"/>
  <c r="E30" i="242"/>
  <c r="E31" i="249"/>
  <c r="E32" i="249"/>
  <c r="E28" i="249"/>
  <c r="E33" i="249"/>
  <c r="E29" i="249"/>
  <c r="E30" i="249"/>
  <c r="G25" i="249"/>
  <c r="H32" i="249"/>
  <c r="H28" i="249"/>
  <c r="H30" i="249"/>
  <c r="H31" i="249"/>
  <c r="H33" i="249"/>
  <c r="H29" i="249"/>
  <c r="G25" i="245"/>
  <c r="H32" i="245"/>
  <c r="H28" i="245"/>
  <c r="H33" i="245"/>
  <c r="H29" i="245"/>
  <c r="H30" i="245"/>
  <c r="H31" i="245"/>
  <c r="E31" i="245"/>
  <c r="E29" i="245"/>
  <c r="E30" i="245"/>
  <c r="E32" i="245"/>
  <c r="E28" i="245"/>
  <c r="E33" i="245"/>
  <c r="J25" i="241"/>
  <c r="H33" i="241"/>
  <c r="H29" i="241"/>
  <c r="H30" i="241"/>
  <c r="H31" i="241"/>
  <c r="H32" i="241"/>
  <c r="H28" i="241"/>
  <c r="G25" i="248"/>
  <c r="H32" i="248"/>
  <c r="H28" i="248"/>
  <c r="H33" i="248"/>
  <c r="H29" i="248"/>
  <c r="H30" i="248"/>
  <c r="H31" i="248"/>
  <c r="E31" i="248"/>
  <c r="E29" i="248"/>
  <c r="E30" i="248"/>
  <c r="E32" i="248"/>
  <c r="E28" i="248"/>
  <c r="E33" i="248"/>
  <c r="E31" i="250"/>
  <c r="E32" i="250"/>
  <c r="E28" i="250"/>
  <c r="E33" i="250"/>
  <c r="E29" i="250"/>
  <c r="E30" i="250"/>
  <c r="G25" i="250"/>
  <c r="H32" i="250"/>
  <c r="H28" i="250"/>
  <c r="H31" i="250"/>
  <c r="H33" i="250"/>
  <c r="H29" i="250"/>
  <c r="H30" i="250"/>
  <c r="G25" i="247"/>
  <c r="H32" i="247"/>
  <c r="H28" i="247"/>
  <c r="H31" i="247"/>
  <c r="H33" i="247"/>
  <c r="H29" i="247"/>
  <c r="H30" i="247"/>
  <c r="E31" i="247"/>
  <c r="E29" i="247"/>
  <c r="E32" i="247"/>
  <c r="E28" i="247"/>
  <c r="E33" i="247"/>
  <c r="E30" i="247"/>
  <c r="G25" i="243"/>
  <c r="E31" i="243"/>
  <c r="E33" i="243"/>
  <c r="E29" i="243"/>
  <c r="E30" i="243"/>
  <c r="E32" i="243"/>
  <c r="E28" i="243"/>
  <c r="H32" i="243"/>
  <c r="H28" i="243"/>
  <c r="H33" i="243"/>
  <c r="H29" i="243"/>
  <c r="H30" i="243"/>
  <c r="H31" i="243"/>
  <c r="H32" i="239"/>
  <c r="H28" i="239"/>
  <c r="H33" i="239"/>
  <c r="H29" i="239"/>
  <c r="H31" i="239"/>
  <c r="H30" i="239"/>
  <c r="K31" i="239"/>
  <c r="K32" i="239"/>
  <c r="K28" i="239"/>
  <c r="K30" i="239"/>
  <c r="K33" i="239"/>
  <c r="K29" i="239"/>
  <c r="E34" i="176" l="1"/>
  <c r="E25" i="181"/>
  <c r="E25" i="177"/>
  <c r="E36" i="177" s="1"/>
  <c r="E34" i="173"/>
  <c r="E34" i="175"/>
  <c r="E25" i="175"/>
  <c r="E25" i="172"/>
  <c r="N12" i="171"/>
  <c r="N9" i="171"/>
  <c r="N13" i="171"/>
  <c r="N17" i="171"/>
  <c r="N21" i="171"/>
  <c r="N8" i="171"/>
  <c r="N20" i="171"/>
  <c r="N16" i="171"/>
  <c r="N24" i="171"/>
  <c r="N22" i="171"/>
  <c r="N19" i="171"/>
  <c r="N10" i="171"/>
  <c r="N15" i="171"/>
  <c r="N14" i="171"/>
  <c r="N23" i="171"/>
  <c r="N18" i="171"/>
  <c r="N11" i="171"/>
  <c r="K34" i="260"/>
  <c r="E25" i="254"/>
  <c r="H25" i="252"/>
  <c r="K34" i="257"/>
  <c r="N10" i="239"/>
  <c r="N17" i="239"/>
  <c r="N22" i="239"/>
  <c r="N18" i="239"/>
  <c r="N14" i="239"/>
  <c r="N21" i="239"/>
  <c r="N13" i="239"/>
  <c r="N9" i="239"/>
  <c r="N7" i="239"/>
  <c r="N20" i="239"/>
  <c r="N19" i="239"/>
  <c r="N11" i="239"/>
  <c r="N8" i="239"/>
  <c r="N24" i="239"/>
  <c r="N12" i="239"/>
  <c r="N15" i="239"/>
  <c r="N23" i="239"/>
  <c r="N16" i="239"/>
  <c r="K25" i="257"/>
  <c r="E34" i="241"/>
  <c r="K34" i="248"/>
  <c r="K34" i="246"/>
  <c r="E25" i="241"/>
  <c r="K25" i="256"/>
  <c r="H34" i="254"/>
  <c r="N25" i="253"/>
  <c r="N34" i="253"/>
  <c r="K25" i="245"/>
  <c r="K34" i="259"/>
  <c r="K25" i="252"/>
  <c r="K36" i="252" s="1"/>
  <c r="K34" i="242"/>
  <c r="K34" i="245"/>
  <c r="K36" i="245" s="1"/>
  <c r="N33" i="171"/>
  <c r="K25" i="259"/>
  <c r="K34" i="256"/>
  <c r="K25" i="253"/>
  <c r="K34" i="253"/>
  <c r="N34" i="252"/>
  <c r="N25" i="252"/>
  <c r="K34" i="244"/>
  <c r="E25" i="178"/>
  <c r="E25" i="176"/>
  <c r="E36" i="176" s="1"/>
  <c r="E25" i="173"/>
  <c r="E36" i="173" s="1"/>
  <c r="E34" i="179"/>
  <c r="E25" i="252"/>
  <c r="K34" i="251"/>
  <c r="M25" i="239"/>
  <c r="E34" i="178"/>
  <c r="K25" i="260"/>
  <c r="K36" i="260" s="1"/>
  <c r="K25" i="255"/>
  <c r="K34" i="255"/>
  <c r="N34" i="254"/>
  <c r="K25" i="243"/>
  <c r="N25" i="254"/>
  <c r="E34" i="182"/>
  <c r="E34" i="174"/>
  <c r="N29" i="171"/>
  <c r="N30" i="171"/>
  <c r="E34" i="252"/>
  <c r="K25" i="244"/>
  <c r="K25" i="248"/>
  <c r="K36" i="248" s="1"/>
  <c r="K25" i="250"/>
  <c r="E25" i="174"/>
  <c r="E25" i="182"/>
  <c r="M25" i="171"/>
  <c r="K34" i="250"/>
  <c r="E34" i="180"/>
  <c r="H25" i="254"/>
  <c r="H25" i="253"/>
  <c r="H34" i="253"/>
  <c r="H36" i="252"/>
  <c r="K25" i="251"/>
  <c r="K25" i="247"/>
  <c r="K34" i="254"/>
  <c r="E34" i="251"/>
  <c r="E25" i="251"/>
  <c r="K25" i="246"/>
  <c r="K34" i="247"/>
  <c r="N29" i="239"/>
  <c r="E25" i="180"/>
  <c r="E25" i="179"/>
  <c r="N32" i="171"/>
  <c r="N28" i="171"/>
  <c r="N7" i="171"/>
  <c r="N31" i="171"/>
  <c r="K25" i="254"/>
  <c r="K34" i="249"/>
  <c r="E34" i="239"/>
  <c r="K34" i="241"/>
  <c r="K34" i="243"/>
  <c r="K25" i="242"/>
  <c r="K25" i="249"/>
  <c r="K36" i="249" s="1"/>
  <c r="K25" i="241"/>
  <c r="E25" i="239"/>
  <c r="E34" i="183"/>
  <c r="E36" i="181"/>
  <c r="E36" i="175"/>
  <c r="E25" i="255"/>
  <c r="H34" i="241"/>
  <c r="N33" i="239"/>
  <c r="N30" i="239"/>
  <c r="N31" i="239"/>
  <c r="N32" i="239"/>
  <c r="N28" i="239"/>
  <c r="E25" i="183"/>
  <c r="H34" i="171"/>
  <c r="E34" i="260"/>
  <c r="E34" i="257"/>
  <c r="H34" i="257"/>
  <c r="E25" i="256"/>
  <c r="E34" i="244"/>
  <c r="E25" i="249"/>
  <c r="E34" i="245"/>
  <c r="E34" i="248"/>
  <c r="K25" i="239"/>
  <c r="E34" i="172"/>
  <c r="K25" i="171"/>
  <c r="E25" i="171"/>
  <c r="H25" i="171"/>
  <c r="K34" i="171"/>
  <c r="E34" i="171"/>
  <c r="H25" i="260"/>
  <c r="H34" i="260"/>
  <c r="E25" i="260"/>
  <c r="H25" i="259"/>
  <c r="E34" i="259"/>
  <c r="H34" i="259"/>
  <c r="E25" i="259"/>
  <c r="E25" i="257"/>
  <c r="H25" i="257"/>
  <c r="H36" i="257" s="1"/>
  <c r="H34" i="256"/>
  <c r="E34" i="256"/>
  <c r="H25" i="256"/>
  <c r="E34" i="255"/>
  <c r="H34" i="255"/>
  <c r="H25" i="255"/>
  <c r="E36" i="254"/>
  <c r="E34" i="253"/>
  <c r="E25" i="253"/>
  <c r="H25" i="251"/>
  <c r="H34" i="251"/>
  <c r="H25" i="246"/>
  <c r="H34" i="246"/>
  <c r="E34" i="246"/>
  <c r="E25" i="246"/>
  <c r="E25" i="244"/>
  <c r="H25" i="244"/>
  <c r="H34" i="244"/>
  <c r="E34" i="242"/>
  <c r="H34" i="242"/>
  <c r="H25" i="242"/>
  <c r="E25" i="242"/>
  <c r="H25" i="249"/>
  <c r="H34" i="249"/>
  <c r="E34" i="249"/>
  <c r="H34" i="245"/>
  <c r="E25" i="245"/>
  <c r="H25" i="245"/>
  <c r="H25" i="241"/>
  <c r="H25" i="248"/>
  <c r="E25" i="248"/>
  <c r="H34" i="248"/>
  <c r="H25" i="250"/>
  <c r="E34" i="250"/>
  <c r="E25" i="250"/>
  <c r="H34" i="250"/>
  <c r="E34" i="247"/>
  <c r="H34" i="247"/>
  <c r="H25" i="247"/>
  <c r="E25" i="247"/>
  <c r="H25" i="243"/>
  <c r="H34" i="243"/>
  <c r="E34" i="243"/>
  <c r="E25" i="243"/>
  <c r="K34" i="239"/>
  <c r="H25" i="239"/>
  <c r="H34" i="239"/>
  <c r="E36" i="178" l="1"/>
  <c r="K36" i="246"/>
  <c r="E36" i="179"/>
  <c r="H36" i="171"/>
  <c r="K36" i="257"/>
  <c r="E36" i="260"/>
  <c r="H36" i="241"/>
  <c r="E36" i="241"/>
  <c r="N36" i="254"/>
  <c r="K36" i="253"/>
  <c r="N36" i="253"/>
  <c r="K36" i="244"/>
  <c r="K36" i="259"/>
  <c r="K36" i="256"/>
  <c r="H36" i="254"/>
  <c r="E36" i="256"/>
  <c r="N36" i="252"/>
  <c r="K36" i="251"/>
  <c r="K36" i="242"/>
  <c r="K36" i="243"/>
  <c r="E36" i="174"/>
  <c r="E36" i="252"/>
  <c r="E36" i="249"/>
  <c r="K36" i="255"/>
  <c r="E36" i="182"/>
  <c r="K36" i="250"/>
  <c r="K36" i="247"/>
  <c r="E36" i="183"/>
  <c r="E36" i="180"/>
  <c r="E36" i="257"/>
  <c r="K36" i="254"/>
  <c r="K36" i="241"/>
  <c r="H36" i="253"/>
  <c r="E36" i="255"/>
  <c r="H36" i="256"/>
  <c r="E36" i="251"/>
  <c r="E36" i="239"/>
  <c r="E36" i="259"/>
  <c r="E36" i="246"/>
  <c r="N25" i="171"/>
  <c r="N34" i="171"/>
  <c r="H36" i="242"/>
  <c r="E36" i="250"/>
  <c r="E36" i="244"/>
  <c r="E36" i="242"/>
  <c r="K36" i="239"/>
  <c r="H36" i="245"/>
  <c r="N25" i="239"/>
  <c r="N34" i="239"/>
  <c r="H36" i="251"/>
  <c r="E36" i="245"/>
  <c r="E36" i="248"/>
  <c r="H36" i="255"/>
  <c r="E36" i="253"/>
  <c r="H36" i="247"/>
  <c r="E36" i="247"/>
  <c r="H36" i="239"/>
  <c r="E36" i="172"/>
  <c r="E36" i="171"/>
  <c r="K36" i="171"/>
  <c r="H36" i="260"/>
  <c r="H36" i="259"/>
  <c r="H36" i="246"/>
  <c r="H36" i="244"/>
  <c r="H36" i="249"/>
  <c r="H36" i="248"/>
  <c r="H36" i="250"/>
  <c r="H36" i="243"/>
  <c r="E36" i="243"/>
  <c r="N36" i="171" l="1"/>
  <c r="N36" i="239"/>
  <c r="L29" i="237" l="1"/>
  <c r="L30" i="237"/>
  <c r="L31" i="237"/>
  <c r="L32" i="237"/>
  <c r="L33" i="237"/>
  <c r="I34" i="240" l="1"/>
  <c r="I25" i="240"/>
  <c r="F34" i="240"/>
  <c r="F25" i="240"/>
  <c r="C34" i="240"/>
  <c r="C25" i="240"/>
  <c r="L34" i="237"/>
  <c r="I34" i="237"/>
  <c r="F34" i="237"/>
  <c r="F25" i="237"/>
  <c r="C34" i="237"/>
  <c r="C25" i="237"/>
  <c r="G8" i="237" l="1"/>
  <c r="G12" i="237"/>
  <c r="G16" i="237"/>
  <c r="G20" i="237"/>
  <c r="G24" i="237"/>
  <c r="G13" i="237"/>
  <c r="G21" i="237"/>
  <c r="G15" i="237"/>
  <c r="G23" i="237"/>
  <c r="G9" i="237"/>
  <c r="G17" i="237"/>
  <c r="G10" i="237"/>
  <c r="G14" i="237"/>
  <c r="G18" i="237"/>
  <c r="G22" i="237"/>
  <c r="G11" i="237"/>
  <c r="G19" i="237"/>
  <c r="D15" i="237"/>
  <c r="D17" i="237"/>
  <c r="D21" i="237"/>
  <c r="D8" i="237"/>
  <c r="D12" i="237"/>
  <c r="D18" i="237"/>
  <c r="D22" i="237"/>
  <c r="D13" i="237"/>
  <c r="D9" i="237"/>
  <c r="D19" i="237"/>
  <c r="D23" i="237"/>
  <c r="D10" i="237"/>
  <c r="D14" i="237"/>
  <c r="D16" i="237"/>
  <c r="D20" i="237"/>
  <c r="D24" i="237"/>
  <c r="D11" i="237"/>
  <c r="D24" i="240"/>
  <c r="D22" i="240"/>
  <c r="D20" i="240"/>
  <c r="D18" i="240"/>
  <c r="D16" i="240"/>
  <c r="D14" i="240"/>
  <c r="D12" i="240"/>
  <c r="D10" i="240"/>
  <c r="D8" i="240"/>
  <c r="D23" i="240"/>
  <c r="D19" i="240"/>
  <c r="D11" i="240"/>
  <c r="D21" i="240"/>
  <c r="D13" i="240"/>
  <c r="D15" i="240"/>
  <c r="D7" i="240"/>
  <c r="D17" i="240"/>
  <c r="D9" i="240"/>
  <c r="G23" i="240"/>
  <c r="G21" i="240"/>
  <c r="G19" i="240"/>
  <c r="G17" i="240"/>
  <c r="G15" i="240"/>
  <c r="G13" i="240"/>
  <c r="G11" i="240"/>
  <c r="G9" i="240"/>
  <c r="G7" i="240"/>
  <c r="G24" i="240"/>
  <c r="G22" i="240"/>
  <c r="G16" i="240"/>
  <c r="G8" i="240"/>
  <c r="G18" i="240"/>
  <c r="G10" i="240"/>
  <c r="G20" i="240"/>
  <c r="G12" i="240"/>
  <c r="G14" i="240"/>
  <c r="J24" i="240"/>
  <c r="J22" i="240"/>
  <c r="J20" i="240"/>
  <c r="J18" i="240"/>
  <c r="J16" i="240"/>
  <c r="J14" i="240"/>
  <c r="J12" i="240"/>
  <c r="J10" i="240"/>
  <c r="J8" i="240"/>
  <c r="J23" i="240"/>
  <c r="J21" i="240"/>
  <c r="J13" i="240"/>
  <c r="J15" i="240"/>
  <c r="J7" i="240"/>
  <c r="J17" i="240"/>
  <c r="J9" i="240"/>
  <c r="J19" i="240"/>
  <c r="J11" i="240"/>
  <c r="G7" i="237"/>
  <c r="D7" i="237"/>
  <c r="I36" i="240"/>
  <c r="C36" i="237"/>
  <c r="I36" i="237"/>
  <c r="F36" i="237"/>
  <c r="F36" i="240"/>
  <c r="C36" i="240"/>
  <c r="K8" i="237" l="1"/>
  <c r="K12" i="237"/>
  <c r="K16" i="237"/>
  <c r="K20" i="237"/>
  <c r="K24" i="237"/>
  <c r="K9" i="237"/>
  <c r="K13" i="237"/>
  <c r="K17" i="237"/>
  <c r="K21" i="237"/>
  <c r="K10" i="237"/>
  <c r="K14" i="237"/>
  <c r="K18" i="237"/>
  <c r="K22" i="237"/>
  <c r="K11" i="237"/>
  <c r="K15" i="237"/>
  <c r="K19" i="237"/>
  <c r="K23" i="237"/>
  <c r="H9" i="237"/>
  <c r="H13" i="237"/>
  <c r="H17" i="237"/>
  <c r="H21" i="237"/>
  <c r="H16" i="237"/>
  <c r="H24" i="237"/>
  <c r="H10" i="237"/>
  <c r="H14" i="237"/>
  <c r="H18" i="237"/>
  <c r="H22" i="237"/>
  <c r="H11" i="237"/>
  <c r="H15" i="237"/>
  <c r="H19" i="237"/>
  <c r="H23" i="237"/>
  <c r="H8" i="237"/>
  <c r="H12" i="237"/>
  <c r="H20" i="237"/>
  <c r="E16" i="237"/>
  <c r="E17" i="237"/>
  <c r="E21" i="237"/>
  <c r="E22" i="237"/>
  <c r="E18" i="237"/>
  <c r="E23" i="237"/>
  <c r="E19" i="237"/>
  <c r="E24" i="237"/>
  <c r="E20" i="237"/>
  <c r="E24" i="240"/>
  <c r="E22" i="240"/>
  <c r="E20" i="240"/>
  <c r="E18" i="240"/>
  <c r="E16" i="240"/>
  <c r="E14" i="240"/>
  <c r="E12" i="240"/>
  <c r="E10" i="240"/>
  <c r="E8" i="240"/>
  <c r="E23" i="240"/>
  <c r="E21" i="240"/>
  <c r="E19" i="240"/>
  <c r="E17" i="240"/>
  <c r="E15" i="240"/>
  <c r="E13" i="240"/>
  <c r="E11" i="240"/>
  <c r="E9" i="240"/>
  <c r="E7" i="240"/>
  <c r="H23" i="240"/>
  <c r="H21" i="240"/>
  <c r="H19" i="240"/>
  <c r="H17" i="240"/>
  <c r="H15" i="240"/>
  <c r="H13" i="240"/>
  <c r="H11" i="240"/>
  <c r="H9" i="240"/>
  <c r="H7" i="240"/>
  <c r="H24" i="240"/>
  <c r="H22" i="240"/>
  <c r="H20" i="240"/>
  <c r="H18" i="240"/>
  <c r="H16" i="240"/>
  <c r="H14" i="240"/>
  <c r="H12" i="240"/>
  <c r="H10" i="240"/>
  <c r="H8" i="240"/>
  <c r="K24" i="240"/>
  <c r="K22" i="240"/>
  <c r="K20" i="240"/>
  <c r="K18" i="240"/>
  <c r="K16" i="240"/>
  <c r="K14" i="240"/>
  <c r="K12" i="240"/>
  <c r="K10" i="240"/>
  <c r="K8" i="240"/>
  <c r="K23" i="240"/>
  <c r="K21" i="240"/>
  <c r="K19" i="240"/>
  <c r="K17" i="240"/>
  <c r="K15" i="240"/>
  <c r="K13" i="240"/>
  <c r="K11" i="240"/>
  <c r="K9" i="240"/>
  <c r="K7" i="240"/>
  <c r="J25" i="240"/>
  <c r="K30" i="240"/>
  <c r="K33" i="240"/>
  <c r="K29" i="240"/>
  <c r="K32" i="240"/>
  <c r="K28" i="240"/>
  <c r="K31" i="240"/>
  <c r="G25" i="240"/>
  <c r="H32" i="240"/>
  <c r="H28" i="240"/>
  <c r="H31" i="240"/>
  <c r="H30" i="240"/>
  <c r="H33" i="240"/>
  <c r="H29" i="240"/>
  <c r="D25" i="240"/>
  <c r="E30" i="240"/>
  <c r="E33" i="240"/>
  <c r="E29" i="240"/>
  <c r="E32" i="240"/>
  <c r="E28" i="240"/>
  <c r="E31" i="240"/>
  <c r="K28" i="237"/>
  <c r="K7" i="237"/>
  <c r="H33" i="237"/>
  <c r="H29" i="237"/>
  <c r="H32" i="237"/>
  <c r="H28" i="237"/>
  <c r="H31" i="237"/>
  <c r="H30" i="237"/>
  <c r="H7" i="237"/>
  <c r="G25" i="237"/>
  <c r="E33" i="237"/>
  <c r="E29" i="237"/>
  <c r="E12" i="237"/>
  <c r="E8" i="237"/>
  <c r="E14" i="237"/>
  <c r="E32" i="237"/>
  <c r="E28" i="237"/>
  <c r="E15" i="237"/>
  <c r="E11" i="237"/>
  <c r="E7" i="237"/>
  <c r="E10" i="237"/>
  <c r="E31" i="237"/>
  <c r="E30" i="237"/>
  <c r="E13" i="237"/>
  <c r="E9" i="237"/>
  <c r="D25" i="237"/>
  <c r="L25" i="237"/>
  <c r="K29" i="237"/>
  <c r="K33" i="237"/>
  <c r="K30" i="237"/>
  <c r="K32" i="237"/>
  <c r="K31" i="237"/>
  <c r="M23" i="237" l="1"/>
  <c r="M22" i="237"/>
  <c r="M21" i="237"/>
  <c r="M24" i="237"/>
  <c r="M8" i="237"/>
  <c r="M19" i="237"/>
  <c r="M18" i="237"/>
  <c r="M17" i="237"/>
  <c r="M20" i="237"/>
  <c r="M15" i="237"/>
  <c r="M14" i="237"/>
  <c r="M13" i="237"/>
  <c r="M16" i="237"/>
  <c r="M11" i="237"/>
  <c r="M10" i="237"/>
  <c r="M9" i="237"/>
  <c r="M12" i="237"/>
  <c r="K34" i="240"/>
  <c r="K25" i="240"/>
  <c r="H25" i="240"/>
  <c r="H34" i="240"/>
  <c r="E34" i="240"/>
  <c r="E25" i="240"/>
  <c r="K25" i="237"/>
  <c r="H25" i="237"/>
  <c r="H34" i="237"/>
  <c r="E34" i="237"/>
  <c r="M7" i="237"/>
  <c r="E25" i="237"/>
  <c r="L36" i="237"/>
  <c r="K34" i="237"/>
  <c r="N20" i="237" l="1"/>
  <c r="N22" i="237"/>
  <c r="N21" i="237"/>
  <c r="N23" i="237"/>
  <c r="N16" i="237"/>
  <c r="N18" i="237"/>
  <c r="N17" i="237"/>
  <c r="N19" i="237"/>
  <c r="N12" i="237"/>
  <c r="N14" i="237"/>
  <c r="N13" i="237"/>
  <c r="N15" i="237"/>
  <c r="N24" i="237"/>
  <c r="N8" i="237"/>
  <c r="N10" i="237"/>
  <c r="N9" i="237"/>
  <c r="N11" i="237"/>
  <c r="H36" i="237"/>
  <c r="H36" i="240"/>
  <c r="N29" i="237"/>
  <c r="N31" i="237"/>
  <c r="N30" i="237"/>
  <c r="N33" i="237"/>
  <c r="N32" i="237"/>
  <c r="N28" i="237"/>
  <c r="N7" i="237"/>
  <c r="E36" i="237"/>
  <c r="K36" i="240"/>
  <c r="K36" i="237"/>
  <c r="M25" i="237"/>
  <c r="E36" i="240"/>
  <c r="N34" i="237" l="1"/>
  <c r="N25" i="237"/>
  <c r="N36" i="237" l="1"/>
</calcChain>
</file>

<file path=xl/sharedStrings.xml><?xml version="1.0" encoding="utf-8"?>
<sst xmlns="http://schemas.openxmlformats.org/spreadsheetml/2006/main" count="2647" uniqueCount="245">
  <si>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</si>
  <si>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</si>
  <si>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</si>
  <si>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</si>
  <si>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</si>
  <si>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</si>
  <si>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</si>
  <si>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</si>
  <si>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</si>
  <si>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</si>
  <si>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</si>
  <si>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</si>
  <si>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</si>
  <si>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</si>
  <si>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</si>
  <si>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</si>
  <si>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</si>
  <si>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</si>
  <si>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</si>
  <si>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</si>
  <si>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</si>
  <si>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</si>
  <si>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</si>
  <si>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</si>
  <si>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</si>
  <si>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</si>
  <si>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</si>
  <si>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</si>
  <si>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</si>
  <si>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</si>
  <si>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</si>
  <si>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</si>
  <si>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</si>
  <si>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</si>
  <si>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</si>
  <si>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</si>
  <si>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</si>
  <si>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</si>
  <si>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</si>
  <si>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</si>
  <si>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</si>
  <si>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</si>
  <si>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</si>
  <si>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</si>
  <si>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</si>
  <si>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</si>
  <si>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</si>
  <si>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</si>
  <si>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</si>
  <si>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</si>
  <si>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</si>
  <si>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</si>
  <si>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</si>
  <si>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</si>
  <si>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</si>
  <si>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</si>
  <si>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</si>
  <si>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</si>
  <si>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</si>
  <si>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</si>
  <si>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</si>
  <si>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</si>
  <si>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</si>
  <si>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</si>
  <si>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</si>
  <si>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</si>
  <si>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</si>
  <si>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</si>
  <si>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</si>
  <si>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</si>
  <si>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</si>
  <si>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</si>
  <si>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</si>
  <si>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Tempo di Parola: indica il tempo in cui il soggetto politico/istituzionale parla direttamente in voce
Rete RTL 102.5: 
Testata RTL 102.5: Non stop news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</si>
  <si>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</si>
  <si>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</si>
  <si>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</si>
  <si>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</si>
  <si>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</si>
  <si>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</si>
  <si>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</si>
  <si>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</si>
  <si>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</si>
  <si>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</si>
  <si>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</si>
  <si>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</si>
  <si>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</si>
  <si>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</si>
  <si>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Nicola Morra (MoVimento 5 Stelle)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</si>
  <si>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</si>
  <si>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</si>
  <si>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</si>
  <si>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</si>
  <si>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Matteo Salvini (Governo/Ministri/Sottosegretari)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</si>
  <si>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</si>
  <si>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</si>
  <si>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</si>
  <si>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Danilo Toninelli (Governo/Ministri/Sottosegretari)</t>
  </si>
  <si>
    <t>Luigi Di Maio (MoVimento 5 Stelle)</t>
  </si>
  <si>
    <t>Giancarlo Giorgetti (Governo/Ministri/Sottosegretari)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</si>
  <si>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</si>
  <si>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</si>
  <si>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</si>
  <si>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</si>
  <si>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</si>
  <si>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</si>
  <si>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</si>
  <si>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</si>
  <si>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</si>
  <si>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</si>
  <si>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</si>
  <si>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</si>
  <si>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</si>
  <si>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</si>
  <si>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</si>
  <si>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Antonio Tajani (Forza Italia)</t>
  </si>
  <si>
    <t>Radio Italia: i 20 soggetti politici e istituzionali che parlano di più - Programmi extraGr di testata</t>
  </si>
  <si>
    <t>Alessandro Di Battista (MoVimento 5 Stelle)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</si>
  <si>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</si>
  <si>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</si>
  <si>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</si>
  <si>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</si>
  <si>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</si>
  <si>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</si>
  <si>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</si>
  <si>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</si>
  <si>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</si>
  <si>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</si>
  <si>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</si>
  <si>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</si>
  <si>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</si>
  <si>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</si>
  <si>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</si>
  <si>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</si>
  <si>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</si>
  <si>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</si>
  <si>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Tab. B1 - Tempo di parola dei soggetti politici ed istituzionali nei programmi extr-gr di testata. Radio Uno, Radio Due, Radio Tre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</si>
  <si>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</si>
  <si>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</si>
  <si>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</si>
  <si>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</si>
  <si>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</si>
  <si>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rete e di testata. Rete m2o -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</si>
  <si>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</si>
  <si>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</si>
  <si>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</si>
  <si>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</si>
  <si>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</si>
  <si>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</si>
  <si>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Testata Radio 24 Il sole 24 ore</t>
  </si>
  <si>
    <t>Lega Salvini Premier</t>
  </si>
  <si>
    <t>+Europa - Italia in Comune - PDE Italia</t>
  </si>
  <si>
    <t>La Sinistra</t>
  </si>
  <si>
    <t>Popolo della famiglia - Alternativa popolare</t>
  </si>
  <si>
    <t>Europa Verde</t>
  </si>
  <si>
    <t>Popolari per l'Italia</t>
  </si>
  <si>
    <t>Partito Comunista</t>
  </si>
  <si>
    <t>CasaPound Italia - Destre unite</t>
  </si>
  <si>
    <t>Forza Nuova</t>
  </si>
  <si>
    <t>Partito Animalista</t>
  </si>
  <si>
    <t>Partito Pirata</t>
  </si>
  <si>
    <t>Autonomie per l'Europa</t>
  </si>
  <si>
    <t>SVP</t>
  </si>
  <si>
    <t xml:space="preserve"> </t>
  </si>
  <si>
    <t>Sergio Mattarella (Presidente della Repubblica)</t>
  </si>
  <si>
    <t>Carlo Calenda (Partito Democratico)</t>
  </si>
  <si>
    <t>Federico Pizzarotti (+Europa - Italia in Comune - PDE Italia)</t>
  </si>
  <si>
    <t>Barbara Lezzi (Governo/Ministri/Sottosegretari)</t>
  </si>
  <si>
    <t>Matteo Salvini (Lega Salvini Premier)</t>
  </si>
  <si>
    <t>Giuliano Pisapia (Partito Democratico)</t>
  </si>
  <si>
    <t>Simone Di Stefano (CasaPound Italia - Destre unite)</t>
  </si>
  <si>
    <t>Sergio Chiamparino (Partito Democratico)</t>
  </si>
  <si>
    <t>Nicola Zingaretti (Partito Democratico)</t>
  </si>
  <si>
    <t>Maurizio Gasparri (Forza Italia)</t>
  </si>
  <si>
    <t>Salvatore Giuliano (Governo/Ministri/Sottosegretari)</t>
  </si>
  <si>
    <t>Silvio Berlusconi (Forza Italia)</t>
  </si>
  <si>
    <t>Benedetto Della Vedova (+Europa - Italia in Comune - PDE Italia)</t>
  </si>
  <si>
    <t>Nicola Fratoianni (La Sinistra)</t>
  </si>
  <si>
    <t>Mariastella Gelmini (Forza Italia)</t>
  </si>
  <si>
    <t>Manlio Di Stefano (MoVimento 5 Stelle)</t>
  </si>
  <si>
    <t>Salvatore Martello (Altro)</t>
  </si>
  <si>
    <t>Emma Bonino (+Europa - Italia in Comune - PDE Italia)</t>
  </si>
  <si>
    <t>Alfonso Bonafede (Governo/Ministri/Sottosegretari)</t>
  </si>
  <si>
    <t>Filippo Sensi (Partito Democratico)</t>
  </si>
  <si>
    <t>Periodo dal 20.05.2019 al 24.05.2019</t>
  </si>
  <si>
    <t>Giovanni Tria (Governo/Ministri/Sottosegretari)</t>
  </si>
  <si>
    <t>Leoluca Orlando (Partito Democratico)</t>
  </si>
  <si>
    <t>Anna Maria Bernini (Forza Italia)</t>
  </si>
  <si>
    <t>Pietro Grasso (Altro)</t>
  </si>
  <si>
    <t>Paolo Gentiloni (Partito Democratico)</t>
  </si>
  <si>
    <t>Angelo Bonelli (Europa Verde)</t>
  </si>
  <si>
    <t>Claudio Fava (Altro)</t>
  </si>
  <si>
    <t>Ettore Rosato (Partito Democratico)</t>
  </si>
  <si>
    <t>Danilo Toninelli (MoVimento 5 Stelle)</t>
  </si>
  <si>
    <t>Sergio Costa (Governo/Ministri/Sottosegretari)</t>
  </si>
  <si>
    <t>Antonio Bombonato (Altro)</t>
  </si>
  <si>
    <t>Massimo Garavaglia (Governo/Ministri/Sottosegretari)</t>
  </si>
  <si>
    <t>Domenico Lucano (Altro)</t>
  </si>
  <si>
    <t>Roberto Ganzerli (Partito Democratico)</t>
  </si>
  <si>
    <t>Giuseppe Gervasi (Altro)</t>
  </si>
  <si>
    <t>Laura Castelli (Governo/Ministri/Sottosegretari)</t>
  </si>
  <si>
    <t>Romano Prodi (Altro)</t>
  </si>
  <si>
    <t>Claudio Durigon (Governo/Ministri/Sottosegretari)</t>
  </si>
  <si>
    <t>Federico Binatti (Altro)</t>
  </si>
  <si>
    <t>Matteo Principi (Altro)</t>
  </si>
  <si>
    <t>Riccardo Fraccaro (Governo/Ministri/Sottosegretari)</t>
  </si>
  <si>
    <t>Antonio Piarulli (Altro)</t>
  </si>
  <si>
    <t>Lorenzo Fontana (Governo/Ministri/Sottosegretari)</t>
  </si>
  <si>
    <t>Massimiliano Smeriglio (Partito Democratico)</t>
  </si>
  <si>
    <t>Dieter Steger (SVP)</t>
  </si>
  <si>
    <t>Lorenzo Tosa (+Europa - Italia in Comune - PDE Italia)</t>
  </si>
  <si>
    <t>Antonio Maria Rinaldi (Lega Salvini Premier)</t>
  </si>
  <si>
    <t>Corradino Mineo (La Sinistra)</t>
  </si>
  <si>
    <t>Roberto Fiore (Forza Nuova)</t>
  </si>
  <si>
    <t>Cristiano Ceriello (Partito Animalista)</t>
  </si>
  <si>
    <t>Elena Grandi (Europa Verde)</t>
  </si>
  <si>
    <t>Stefania Calcagno (Partito Pirata)</t>
  </si>
  <si>
    <t>Marco Rizzo (Partito Comunista)</t>
  </si>
  <si>
    <t>Sabrina Pignedoli (MoVimento 5 Stelle)</t>
  </si>
  <si>
    <t>Roberta Angelilli (Fratelli d'Italia)</t>
  </si>
  <si>
    <t>Stefano Buffagni (MoVimento 5 Stelle)</t>
  </si>
  <si>
    <t>Luca Ciriani (Fratelli d'Italia)</t>
  </si>
  <si>
    <t>Walter Verini (Partito Democratico)</t>
  </si>
  <si>
    <t>Antonio Bassolino (Altro)</t>
  </si>
  <si>
    <t>Mario Adinolfi (Popolo della famiglia - Alternativa popolare)</t>
  </si>
  <si>
    <t>Massimo Bitonci (Lega Salvini Premier)</t>
  </si>
  <si>
    <t>Giulia Bongiorno (Governo/Ministri/Sottosegretari)</t>
  </si>
  <si>
    <t>Luigi Gubello (Partito Pirata)</t>
  </si>
  <si>
    <t>Joe Formaggio (Altro)</t>
  </si>
  <si>
    <t>Enzo Bianco (Partito Democratico)</t>
  </si>
  <si>
    <t>Jamil Sadegholvaad (Partito Democratico)</t>
  </si>
  <si>
    <t>Massimiliano Capitanio (Lega Salvini Premier)</t>
  </si>
  <si>
    <t>Giuseppe Moles (Forza Italia)</t>
  </si>
  <si>
    <t>Marco Gheller (Autonomie per l'Europa)</t>
  </si>
  <si>
    <t>Nello Musumeci (Altro)</t>
  </si>
  <si>
    <t>Claudio Durigon (Lega Salvini Premier)</t>
  </si>
  <si>
    <t>Matteo Renzi (Partito Democratico)</t>
  </si>
  <si>
    <t>Paolo Ferrero (La Sinistra)</t>
  </si>
  <si>
    <t>Barbara Lezzi (MoVimento 5 Stelle)</t>
  </si>
  <si>
    <t>Riccardo Fraccaro (MoVimento 5 Stelle)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</si>
  <si>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Centocittà; GR 1 economia; Italia sotto inchiesta; Radio anch'io; Radio1 giorno per giorno; Radio1 in viva voce; Un giorno da pecora; Zapping Radio1
Radio Due: 
Radio Tre: </t>
    </r>
  </si>
  <si>
    <t>Tempo di Parola: indica il tempo in cui il soggetto politico/istituzionale parla direttamente in voce
Rete Radio 24: 
Testata Radio 24: 24 Mattino - Morgana e Merlino; Effetto giorno; Effetto notte; La versione di Oscar; La zanzara; Uno, nessuno, 100Milan</t>
  </si>
  <si>
    <t xml:space="preserve">Tempo di Parola: indica il tempo in cui il soggetto politico/istituzionale parla direttamente in voce
Rete Radio 101: 
Testata Pagina 101: </t>
  </si>
  <si>
    <t xml:space="preserve">Tempo di Parola: indica il tempo in cui il soggetto politico/istituzionale parla direttamente in voce
Rete Radio Monte Carlo: 
Testata Radio Monte Carlo: </t>
  </si>
  <si>
    <t>Tempo di Parola: indica il tempo in cui il soggetto politico/istituzionale parla direttamente in voce
Rete Radio Capital: 
Testata Radio Capital: Circo Massimo; Tg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</si>
</sst>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medium">
        <color rgb="FF0070C0"/>
      </bottom>
      <diagonal/>
    </border>
    <border>
      <left/>
      <right/>
      <top style="double">
        <color rgb="FF0070C0"/>
      </top>
      <bottom style="medium">
        <color rgb="FF0070C0"/>
      </bottom>
      <diagonal/>
    </border>
    <border>
      <left/>
      <right style="medium">
        <color rgb="FF0070C0"/>
      </right>
      <top style="double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172EF"/>
      </left>
      <right/>
      <top/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</borders>
  <cellStyleXfs count="161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0" fontId="35" fillId="0" borderId="0"/>
    <xf numFmtId="9" fontId="36" fillId="0" borderId="0" applyFont="0" applyFill="0" applyBorder="0" applyAlignment="0" applyProtection="0"/>
  </cellStyleXfs>
  <cellXfs count="196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6" fillId="0" borderId="4" xfId="97" applyFont="1" applyFill="1" applyBorder="1"/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0" fillId="0" borderId="4" xfId="0" applyBorder="1"/>
    <xf numFmtId="46" fontId="11" fillId="0" borderId="5" xfId="145" applyNumberFormat="1" applyFill="1" applyBorder="1" applyAlignment="1">
      <alignment horizontal="center"/>
    </xf>
    <xf numFmtId="10" fontId="24" fillId="0" borderId="5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10" fontId="24" fillId="0" borderId="6" xfId="99" applyNumberFormat="1" applyFont="1" applyBorder="1" applyAlignment="1">
      <alignment horizontal="center"/>
    </xf>
    <xf numFmtId="46" fontId="11" fillId="2" borderId="5" xfId="145" applyNumberFormat="1" applyFill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5" xfId="97" applyNumberFormat="1" applyFont="1" applyBorder="1" applyAlignment="1">
      <alignment horizontal="center"/>
    </xf>
    <xf numFmtId="0" fontId="0" fillId="0" borderId="10" xfId="0" applyBorder="1"/>
    <xf numFmtId="46" fontId="11" fillId="0" borderId="11" xfId="145" applyNumberFormat="1" applyFill="1" applyBorder="1" applyAlignment="1">
      <alignment horizontal="center"/>
    </xf>
    <xf numFmtId="10" fontId="24" fillId="0" borderId="11" xfId="99" applyNumberFormat="1" applyFont="1" applyBorder="1" applyAlignment="1">
      <alignment horizontal="center"/>
    </xf>
    <xf numFmtId="46" fontId="24" fillId="0" borderId="11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4" fillId="0" borderId="10" xfId="97" applyFont="1" applyFill="1" applyBorder="1" applyAlignment="1">
      <alignment horizontal="left"/>
    </xf>
    <xf numFmtId="10" fontId="24" fillId="0" borderId="11" xfId="97" applyNumberFormat="1" applyFont="1" applyBorder="1" applyAlignment="1">
      <alignment horizontal="center"/>
    </xf>
    <xf numFmtId="0" fontId="21" fillId="0" borderId="13" xfId="97" applyFill="1" applyBorder="1" applyAlignment="1"/>
    <xf numFmtId="0" fontId="21" fillId="0" borderId="14" xfId="97" applyFill="1" applyBorder="1" applyAlignment="1"/>
    <xf numFmtId="0" fontId="21" fillId="0" borderId="15" xfId="97" applyFill="1" applyBorder="1" applyAlignment="1"/>
    <xf numFmtId="0" fontId="24" fillId="0" borderId="16" xfId="97" applyFont="1" applyFill="1" applyBorder="1" applyAlignment="1"/>
    <xf numFmtId="0" fontId="24" fillId="0" borderId="0" xfId="97" applyFont="1" applyFill="1" applyBorder="1" applyAlignment="1"/>
    <xf numFmtId="0" fontId="24" fillId="0" borderId="17" xfId="97" applyFont="1" applyFill="1" applyBorder="1" applyAlignment="1"/>
    <xf numFmtId="0" fontId="25" fillId="0" borderId="21" xfId="97" applyFont="1" applyFill="1" applyBorder="1" applyAlignment="1">
      <alignment horizontal="left"/>
    </xf>
    <xf numFmtId="46" fontId="25" fillId="0" borderId="22" xfId="97" applyNumberFormat="1" applyFont="1" applyFill="1" applyBorder="1" applyAlignment="1">
      <alignment horizontal="center"/>
    </xf>
    <xf numFmtId="10" fontId="25" fillId="0" borderId="22" xfId="97" applyNumberFormat="1" applyFont="1" applyFill="1" applyBorder="1" applyAlignment="1">
      <alignment horizontal="center"/>
    </xf>
    <xf numFmtId="10" fontId="25" fillId="0" borderId="23" xfId="97" applyNumberFormat="1" applyFont="1" applyFill="1" applyBorder="1" applyAlignment="1">
      <alignment horizontal="center"/>
    </xf>
    <xf numFmtId="46" fontId="25" fillId="0" borderId="22" xfId="97" applyNumberFormat="1" applyFont="1" applyBorder="1" applyAlignment="1">
      <alignment horizontal="center"/>
    </xf>
    <xf numFmtId="10" fontId="25" fillId="0" borderId="22" xfId="99" applyNumberFormat="1" applyFont="1" applyBorder="1" applyAlignment="1">
      <alignment horizontal="center"/>
    </xf>
    <xf numFmtId="164" fontId="25" fillId="0" borderId="22" xfId="99" applyNumberFormat="1" applyFont="1" applyBorder="1" applyAlignment="1">
      <alignment horizontal="center"/>
    </xf>
    <xf numFmtId="10" fontId="25" fillId="0" borderId="23" xfId="99" applyNumberFormat="1" applyFont="1" applyBorder="1" applyAlignment="1">
      <alignment horizontal="center"/>
    </xf>
    <xf numFmtId="0" fontId="34" fillId="3" borderId="13" xfId="97" applyFont="1" applyFill="1" applyBorder="1"/>
    <xf numFmtId="0" fontId="26" fillId="0" borderId="30" xfId="97" applyFont="1" applyFill="1" applyBorder="1"/>
    <xf numFmtId="0" fontId="20" fillId="0" borderId="31" xfId="97" applyFont="1" applyFill="1" applyBorder="1" applyAlignment="1">
      <alignment horizontal="center"/>
    </xf>
    <xf numFmtId="0" fontId="20" fillId="0" borderId="32" xfId="97" applyFont="1" applyFill="1" applyBorder="1" applyAlignment="1">
      <alignment horizontal="center"/>
    </xf>
    <xf numFmtId="0" fontId="0" fillId="0" borderId="30" xfId="0" applyBorder="1"/>
    <xf numFmtId="46" fontId="11" fillId="0" borderId="31" xfId="145" applyNumberFormat="1" applyFill="1" applyBorder="1" applyAlignment="1">
      <alignment horizontal="center"/>
    </xf>
    <xf numFmtId="10" fontId="24" fillId="0" borderId="31" xfId="99" applyNumberFormat="1" applyFont="1" applyBorder="1" applyAlignment="1">
      <alignment horizontal="center"/>
    </xf>
    <xf numFmtId="46" fontId="24" fillId="0" borderId="31" xfId="97" applyNumberFormat="1" applyFont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11" fillId="2" borderId="31" xfId="145" applyNumberFormat="1" applyFill="1" applyBorder="1" applyAlignment="1">
      <alignment horizontal="center"/>
    </xf>
    <xf numFmtId="0" fontId="20" fillId="0" borderId="31" xfId="97" applyFont="1" applyBorder="1" applyAlignment="1">
      <alignment horizontal="center"/>
    </xf>
    <xf numFmtId="0" fontId="20" fillId="0" borderId="32" xfId="97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10" fontId="24" fillId="0" borderId="31" xfId="97" applyNumberFormat="1" applyFont="1" applyBorder="1" applyAlignment="1">
      <alignment horizontal="center"/>
    </xf>
    <xf numFmtId="0" fontId="34" fillId="4" borderId="30" xfId="97" applyFont="1" applyFill="1" applyBorder="1"/>
    <xf numFmtId="0" fontId="0" fillId="0" borderId="33" xfId="0" applyBorder="1"/>
    <xf numFmtId="46" fontId="11" fillId="0" borderId="34" xfId="145" applyNumberFormat="1" applyFill="1" applyBorder="1" applyAlignment="1">
      <alignment horizontal="center"/>
    </xf>
    <xf numFmtId="10" fontId="24" fillId="0" borderId="34" xfId="99" applyNumberFormat="1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10" fontId="24" fillId="0" borderId="34" xfId="97" applyNumberFormat="1" applyFont="1" applyBorder="1" applyAlignment="1">
      <alignment horizontal="center"/>
    </xf>
    <xf numFmtId="0" fontId="21" fillId="0" borderId="35" xfId="97" applyFill="1" applyBorder="1" applyAlignment="1"/>
    <xf numFmtId="0" fontId="21" fillId="0" borderId="36" xfId="97" applyFill="1" applyBorder="1" applyAlignment="1"/>
    <xf numFmtId="0" fontId="24" fillId="0" borderId="37" xfId="97" applyFont="1" applyFill="1" applyBorder="1" applyAlignment="1"/>
    <xf numFmtId="0" fontId="25" fillId="0" borderId="40" xfId="97" applyFont="1" applyFill="1" applyBorder="1" applyAlignment="1">
      <alignment horizontal="left"/>
    </xf>
    <xf numFmtId="46" fontId="25" fillId="0" borderId="41" xfId="97" applyNumberFormat="1" applyFont="1" applyFill="1" applyBorder="1" applyAlignment="1">
      <alignment horizontal="center"/>
    </xf>
    <xf numFmtId="10" fontId="25" fillId="0" borderId="41" xfId="97" applyNumberFormat="1" applyFont="1" applyFill="1" applyBorder="1" applyAlignment="1">
      <alignment horizontal="center"/>
    </xf>
    <xf numFmtId="10" fontId="25" fillId="0" borderId="42" xfId="97" applyNumberFormat="1" applyFont="1" applyFill="1" applyBorder="1" applyAlignment="1">
      <alignment horizontal="center"/>
    </xf>
    <xf numFmtId="46" fontId="25" fillId="0" borderId="41" xfId="97" applyNumberFormat="1" applyFont="1" applyBorder="1" applyAlignment="1">
      <alignment horizontal="center"/>
    </xf>
    <xf numFmtId="10" fontId="25" fillId="0" borderId="41" xfId="99" applyNumberFormat="1" applyFont="1" applyBorder="1" applyAlignment="1">
      <alignment horizontal="center"/>
    </xf>
    <xf numFmtId="10" fontId="25" fillId="0" borderId="42" xfId="99" applyNumberFormat="1" applyFont="1" applyBorder="1" applyAlignment="1">
      <alignment horizontal="center"/>
    </xf>
    <xf numFmtId="10" fontId="24" fillId="0" borderId="43" xfId="99" applyNumberFormat="1" applyFont="1" applyBorder="1" applyAlignment="1">
      <alignment horizontal="center"/>
    </xf>
    <xf numFmtId="0" fontId="21" fillId="0" borderId="44" xfId="97" applyFill="1" applyBorder="1" applyAlignment="1"/>
    <xf numFmtId="0" fontId="24" fillId="0" borderId="45" xfId="97" applyFont="1" applyFill="1" applyBorder="1" applyAlignment="1"/>
    <xf numFmtId="46" fontId="24" fillId="0" borderId="34" xfId="97" applyNumberFormat="1" applyFont="1" applyBorder="1" applyAlignment="1">
      <alignment horizontal="center"/>
    </xf>
    <xf numFmtId="164" fontId="25" fillId="0" borderId="41" xfId="99" applyNumberFormat="1" applyFont="1" applyBorder="1" applyAlignment="1">
      <alignment horizontal="center"/>
    </xf>
    <xf numFmtId="0" fontId="35" fillId="0" borderId="0" xfId="159"/>
    <xf numFmtId="10" fontId="35" fillId="0" borderId="0" xfId="159" applyNumberFormat="1"/>
    <xf numFmtId="0" fontId="20" fillId="0" borderId="51" xfId="97" applyFont="1" applyFill="1" applyBorder="1" applyAlignment="1">
      <alignment horizontal="center"/>
    </xf>
    <xf numFmtId="0" fontId="21" fillId="0" borderId="0" xfId="97" applyAlignment="1">
      <alignment vertical="center"/>
    </xf>
    <xf numFmtId="0" fontId="38" fillId="0" borderId="0" xfId="97" applyFont="1" applyAlignment="1">
      <alignment vertical="center"/>
    </xf>
    <xf numFmtId="0" fontId="39" fillId="0" borderId="4" xfId="97" applyFont="1" applyFill="1" applyBorder="1" applyAlignment="1">
      <alignment vertical="center"/>
    </xf>
    <xf numFmtId="0" fontId="40" fillId="0" borderId="5" xfId="97" applyFont="1" applyFill="1" applyBorder="1" applyAlignment="1">
      <alignment horizontal="center" vertical="center"/>
    </xf>
    <xf numFmtId="0" fontId="40" fillId="0" borderId="51" xfId="97" applyFont="1" applyFill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164" fontId="38" fillId="0" borderId="5" xfId="0" applyNumberFormat="1" applyFont="1" applyBorder="1" applyAlignment="1">
      <alignment horizontal="center" vertical="center"/>
    </xf>
    <xf numFmtId="10" fontId="38" fillId="0" borderId="6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164" fontId="38" fillId="0" borderId="8" xfId="0" applyNumberFormat="1" applyFont="1" applyBorder="1" applyAlignment="1">
      <alignment horizontal="center" vertical="center"/>
    </xf>
    <xf numFmtId="10" fontId="38" fillId="0" borderId="9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vertical="center"/>
    </xf>
    <xf numFmtId="164" fontId="40" fillId="0" borderId="5" xfId="0" applyNumberFormat="1" applyFont="1" applyBorder="1" applyAlignment="1">
      <alignment horizontal="center" vertical="center"/>
    </xf>
    <xf numFmtId="10" fontId="40" fillId="0" borderId="6" xfId="0" applyNumberFormat="1" applyFont="1" applyBorder="1" applyAlignment="1">
      <alignment horizontal="center" vertical="center"/>
    </xf>
    <xf numFmtId="0" fontId="0" fillId="0" borderId="52" xfId="0" applyBorder="1"/>
    <xf numFmtId="164" fontId="0" fillId="0" borderId="53" xfId="0" applyNumberFormat="1" applyBorder="1" applyAlignment="1">
      <alignment horizontal="center"/>
    </xf>
    <xf numFmtId="10" fontId="0" fillId="0" borderId="54" xfId="160" applyNumberFormat="1" applyFont="1" applyBorder="1" applyAlignment="1">
      <alignment horizontal="center"/>
    </xf>
    <xf numFmtId="0" fontId="26" fillId="0" borderId="30" xfId="97" applyFont="1" applyFill="1" applyBorder="1" applyAlignment="1">
      <alignment vertical="center"/>
    </xf>
    <xf numFmtId="0" fontId="20" fillId="0" borderId="31" xfId="97" applyFont="1" applyFill="1" applyBorder="1" applyAlignment="1">
      <alignment horizontal="center" vertical="center"/>
    </xf>
    <xf numFmtId="0" fontId="20" fillId="0" borderId="32" xfId="97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39" fillId="0" borderId="30" xfId="97" applyFont="1" applyFill="1" applyBorder="1" applyAlignment="1">
      <alignment vertical="center"/>
    </xf>
    <xf numFmtId="0" fontId="40" fillId="0" borderId="31" xfId="97" applyFont="1" applyFill="1" applyBorder="1" applyAlignment="1">
      <alignment horizontal="center" vertical="center"/>
    </xf>
    <xf numFmtId="0" fontId="40" fillId="0" borderId="32" xfId="97" applyFont="1" applyFill="1" applyBorder="1" applyAlignment="1">
      <alignment horizontal="center" vertical="center"/>
    </xf>
    <xf numFmtId="0" fontId="38" fillId="0" borderId="30" xfId="0" applyFont="1" applyBorder="1" applyAlignment="1">
      <alignment vertical="center"/>
    </xf>
    <xf numFmtId="164" fontId="38" fillId="0" borderId="31" xfId="0" applyNumberFormat="1" applyFont="1" applyBorder="1" applyAlignment="1">
      <alignment horizontal="center" vertical="center"/>
    </xf>
    <xf numFmtId="10" fontId="38" fillId="0" borderId="32" xfId="160" applyNumberFormat="1" applyFont="1" applyBorder="1" applyAlignment="1">
      <alignment horizontal="center" vertical="center"/>
    </xf>
    <xf numFmtId="0" fontId="38" fillId="0" borderId="52" xfId="0" applyFont="1" applyBorder="1" applyAlignment="1">
      <alignment vertical="center"/>
    </xf>
    <xf numFmtId="164" fontId="38" fillId="0" borderId="53" xfId="0" applyNumberFormat="1" applyFont="1" applyBorder="1" applyAlignment="1">
      <alignment horizontal="center" vertical="center"/>
    </xf>
    <xf numFmtId="10" fontId="38" fillId="0" borderId="54" xfId="160" applyNumberFormat="1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38" fillId="0" borderId="53" xfId="0" applyFont="1" applyBorder="1" applyAlignment="1">
      <alignment vertical="center"/>
    </xf>
    <xf numFmtId="0" fontId="38" fillId="0" borderId="54" xfId="0" applyFont="1" applyBorder="1" applyAlignment="1">
      <alignment vertical="center"/>
    </xf>
    <xf numFmtId="10" fontId="38" fillId="0" borderId="6" xfId="160" applyNumberFormat="1" applyFont="1" applyBorder="1" applyAlignment="1">
      <alignment horizontal="center" vertical="center"/>
    </xf>
    <xf numFmtId="10" fontId="38" fillId="0" borderId="9" xfId="160" applyNumberFormat="1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38" fillId="0" borderId="51" xfId="0" applyFont="1" applyBorder="1" applyAlignment="1">
      <alignment vertical="center"/>
    </xf>
    <xf numFmtId="0" fontId="40" fillId="0" borderId="5" xfId="97" applyFont="1" applyFill="1" applyBorder="1" applyAlignment="1">
      <alignment horizontal="center"/>
    </xf>
    <xf numFmtId="0" fontId="40" fillId="0" borderId="51" xfId="97" applyFont="1" applyFill="1" applyBorder="1" applyAlignment="1">
      <alignment horizontal="center"/>
    </xf>
    <xf numFmtId="0" fontId="38" fillId="0" borderId="7" xfId="97" applyFont="1" applyBorder="1" applyAlignment="1">
      <alignment vertical="center"/>
    </xf>
    <xf numFmtId="164" fontId="38" fillId="0" borderId="8" xfId="97" applyNumberFormat="1" applyFont="1" applyBorder="1" applyAlignment="1">
      <alignment horizontal="center" vertical="center"/>
    </xf>
    <xf numFmtId="0" fontId="39" fillId="0" borderId="58" xfId="97" applyFont="1" applyFill="1" applyBorder="1" applyAlignment="1">
      <alignment vertical="center"/>
    </xf>
    <xf numFmtId="0" fontId="40" fillId="0" borderId="59" xfId="97" applyFont="1" applyFill="1" applyBorder="1" applyAlignment="1">
      <alignment horizontal="center" vertical="center"/>
    </xf>
    <xf numFmtId="0" fontId="40" fillId="0" borderId="60" xfId="97" applyFont="1" applyFill="1" applyBorder="1" applyAlignment="1">
      <alignment horizontal="center" vertical="center"/>
    </xf>
    <xf numFmtId="0" fontId="38" fillId="0" borderId="58" xfId="0" applyFont="1" applyBorder="1" applyAlignment="1">
      <alignment vertical="center"/>
    </xf>
    <xf numFmtId="164" fontId="38" fillId="0" borderId="59" xfId="0" applyNumberFormat="1" applyFont="1" applyBorder="1" applyAlignment="1">
      <alignment horizontal="center" vertical="center"/>
    </xf>
    <xf numFmtId="10" fontId="38" fillId="0" borderId="60" xfId="160" applyNumberFormat="1" applyFont="1" applyBorder="1" applyAlignment="1">
      <alignment horizontal="center" vertical="center"/>
    </xf>
    <xf numFmtId="10" fontId="38" fillId="0" borderId="63" xfId="160" applyNumberFormat="1" applyFont="1" applyBorder="1" applyAlignment="1">
      <alignment horizontal="center" vertical="center"/>
    </xf>
    <xf numFmtId="0" fontId="0" fillId="0" borderId="64" xfId="0" applyBorder="1"/>
    <xf numFmtId="46" fontId="11" fillId="0" borderId="65" xfId="145" applyNumberFormat="1" applyFill="1" applyBorder="1" applyAlignment="1">
      <alignment horizontal="center"/>
    </xf>
    <xf numFmtId="10" fontId="24" fillId="0" borderId="65" xfId="99" applyNumberFormat="1" applyFont="1" applyBorder="1" applyAlignment="1">
      <alignment horizontal="center"/>
    </xf>
    <xf numFmtId="10" fontId="24" fillId="0" borderId="66" xfId="99" applyNumberFormat="1" applyFont="1" applyBorder="1" applyAlignment="1">
      <alignment horizontal="center"/>
    </xf>
    <xf numFmtId="0" fontId="38" fillId="0" borderId="61" xfId="0" applyFont="1" applyBorder="1" applyAlignment="1">
      <alignment vertical="center"/>
    </xf>
    <xf numFmtId="164" fontId="38" fillId="0" borderId="62" xfId="0" applyNumberFormat="1" applyFont="1" applyBorder="1" applyAlignment="1">
      <alignment horizontal="center" vertical="center"/>
    </xf>
    <xf numFmtId="0" fontId="38" fillId="0" borderId="38" xfId="0" applyFont="1" applyBorder="1" applyAlignment="1">
      <alignment vertical="center"/>
    </xf>
    <xf numFmtId="164" fontId="38" fillId="0" borderId="39" xfId="0" applyNumberFormat="1" applyFont="1" applyBorder="1" applyAlignment="1">
      <alignment horizontal="center" vertical="center"/>
    </xf>
    <xf numFmtId="10" fontId="38" fillId="0" borderId="46" xfId="160" applyNumberFormat="1" applyFont="1" applyBorder="1" applyAlignment="1">
      <alignment horizontal="center" vertical="center"/>
    </xf>
    <xf numFmtId="0" fontId="21" fillId="0" borderId="18" xfId="97" applyFont="1" applyFill="1" applyBorder="1" applyAlignment="1">
      <alignment horizontal="left" vertical="top" wrapText="1"/>
    </xf>
    <xf numFmtId="0" fontId="21" fillId="0" borderId="19" xfId="97" applyFont="1" applyFill="1" applyBorder="1" applyAlignment="1">
      <alignment horizontal="left" vertical="top" wrapText="1"/>
    </xf>
    <xf numFmtId="0" fontId="21" fillId="0" borderId="20" xfId="97" applyFont="1" applyFill="1" applyBorder="1" applyAlignment="1">
      <alignment horizontal="left" vertical="top" wrapText="1"/>
    </xf>
    <xf numFmtId="0" fontId="33" fillId="3" borderId="1" xfId="97" applyFont="1" applyFill="1" applyBorder="1" applyAlignment="1">
      <alignment horizontal="center"/>
    </xf>
    <xf numFmtId="0" fontId="33" fillId="3" borderId="2" xfId="97" applyFont="1" applyFill="1" applyBorder="1" applyAlignment="1">
      <alignment horizontal="center"/>
    </xf>
    <xf numFmtId="0" fontId="33" fillId="3" borderId="3" xfId="97" applyFont="1" applyFill="1" applyBorder="1" applyAlignment="1">
      <alignment horizontal="center"/>
    </xf>
    <xf numFmtId="0" fontId="33" fillId="3" borderId="7" xfId="97" applyFont="1" applyFill="1" applyBorder="1" applyAlignment="1">
      <alignment horizontal="center"/>
    </xf>
    <xf numFmtId="0" fontId="33" fillId="3" borderId="8" xfId="97" applyFont="1" applyFill="1" applyBorder="1" applyAlignment="1">
      <alignment horizontal="center"/>
    </xf>
    <xf numFmtId="0" fontId="33" fillId="3" borderId="9" xfId="97" applyFont="1" applyFill="1" applyBorder="1" applyAlignment="1">
      <alignment horizontal="center"/>
    </xf>
    <xf numFmtId="0" fontId="33" fillId="3" borderId="14" xfId="97" applyFont="1" applyFill="1" applyBorder="1" applyAlignment="1">
      <alignment horizontal="center"/>
    </xf>
    <xf numFmtId="0" fontId="33" fillId="3" borderId="15" xfId="97" applyFont="1" applyFill="1" applyBorder="1" applyAlignment="1">
      <alignment horizontal="center"/>
    </xf>
    <xf numFmtId="0" fontId="21" fillId="0" borderId="24" xfId="97" applyFont="1" applyFill="1" applyBorder="1" applyAlignment="1">
      <alignment horizontal="left" vertical="top" wrapText="1"/>
    </xf>
    <xf numFmtId="0" fontId="21" fillId="0" borderId="25" xfId="97" applyFont="1" applyFill="1" applyBorder="1" applyAlignment="1">
      <alignment horizontal="left" vertical="top" wrapText="1"/>
    </xf>
    <xf numFmtId="0" fontId="21" fillId="0" borderId="26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39" xfId="97" applyFont="1" applyFill="1" applyBorder="1" applyAlignment="1">
      <alignment horizontal="left" vertical="top" wrapText="1"/>
    </xf>
    <xf numFmtId="0" fontId="21" fillId="0" borderId="46" xfId="97" applyFont="1" applyFill="1" applyBorder="1" applyAlignment="1">
      <alignment horizontal="left" vertical="top" wrapText="1"/>
    </xf>
    <xf numFmtId="0" fontId="33" fillId="4" borderId="27" xfId="97" applyFont="1" applyFill="1" applyBorder="1" applyAlignment="1">
      <alignment horizontal="center"/>
    </xf>
    <xf numFmtId="0" fontId="33" fillId="4" borderId="28" xfId="97" applyFont="1" applyFill="1" applyBorder="1" applyAlignment="1">
      <alignment horizontal="center"/>
    </xf>
    <xf numFmtId="0" fontId="33" fillId="4" borderId="29" xfId="97" applyFont="1" applyFill="1" applyBorder="1" applyAlignment="1">
      <alignment horizontal="center"/>
    </xf>
    <xf numFmtId="0" fontId="33" fillId="4" borderId="30" xfId="97" applyFont="1" applyFill="1" applyBorder="1" applyAlignment="1">
      <alignment horizontal="center"/>
    </xf>
    <xf numFmtId="0" fontId="33" fillId="4" borderId="31" xfId="97" applyFont="1" applyFill="1" applyBorder="1" applyAlignment="1">
      <alignment horizontal="center"/>
    </xf>
    <xf numFmtId="0" fontId="33" fillId="4" borderId="32" xfId="97" applyFont="1" applyFill="1" applyBorder="1" applyAlignment="1">
      <alignment horizontal="center"/>
    </xf>
    <xf numFmtId="0" fontId="37" fillId="3" borderId="47" xfId="97" applyFont="1" applyFill="1" applyBorder="1" applyAlignment="1">
      <alignment horizontal="center" vertical="center"/>
    </xf>
    <xf numFmtId="0" fontId="37" fillId="3" borderId="48" xfId="97" applyFont="1" applyFill="1" applyBorder="1" applyAlignment="1">
      <alignment horizontal="center" vertical="center"/>
    </xf>
    <xf numFmtId="0" fontId="37" fillId="3" borderId="49" xfId="97" applyFont="1" applyFill="1" applyBorder="1" applyAlignment="1">
      <alignment horizontal="center" vertical="center"/>
    </xf>
    <xf numFmtId="0" fontId="37" fillId="3" borderId="13" xfId="97" applyFont="1" applyFill="1" applyBorder="1" applyAlignment="1">
      <alignment horizontal="center" vertical="center"/>
    </xf>
    <xf numFmtId="0" fontId="37" fillId="3" borderId="14" xfId="97" applyFont="1" applyFill="1" applyBorder="1" applyAlignment="1">
      <alignment horizontal="center" vertical="center"/>
    </xf>
    <xf numFmtId="0" fontId="37" fillId="3" borderId="50" xfId="97" applyFont="1" applyFill="1" applyBorder="1" applyAlignment="1">
      <alignment horizontal="center" vertical="center"/>
    </xf>
    <xf numFmtId="0" fontId="37" fillId="3" borderId="55" xfId="97" applyFont="1" applyFill="1" applyBorder="1" applyAlignment="1">
      <alignment horizontal="center" vertical="center"/>
    </xf>
    <xf numFmtId="0" fontId="37" fillId="3" borderId="56" xfId="97" applyFont="1" applyFill="1" applyBorder="1" applyAlignment="1">
      <alignment horizontal="center" vertical="center"/>
    </xf>
    <xf numFmtId="0" fontId="37" fillId="3" borderId="57" xfId="97" applyFont="1" applyFill="1" applyBorder="1" applyAlignment="1">
      <alignment horizontal="center" vertical="center"/>
    </xf>
    <xf numFmtId="0" fontId="37" fillId="3" borderId="58" xfId="97" applyFont="1" applyFill="1" applyBorder="1" applyAlignment="1">
      <alignment horizontal="center" vertical="center"/>
    </xf>
    <xf numFmtId="0" fontId="37" fillId="3" borderId="59" xfId="97" applyFont="1" applyFill="1" applyBorder="1" applyAlignment="1">
      <alignment horizontal="center" vertical="center"/>
    </xf>
    <xf numFmtId="0" fontId="37" fillId="3" borderId="60" xfId="97" applyFont="1" applyFill="1" applyBorder="1" applyAlignment="1">
      <alignment horizontal="center" vertical="center"/>
    </xf>
    <xf numFmtId="0" fontId="37" fillId="4" borderId="27" xfId="97" applyFont="1" applyFill="1" applyBorder="1" applyAlignment="1">
      <alignment horizontal="center" vertical="center"/>
    </xf>
    <xf numFmtId="0" fontId="37" fillId="4" borderId="28" xfId="97" applyFont="1" applyFill="1" applyBorder="1" applyAlignment="1">
      <alignment horizontal="center" vertical="center"/>
    </xf>
    <xf numFmtId="0" fontId="37" fillId="4" borderId="29" xfId="97" applyFont="1" applyFill="1" applyBorder="1" applyAlignment="1">
      <alignment horizontal="center" vertical="center"/>
    </xf>
    <xf numFmtId="0" fontId="37" fillId="4" borderId="30" xfId="97" applyFont="1" applyFill="1" applyBorder="1" applyAlignment="1">
      <alignment horizontal="center" vertical="center"/>
    </xf>
    <xf numFmtId="0" fontId="37" fillId="4" borderId="31" xfId="97" applyFont="1" applyFill="1" applyBorder="1" applyAlignment="1">
      <alignment horizontal="center" vertical="center"/>
    </xf>
    <xf numFmtId="0" fontId="37" fillId="4" borderId="32" xfId="97" applyFont="1" applyFill="1" applyBorder="1" applyAlignment="1">
      <alignment horizontal="center" vertical="center"/>
    </xf>
    <xf numFmtId="0" fontId="33" fillId="4" borderId="27" xfId="97" applyFont="1" applyFill="1" applyBorder="1" applyAlignment="1">
      <alignment horizontal="center" vertical="center"/>
    </xf>
    <xf numFmtId="0" fontId="33" fillId="4" borderId="28" xfId="97" applyFont="1" applyFill="1" applyBorder="1" applyAlignment="1">
      <alignment horizontal="center" vertical="center"/>
    </xf>
    <xf numFmtId="0" fontId="33" fillId="4" borderId="29" xfId="97" applyFont="1" applyFill="1" applyBorder="1" applyAlignment="1">
      <alignment horizontal="center" vertical="center"/>
    </xf>
    <xf numFmtId="0" fontId="33" fillId="4" borderId="30" xfId="97" applyFont="1" applyFill="1" applyBorder="1" applyAlignment="1">
      <alignment horizontal="center" vertical="center"/>
    </xf>
    <xf numFmtId="0" fontId="33" fillId="4" borderId="31" xfId="97" applyFont="1" applyFill="1" applyBorder="1" applyAlignment="1">
      <alignment horizontal="center" vertical="center"/>
    </xf>
    <xf numFmtId="0" fontId="33" fillId="4" borderId="32" xfId="97" applyFont="1" applyFill="1" applyBorder="1" applyAlignment="1">
      <alignment horizontal="center" vertical="center"/>
    </xf>
    <xf numFmtId="0" fontId="37" fillId="3" borderId="67" xfId="97" applyFont="1" applyFill="1" applyBorder="1" applyAlignment="1">
      <alignment horizontal="center" vertical="center"/>
    </xf>
    <xf numFmtId="0" fontId="39" fillId="0" borderId="68" xfId="97" applyFont="1" applyFill="1" applyBorder="1" applyAlignment="1">
      <alignment vertical="center"/>
    </xf>
    <xf numFmtId="0" fontId="38" fillId="0" borderId="69" xfId="0" applyFont="1" applyBorder="1" applyAlignment="1">
      <alignment vertical="center"/>
    </xf>
    <xf numFmtId="0" fontId="38" fillId="0" borderId="70" xfId="0" applyFont="1" applyBorder="1" applyAlignment="1">
      <alignment vertical="center"/>
    </xf>
    <xf numFmtId="0" fontId="38" fillId="0" borderId="71" xfId="0" applyFont="1" applyBorder="1" applyAlignment="1">
      <alignment vertical="center"/>
    </xf>
    <xf numFmtId="0" fontId="39" fillId="0" borderId="68" xfId="97" applyFont="1" applyFill="1" applyBorder="1"/>
    <xf numFmtId="0" fontId="0" fillId="0" borderId="69" xfId="0" applyBorder="1" applyAlignment="1"/>
    <xf numFmtId="0" fontId="0" fillId="0" borderId="70" xfId="0" applyBorder="1" applyAlignment="1"/>
    <xf numFmtId="0" fontId="0" fillId="0" borderId="71" xfId="0" applyBorder="1" applyAlignment="1"/>
  </cellXfs>
  <cellStyles count="16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21" Type="http://schemas.openxmlformats.org/officeDocument/2006/relationships/worksheet" Target="worksheets/sheet14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5.xml"/><Relationship Id="rId29" Type="http://schemas.openxmlformats.org/officeDocument/2006/relationships/worksheet" Target="worksheets/sheet2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53" Type="http://schemas.openxmlformats.org/officeDocument/2006/relationships/chartsheet" Target="chartsheets/sheet1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styles" Target="styles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sharedStrings" Target="sharedStrings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12.xml"/><Relationship Id="rId54" Type="http://schemas.openxmlformats.org/officeDocument/2006/relationships/worksheet" Target="worksheets/sheet3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worksheet" Target="worksheets/sheet40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34" Type="http://schemas.openxmlformats.org/officeDocument/2006/relationships/chartsheet" Target="chartsheets/sheet10.xml"/><Relationship Id="rId50" Type="http://schemas.openxmlformats.org/officeDocument/2006/relationships/worksheet" Target="worksheets/sheet3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1.7013888888888901E-3</c:v>
                </c:pt>
                <c:pt idx="2">
                  <c:v>2.0833333333333299E-4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4.7453703703703703E-3</c:v>
                </c:pt>
                <c:pt idx="12">
                  <c:v>2.31481481481481E-4</c:v>
                </c:pt>
                <c:pt idx="13">
                  <c:v>4.3981481481481503E-4</c:v>
                </c:pt>
                <c:pt idx="14">
                  <c:v>2.0254629629629598E-3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2.2916666666666701E-3</c:v>
                </c:pt>
                <c:pt idx="2">
                  <c:v>2.31481481481481E-4</c:v>
                </c:pt>
                <c:pt idx="3">
                  <c:v>0</c:v>
                </c:pt>
                <c:pt idx="4">
                  <c:v>3.00925925925926E-4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1.3194444444444399E-3</c:v>
                </c:pt>
                <c:pt idx="12">
                  <c:v>0</c:v>
                </c:pt>
                <c:pt idx="13">
                  <c:v>6.9444444444444404E-5</c:v>
                </c:pt>
                <c:pt idx="14">
                  <c:v>1.30787037037037E-3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2.3611111111111098E-3</c:v>
                </c:pt>
                <c:pt idx="2">
                  <c:v>9.2592592592592596E-4</c:v>
                </c:pt>
                <c:pt idx="3">
                  <c:v>0</c:v>
                </c:pt>
                <c:pt idx="4">
                  <c:v>1.4351851851851899E-3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1.0069444444444401E-3</c:v>
                </c:pt>
                <c:pt idx="12">
                  <c:v>6.3657407407407402E-4</c:v>
                </c:pt>
                <c:pt idx="13">
                  <c:v>3.1250000000000001E-4</c:v>
                </c:pt>
                <c:pt idx="14">
                  <c:v>2.3032407407407398E-3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1.30787037037037E-3</c:v>
                </c:pt>
                <c:pt idx="2">
                  <c:v>2.0254629629629598E-3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4.6874999999999998E-3</c:v>
                </c:pt>
                <c:pt idx="12">
                  <c:v>8.4490740740740696E-4</c:v>
                </c:pt>
                <c:pt idx="13">
                  <c:v>1.6203703703703701E-4</c:v>
                </c:pt>
                <c:pt idx="14">
                  <c:v>2.5925925925925899E-3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1.9560185185185201E-3</c:v>
                </c:pt>
                <c:pt idx="2">
                  <c:v>8.4490740740740696E-4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1.4583333333333299E-3</c:v>
                </c:pt>
                <c:pt idx="12">
                  <c:v>2.5462962962962999E-4</c:v>
                </c:pt>
                <c:pt idx="13">
                  <c:v>1.15740740740741E-4</c:v>
                </c:pt>
                <c:pt idx="14">
                  <c:v>1.0185185185185199E-3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+Europa - Italia in Comune - PDE Italia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2.48842592592593E-3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2.5462962962962999E-4</c:v>
                </c:pt>
                <c:pt idx="12">
                  <c:v>3.2407407407407401E-4</c:v>
                </c:pt>
                <c:pt idx="13">
                  <c:v>1.2731481481481499E-4</c:v>
                </c:pt>
                <c:pt idx="14">
                  <c:v>3.9351851851851901E-4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2.2569444444444399E-3</c:v>
                </c:pt>
                <c:pt idx="2">
                  <c:v>1.2384259259259299E-3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1.6203703703703701E-3</c:v>
                </c:pt>
                <c:pt idx="12">
                  <c:v>1.04166666666667E-4</c:v>
                </c:pt>
                <c:pt idx="13">
                  <c:v>0</c:v>
                </c:pt>
                <c:pt idx="14">
                  <c:v>4.6296296296296298E-4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Popolo della famiglia - Alternativa popolare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1.7361111111111101E-4</c:v>
                </c:pt>
                <c:pt idx="12">
                  <c:v>0</c:v>
                </c:pt>
                <c:pt idx="13">
                  <c:v>0</c:v>
                </c:pt>
                <c:pt idx="14">
                  <c:v>4.6296296296296301E-5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1.85185185185185E-3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9.2592592592592602E-5</c:v>
                </c:pt>
                <c:pt idx="13">
                  <c:v>6.9444444444444404E-5</c:v>
                </c:pt>
                <c:pt idx="14">
                  <c:v>1.8518518518518501E-4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Popolari per l'Italia</c:v>
                </c:pt>
              </c:strCache>
            </c:strRef>
          </c:tx>
          <c:spPr>
            <a:solidFill>
              <a:schemeClr val="bg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4.6296296296296301E-5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9.6064814814814797E-4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1.9675925925925899E-4</c:v>
                </c:pt>
                <c:pt idx="12">
                  <c:v>0</c:v>
                </c:pt>
                <c:pt idx="13">
                  <c:v>0</c:v>
                </c:pt>
                <c:pt idx="14">
                  <c:v>5.78703703703704E-5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CasaPound Italia - Destre unite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1.4351851851851899E-3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3.4722222222222202E-5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1.05324074074074E-3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5.78703703703704E-5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Partito Animalista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1.05324074074074E-3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5.78703703703704E-5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Partito Pirata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9.8379629629629598E-4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4.6296296296296301E-5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Autonomie per l'Europa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chemeClr val="bg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1.15740740740741E-4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5.09259259259259E-4</c:v>
                </c:pt>
                <c:pt idx="2">
                  <c:v>3.5879629629629602E-4</c:v>
                </c:pt>
                <c:pt idx="3">
                  <c:v>1.38888888888889E-4</c:v>
                </c:pt>
                <c:pt idx="4">
                  <c:v>3.59953703703704E-3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8.3333333333333295E-4</c:v>
                </c:pt>
                <c:pt idx="12">
                  <c:v>2.31481481481481E-4</c:v>
                </c:pt>
                <c:pt idx="13">
                  <c:v>2.5462962962962999E-4</c:v>
                </c:pt>
                <c:pt idx="14">
                  <c:v>2.7777777777777799E-4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9-AECB-4540-B950-580F839DF220}"/>
            </c:ext>
          </c:extLst>
        </c:ser>
        <c:ser>
          <c:idx val="18"/>
          <c:order val="18"/>
          <c:tx>
            <c:strRef>
              <c:f>grafico1!$A$20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8.1018518518518505E-4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1.15740740740741E-4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2.1990740740740699E-3</c:v>
                </c:pt>
                <c:pt idx="12">
                  <c:v>7.5231481481481503E-4</c:v>
                </c:pt>
                <c:pt idx="13">
                  <c:v>3.4722222222222202E-4</c:v>
                </c:pt>
                <c:pt idx="14">
                  <c:v>2.6157407407407401E-3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1A-4312-9251-5118E86EB98A}"/>
            </c:ext>
          </c:extLst>
        </c:ser>
        <c:ser>
          <c:idx val="19"/>
          <c:order val="19"/>
          <c:tx>
            <c:strRef>
              <c:f>grafico1!$A$21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grafico1!$B$21:$P$21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1A-4312-9251-5118E86EB98A}"/>
            </c:ext>
          </c:extLst>
        </c:ser>
        <c:ser>
          <c:idx val="20"/>
          <c:order val="20"/>
          <c:tx>
            <c:strRef>
              <c:f>grafico1!$A$22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grafico1!$B$22:$P$22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1A-4312-9251-5118E86EB98A}"/>
            </c:ext>
          </c:extLst>
        </c:ser>
        <c:ser>
          <c:idx val="21"/>
          <c:order val="21"/>
          <c:tx>
            <c:strRef>
              <c:f>grafico1!$A$23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grafico1!$B$23:$P$23</c:f>
              <c:numCache>
                <c:formatCode>General</c:formatCode>
                <c:ptCount val="15"/>
                <c:pt idx="0">
                  <c:v>0</c:v>
                </c:pt>
                <c:pt idx="1">
                  <c:v>2.1180555555555601E-3</c:v>
                </c:pt>
                <c:pt idx="2">
                  <c:v>2.8472222222222202E-3</c:v>
                </c:pt>
                <c:pt idx="3">
                  <c:v>3.8194444444444398E-4</c:v>
                </c:pt>
                <c:pt idx="4">
                  <c:v>9.2592592592592596E-4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8.1365740740740704E-3</c:v>
                </c:pt>
                <c:pt idx="12">
                  <c:v>1.5393518518518499E-3</c:v>
                </c:pt>
                <c:pt idx="13">
                  <c:v>1.1574074074074099E-3</c:v>
                </c:pt>
                <c:pt idx="14">
                  <c:v>2.21064814814815E-3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1A-4312-9251-5118E86EB98A}"/>
            </c:ext>
          </c:extLst>
        </c:ser>
        <c:ser>
          <c:idx val="22"/>
          <c:order val="22"/>
          <c:tx>
            <c:strRef>
              <c:f>grafico1!$A$24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grafico1!$B$24:$P$24</c:f>
              <c:numCache>
                <c:formatCode>General</c:formatCode>
                <c:ptCount val="15"/>
                <c:pt idx="0">
                  <c:v>0</c:v>
                </c:pt>
                <c:pt idx="1">
                  <c:v>2.0601851851851901E-3</c:v>
                </c:pt>
                <c:pt idx="2">
                  <c:v>4.8726851851851804E-3</c:v>
                </c:pt>
                <c:pt idx="3">
                  <c:v>1.15740740740741E-4</c:v>
                </c:pt>
                <c:pt idx="4">
                  <c:v>5.2662037037037E-3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1.40046296296296E-2</c:v>
                </c:pt>
                <c:pt idx="12">
                  <c:v>1.79398148148148E-3</c:v>
                </c:pt>
                <c:pt idx="13">
                  <c:v>5.90277777777778E-4</c:v>
                </c:pt>
                <c:pt idx="14">
                  <c:v>2.6736111111111101E-3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1A-4312-9251-5118E86EB98A}"/>
            </c:ext>
          </c:extLst>
        </c:ser>
        <c:ser>
          <c:idx val="23"/>
          <c:order val="23"/>
          <c:tx>
            <c:strRef>
              <c:f>grafico1!$A$25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grafico1!$B$25:$P$25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1A-4312-9251-5118E86EB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8978432"/>
        <c:axId val="158979968"/>
      </c:barChart>
      <c:catAx>
        <c:axId val="15897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979968"/>
        <c:crosses val="autoZero"/>
        <c:auto val="1"/>
        <c:lblAlgn val="ctr"/>
        <c:lblOffset val="100"/>
        <c:noMultiLvlLbl val="0"/>
      </c:catAx>
      <c:valAx>
        <c:axId val="15897996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5897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'gr2-RAI'!$D$2:$D$25</c:f>
              <c:numCache>
                <c:formatCode>0.00%</c:formatCode>
                <c:ptCount val="24"/>
                <c:pt idx="0">
                  <c:v>0.86616014026884902</c:v>
                </c:pt>
                <c:pt idx="1">
                  <c:v>0.94844124700239796</c:v>
                </c:pt>
                <c:pt idx="2">
                  <c:v>0.89604782464297605</c:v>
                </c:pt>
                <c:pt idx="3">
                  <c:v>1</c:v>
                </c:pt>
                <c:pt idx="4">
                  <c:v>0.22512162759840801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0.95180722891566305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0.55713319810682904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'gr2-RAI'!$E$2:$E$25</c:f>
              <c:numCache>
                <c:formatCode>0.00%</c:formatCode>
                <c:ptCount val="24"/>
                <c:pt idx="0">
                  <c:v>0.13383985973115101</c:v>
                </c:pt>
                <c:pt idx="1">
                  <c:v>5.1558752997601903E-2</c:v>
                </c:pt>
                <c:pt idx="2">
                  <c:v>0.103952175357024</c:v>
                </c:pt>
                <c:pt idx="3">
                  <c:v>0</c:v>
                </c:pt>
                <c:pt idx="4">
                  <c:v>0.77487837240159196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4.8192771084337303E-2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0.44286680189317101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4396800"/>
        <c:axId val="182977280"/>
      </c:barChart>
      <c:catAx>
        <c:axId val="184396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977280"/>
        <c:crosses val="autoZero"/>
        <c:auto val="1"/>
        <c:lblAlgn val="ctr"/>
        <c:lblOffset val="100"/>
        <c:noMultiLvlLbl val="0"/>
      </c:catAx>
      <c:valAx>
        <c:axId val="182977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43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24'!$D$2:$D$25</c:f>
              <c:numCache>
                <c:formatCode>0.00%</c:formatCode>
                <c:ptCount val="24"/>
                <c:pt idx="0">
                  <c:v>1</c:v>
                </c:pt>
                <c:pt idx="1">
                  <c:v>0.93055555555555602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0.92534381139489197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0.87148102815177497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24'!$E$2:$E$25</c:f>
              <c:numCache>
                <c:formatCode>0.00%</c:formatCode>
                <c:ptCount val="24"/>
                <c:pt idx="0">
                  <c:v>0</c:v>
                </c:pt>
                <c:pt idx="1">
                  <c:v>6.9444444444444503E-2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7.4656188605108004E-2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0.128518971848225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4239616"/>
        <c:axId val="184241152"/>
      </c:barChart>
      <c:catAx>
        <c:axId val="184239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4241152"/>
        <c:crosses val="autoZero"/>
        <c:auto val="1"/>
        <c:lblAlgn val="ctr"/>
        <c:lblOffset val="100"/>
        <c:noMultiLvlLbl val="0"/>
      </c:catAx>
      <c:valAx>
        <c:axId val="1842411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42396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4725888"/>
        <c:axId val="184727424"/>
      </c:barChart>
      <c:catAx>
        <c:axId val="184725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4727424"/>
        <c:crosses val="autoZero"/>
        <c:auto val="1"/>
        <c:lblAlgn val="ctr"/>
        <c:lblOffset val="100"/>
        <c:noMultiLvlLbl val="0"/>
      </c:catAx>
      <c:valAx>
        <c:axId val="1847274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472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'gr2-Eleumedia'!$D$2:$D$25</c:f>
              <c:numCache>
                <c:formatCode>0.00%</c:formatCode>
                <c:ptCount val="24"/>
                <c:pt idx="0">
                  <c:v>0.85818181818181805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0.63099374565670596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'gr2-Eleumedia'!$E$2:$E$25</c:f>
              <c:numCache>
                <c:formatCode>0.00%</c:formatCode>
                <c:ptCount val="24"/>
                <c:pt idx="0">
                  <c:v>0.14181818181818201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0.36900625434329398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4171136"/>
        <c:axId val="184177024"/>
      </c:barChart>
      <c:catAx>
        <c:axId val="184171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4177024"/>
        <c:crosses val="autoZero"/>
        <c:auto val="1"/>
        <c:lblAlgn val="ctr"/>
        <c:lblOffset val="100"/>
        <c:noMultiLvlLbl val="0"/>
      </c:catAx>
      <c:valAx>
        <c:axId val="1841770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41711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Kiss Kiss'!$D$2:$D$25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85573760"/>
        <c:axId val="185575296"/>
      </c:barChart>
      <c:catAx>
        <c:axId val="185573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575296"/>
        <c:crosses val="autoZero"/>
        <c:auto val="1"/>
        <c:lblAlgn val="ctr"/>
        <c:lblOffset val="100"/>
        <c:noMultiLvlLbl val="0"/>
      </c:catAx>
      <c:valAx>
        <c:axId val="1855752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557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'gr2-RTL 102.5'!$D$2:$D$25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'gr2-RTL 102.5'!$E$2:$E$25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4108928"/>
        <c:axId val="184110464"/>
      </c:barChart>
      <c:catAx>
        <c:axId val="184108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4110464"/>
        <c:crosses val="autoZero"/>
        <c:auto val="1"/>
        <c:lblAlgn val="ctr"/>
        <c:lblOffset val="100"/>
        <c:noMultiLvlLbl val="0"/>
      </c:catAx>
      <c:valAx>
        <c:axId val="1841104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410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'gr2-RDS'!$D$2:$D$25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'gr2-RDS'!$E$2:$E$25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5717120"/>
        <c:axId val="185718656"/>
      </c:barChart>
      <c:catAx>
        <c:axId val="185717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718656"/>
        <c:crosses val="autoZero"/>
        <c:auto val="1"/>
        <c:lblAlgn val="ctr"/>
        <c:lblOffset val="100"/>
        <c:noMultiLvlLbl val="0"/>
      </c:catAx>
      <c:valAx>
        <c:axId val="1857186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571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86096256"/>
        <c:axId val="186102144"/>
      </c:barChart>
      <c:catAx>
        <c:axId val="186096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102144"/>
        <c:crosses val="autoZero"/>
        <c:auto val="1"/>
        <c:lblAlgn val="ctr"/>
        <c:lblOffset val="100"/>
        <c:noMultiLvlLbl val="0"/>
      </c:catAx>
      <c:valAx>
        <c:axId val="1861021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609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'gr1-RAI'!$D$2:$D$25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0.932475884244373</c:v>
                </c:pt>
                <c:pt idx="4">
                  <c:v>0</c:v>
                </c:pt>
                <c:pt idx="5">
                  <c:v>0.82191780821917804</c:v>
                </c:pt>
                <c:pt idx="6">
                  <c:v>1</c:v>
                </c:pt>
                <c:pt idx="7">
                  <c:v>1</c:v>
                </c:pt>
                <c:pt idx="8">
                  <c:v>0.66666666666666696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'gr1-RAI'!$E$2:$E$25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6.7524115755627001E-2</c:v>
                </c:pt>
                <c:pt idx="4">
                  <c:v>1</c:v>
                </c:pt>
                <c:pt idx="5">
                  <c:v>0.17808219178082199</c:v>
                </c:pt>
                <c:pt idx="6">
                  <c:v>0</c:v>
                </c:pt>
                <c:pt idx="7">
                  <c:v>0</c:v>
                </c:pt>
                <c:pt idx="8">
                  <c:v>0.33333333333333298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2608896"/>
        <c:axId val="172610688"/>
      </c:barChart>
      <c:catAx>
        <c:axId val="172608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610688"/>
        <c:crosses val="autoZero"/>
        <c:auto val="1"/>
        <c:lblAlgn val="ctr"/>
        <c:lblOffset val="100"/>
        <c:noMultiLvlLbl val="0"/>
      </c:catAx>
      <c:valAx>
        <c:axId val="1726106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260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24'!$D$2:$D$25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24'!$E$2:$E$25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2651648"/>
        <c:axId val="172653184"/>
      </c:barChart>
      <c:catAx>
        <c:axId val="172651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653184"/>
        <c:crosses val="autoZero"/>
        <c:auto val="1"/>
        <c:lblAlgn val="ctr"/>
        <c:lblOffset val="100"/>
        <c:noMultiLvlLbl val="0"/>
      </c:catAx>
      <c:valAx>
        <c:axId val="1726531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26516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81689344"/>
        <c:axId val="181691136"/>
      </c:barChart>
      <c:catAx>
        <c:axId val="181689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1691136"/>
        <c:crosses val="autoZero"/>
        <c:auto val="1"/>
        <c:lblAlgn val="ctr"/>
        <c:lblOffset val="100"/>
        <c:noMultiLvlLbl val="0"/>
      </c:catAx>
      <c:valAx>
        <c:axId val="1816911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16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'gr1-Eleumedia'!$D$2:$D$25</c:f>
              <c:numCache>
                <c:formatCode>0.00%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0.83516483516483497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'gr1-Eleumedia'!$E$2:$E$25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0.164835164835165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2459136"/>
        <c:axId val="172460672"/>
      </c:barChart>
      <c:catAx>
        <c:axId val="172459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2460672"/>
        <c:crosses val="autoZero"/>
        <c:auto val="1"/>
        <c:lblAlgn val="ctr"/>
        <c:lblOffset val="100"/>
        <c:noMultiLvlLbl val="0"/>
      </c:catAx>
      <c:valAx>
        <c:axId val="1724606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24591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Kiss Kiss'!$D$2:$D$25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6237568"/>
        <c:axId val="176247552"/>
      </c:barChart>
      <c:catAx>
        <c:axId val="176237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247552"/>
        <c:crosses val="autoZero"/>
        <c:auto val="1"/>
        <c:lblAlgn val="ctr"/>
        <c:lblOffset val="100"/>
        <c:noMultiLvlLbl val="0"/>
      </c:catAx>
      <c:valAx>
        <c:axId val="1762475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623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'gr1-RTL 102.5'!$D$2:$D$25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0.38857142857142901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'gr1-RTL 102.5'!$E$2:$E$25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0.61142857142857099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2246016"/>
        <c:axId val="182251904"/>
      </c:barChart>
      <c:catAx>
        <c:axId val="1822460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251904"/>
        <c:crosses val="autoZero"/>
        <c:auto val="1"/>
        <c:lblAlgn val="ctr"/>
        <c:lblOffset val="100"/>
        <c:noMultiLvlLbl val="0"/>
      </c:catAx>
      <c:valAx>
        <c:axId val="1822519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224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'gr1-RDS'!$D$2:$D$25</c:f>
              <c:numCache>
                <c:formatCode>0.00%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0.502325581395349</c:v>
                </c:pt>
                <c:pt idx="6">
                  <c:v>1</c:v>
                </c:pt>
                <c:pt idx="7">
                  <c:v>0</c:v>
                </c:pt>
                <c:pt idx="8">
                  <c:v>0.46875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'gr1-RDS'!$E$2:$E$25</c:f>
              <c:numCache>
                <c:formatCode>0.00%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0.497674418604651</c:v>
                </c:pt>
                <c:pt idx="6">
                  <c:v>0</c:v>
                </c:pt>
                <c:pt idx="7">
                  <c:v>0</c:v>
                </c:pt>
                <c:pt idx="8">
                  <c:v>0.53125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2284672"/>
        <c:axId val="182286208"/>
      </c:barChart>
      <c:catAx>
        <c:axId val="182284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286208"/>
        <c:crosses val="autoZero"/>
        <c:auto val="1"/>
        <c:lblAlgn val="ctr"/>
        <c:lblOffset val="100"/>
        <c:noMultiLvlLbl val="0"/>
      </c:catAx>
      <c:valAx>
        <c:axId val="182286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228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20.05.2019 al 24.05.2019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83429376"/>
        <c:axId val="182394880"/>
      </c:barChart>
      <c:catAx>
        <c:axId val="18342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394880"/>
        <c:crosses val="autoZero"/>
        <c:auto val="1"/>
        <c:lblAlgn val="ctr"/>
        <c:lblOffset val="100"/>
        <c:noMultiLvlLbl val="0"/>
      </c:catAx>
      <c:valAx>
        <c:axId val="1823948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342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6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zoomScale="70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90469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7"/>
  <sheetViews>
    <sheetView showGridLines="0" showZeros="0" zoomScale="82" zoomScaleNormal="82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43" t="s">
        <v>37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2:14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2:14" x14ac:dyDescent="0.25">
      <c r="B5" s="44"/>
      <c r="C5" s="149" t="s">
        <v>0</v>
      </c>
      <c r="D5" s="149"/>
      <c r="E5" s="149"/>
      <c r="F5" s="149" t="s">
        <v>1</v>
      </c>
      <c r="G5" s="149"/>
      <c r="H5" s="149"/>
      <c r="I5" s="149" t="s">
        <v>2</v>
      </c>
      <c r="J5" s="149"/>
      <c r="K5" s="149"/>
      <c r="L5" s="149" t="s">
        <v>3</v>
      </c>
      <c r="M5" s="149"/>
      <c r="N5" s="150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2.0254629629629598E-3</v>
      </c>
      <c r="D7" s="15">
        <f>IFERROR(C7/C$25,0)</f>
        <v>0.18557794273594896</v>
      </c>
      <c r="E7" s="15">
        <f>IFERROR(C7/C$36,0)</f>
        <v>0.10999371464487731</v>
      </c>
      <c r="F7" s="14">
        <v>4.3981481481481503E-4</v>
      </c>
      <c r="G7" s="15">
        <f>IFERROR(F7/F$25,0)</f>
        <v>0.28358208955223879</v>
      </c>
      <c r="H7" s="15">
        <f>IFERROR(F7/F$36,0)</f>
        <v>0.12063492063492058</v>
      </c>
      <c r="I7" s="14">
        <v>2.31481481481481E-4</v>
      </c>
      <c r="J7" s="15">
        <f>IFERROR(I7/I$25,0)</f>
        <v>8.5106382978723263E-2</v>
      </c>
      <c r="K7" s="15">
        <f>IFERROR(I7/I$36,0)</f>
        <v>3.4013605442176825E-2</v>
      </c>
      <c r="L7" s="16">
        <f>SUM(C7,F7,I7)</f>
        <v>2.696759259259256E-3</v>
      </c>
      <c r="M7" s="15">
        <f>IFERROR(L7/L$25,0)</f>
        <v>0.177591463414634</v>
      </c>
      <c r="N7" s="17">
        <f>IFERROR(L7/L$36,0)</f>
        <v>9.34242181234963E-2</v>
      </c>
    </row>
    <row r="8" spans="2:14" x14ac:dyDescent="0.25">
      <c r="B8" s="13" t="s">
        <v>150</v>
      </c>
      <c r="C8" s="14">
        <v>1.30787037037037E-3</v>
      </c>
      <c r="D8" s="15">
        <f t="shared" ref="D8:D24" si="0">IFERROR(C8/C$25,0)</f>
        <v>0.11983032873807005</v>
      </c>
      <c r="E8" s="15">
        <f t="shared" ref="E8:E24" si="1">IFERROR(C8/C$36,0)</f>
        <v>7.1024512884978006E-2</v>
      </c>
      <c r="F8" s="14">
        <v>6.9444444444444404E-5</v>
      </c>
      <c r="G8" s="15">
        <f t="shared" ref="G8:G24" si="2">IFERROR(F8/F$25,0)</f>
        <v>4.4776119402985023E-2</v>
      </c>
      <c r="H8" s="15">
        <f t="shared" ref="H8:H24" si="3">IFERROR(F8/F$36,0)</f>
        <v>1.9047619047619018E-2</v>
      </c>
      <c r="I8" s="14">
        <v>0</v>
      </c>
      <c r="J8" s="15">
        <f t="shared" ref="J8:J24" si="4">IFERROR(I8/I$25,0)</f>
        <v>0</v>
      </c>
      <c r="K8" s="15">
        <f t="shared" ref="K8:K24" si="5">IFERROR(I8/I$36,0)</f>
        <v>0</v>
      </c>
      <c r="L8" s="16">
        <f t="shared" ref="L8:L24" si="6">SUM(C8,F8,I8)</f>
        <v>1.3773148148148145E-3</v>
      </c>
      <c r="M8" s="15">
        <f t="shared" ref="M8:M24" si="7">IFERROR(L8/L$25,0)</f>
        <v>9.0701219512195147E-2</v>
      </c>
      <c r="N8" s="17">
        <f t="shared" ref="N8:N24" si="8">IFERROR(L8/L$36,0)</f>
        <v>4.7714514835605452E-2</v>
      </c>
    </row>
    <row r="9" spans="2:14" x14ac:dyDescent="0.25">
      <c r="B9" s="13" t="s">
        <v>11</v>
      </c>
      <c r="C9" s="14">
        <v>2.3032407407407398E-3</v>
      </c>
      <c r="D9" s="15">
        <f t="shared" si="0"/>
        <v>0.21102863202545077</v>
      </c>
      <c r="E9" s="15">
        <f t="shared" si="1"/>
        <v>0.12507856693903205</v>
      </c>
      <c r="F9" s="14">
        <v>3.1250000000000001E-4</v>
      </c>
      <c r="G9" s="15">
        <f t="shared" si="2"/>
        <v>0.20149253731343272</v>
      </c>
      <c r="H9" s="15">
        <f t="shared" si="3"/>
        <v>8.5714285714285632E-2</v>
      </c>
      <c r="I9" s="14">
        <v>6.3657407407407402E-4</v>
      </c>
      <c r="J9" s="15">
        <f t="shared" si="4"/>
        <v>0.23404255319148945</v>
      </c>
      <c r="K9" s="15">
        <f t="shared" si="5"/>
        <v>9.3537414965986457E-2</v>
      </c>
      <c r="L9" s="16">
        <f t="shared" si="6"/>
        <v>3.2523148148148138E-3</v>
      </c>
      <c r="M9" s="15">
        <f t="shared" si="7"/>
        <v>0.21417682926829271</v>
      </c>
      <c r="N9" s="17">
        <f t="shared" si="8"/>
        <v>0.11267040898155573</v>
      </c>
    </row>
    <row r="10" spans="2:14" x14ac:dyDescent="0.25">
      <c r="B10" s="13" t="s">
        <v>63</v>
      </c>
      <c r="C10" s="14">
        <v>2.5925925925925899E-3</v>
      </c>
      <c r="D10" s="15">
        <f t="shared" si="0"/>
        <v>0.23753976670201479</v>
      </c>
      <c r="E10" s="15">
        <f t="shared" si="1"/>
        <v>0.14079195474544304</v>
      </c>
      <c r="F10" s="14">
        <v>1.6203703703703701E-4</v>
      </c>
      <c r="G10" s="15">
        <f t="shared" si="2"/>
        <v>0.10447761194029843</v>
      </c>
      <c r="H10" s="15">
        <f t="shared" si="3"/>
        <v>4.4444444444444391E-2</v>
      </c>
      <c r="I10" s="14">
        <v>8.4490740740740696E-4</v>
      </c>
      <c r="J10" s="15">
        <f t="shared" si="4"/>
        <v>0.31063829787234043</v>
      </c>
      <c r="K10" s="15">
        <f t="shared" si="5"/>
        <v>0.12414965986394561</v>
      </c>
      <c r="L10" s="16">
        <f t="shared" si="6"/>
        <v>3.5995370370370339E-3</v>
      </c>
      <c r="M10" s="15">
        <f t="shared" si="7"/>
        <v>0.23704268292682917</v>
      </c>
      <c r="N10" s="17">
        <f t="shared" si="8"/>
        <v>0.12469927826784274</v>
      </c>
    </row>
    <row r="11" spans="2:14" x14ac:dyDescent="0.25">
      <c r="B11" s="13" t="s">
        <v>12</v>
      </c>
      <c r="C11" s="14">
        <v>1.0185185185185199E-3</v>
      </c>
      <c r="D11" s="15">
        <f t="shared" si="0"/>
        <v>9.3319194061506031E-2</v>
      </c>
      <c r="E11" s="15">
        <f t="shared" si="1"/>
        <v>5.5311125078567037E-2</v>
      </c>
      <c r="F11" s="14">
        <v>1.15740740740741E-4</v>
      </c>
      <c r="G11" s="15">
        <f t="shared" si="2"/>
        <v>7.4626865671641923E-2</v>
      </c>
      <c r="H11" s="15">
        <f t="shared" si="3"/>
        <v>3.1746031746031786E-2</v>
      </c>
      <c r="I11" s="14">
        <v>2.5462962962962999E-4</v>
      </c>
      <c r="J11" s="15">
        <f t="shared" si="4"/>
        <v>9.3617021276595921E-2</v>
      </c>
      <c r="K11" s="15">
        <f t="shared" si="5"/>
        <v>3.7414965986394634E-2</v>
      </c>
      <c r="L11" s="16">
        <f t="shared" si="6"/>
        <v>1.3888888888888909E-3</v>
      </c>
      <c r="M11" s="15">
        <f t="shared" si="7"/>
        <v>9.146341463414652E-2</v>
      </c>
      <c r="N11" s="17">
        <f t="shared" si="8"/>
        <v>4.8115477145148439E-2</v>
      </c>
    </row>
    <row r="12" spans="2:14" x14ac:dyDescent="0.25">
      <c r="B12" s="13" t="s">
        <v>151</v>
      </c>
      <c r="C12" s="14">
        <v>3.9351851851851901E-4</v>
      </c>
      <c r="D12" s="15">
        <f t="shared" si="0"/>
        <v>3.6055143160127326E-2</v>
      </c>
      <c r="E12" s="15">
        <f t="shared" si="1"/>
        <v>2.1370207416719078E-2</v>
      </c>
      <c r="F12" s="14">
        <v>1.2731481481481499E-4</v>
      </c>
      <c r="G12" s="15">
        <f t="shared" si="2"/>
        <v>8.2089552238806041E-2</v>
      </c>
      <c r="H12" s="15">
        <f t="shared" si="3"/>
        <v>3.4920634920634935E-2</v>
      </c>
      <c r="I12" s="14">
        <v>3.2407407407407401E-4</v>
      </c>
      <c r="J12" s="15">
        <f t="shared" si="4"/>
        <v>0.1191489361702128</v>
      </c>
      <c r="K12" s="15">
        <f t="shared" si="5"/>
        <v>4.7619047619047644E-2</v>
      </c>
      <c r="L12" s="16">
        <f t="shared" si="6"/>
        <v>8.4490740740740793E-4</v>
      </c>
      <c r="M12" s="15">
        <f t="shared" si="7"/>
        <v>5.5640243902439081E-2</v>
      </c>
      <c r="N12" s="17">
        <f t="shared" si="8"/>
        <v>2.927024859663194E-2</v>
      </c>
    </row>
    <row r="13" spans="2:14" x14ac:dyDescent="0.25">
      <c r="B13" s="13" t="s">
        <v>152</v>
      </c>
      <c r="C13" s="14">
        <v>4.6296296296296298E-4</v>
      </c>
      <c r="D13" s="15">
        <f t="shared" si="0"/>
        <v>4.2417815482502688E-2</v>
      </c>
      <c r="E13" s="15">
        <f t="shared" si="1"/>
        <v>2.5141420490257711E-2</v>
      </c>
      <c r="F13" s="18">
        <v>0</v>
      </c>
      <c r="G13" s="15">
        <f t="shared" si="2"/>
        <v>0</v>
      </c>
      <c r="H13" s="15">
        <f t="shared" si="3"/>
        <v>0</v>
      </c>
      <c r="I13" s="18">
        <v>1.04166666666667E-4</v>
      </c>
      <c r="J13" s="15">
        <f t="shared" si="4"/>
        <v>3.829787234042567E-2</v>
      </c>
      <c r="K13" s="15">
        <f t="shared" si="5"/>
        <v>1.530612244897965E-2</v>
      </c>
      <c r="L13" s="16">
        <f t="shared" si="6"/>
        <v>5.6712962962962999E-4</v>
      </c>
      <c r="M13" s="15">
        <f t="shared" si="7"/>
        <v>3.7347560975609796E-2</v>
      </c>
      <c r="N13" s="17">
        <f t="shared" si="8"/>
        <v>1.9647153167602262E-2</v>
      </c>
    </row>
    <row r="14" spans="2:14" x14ac:dyDescent="0.25">
      <c r="B14" s="13" t="s">
        <v>153</v>
      </c>
      <c r="C14" s="14">
        <v>4.6296296296296301E-5</v>
      </c>
      <c r="D14" s="15">
        <f t="shared" si="0"/>
        <v>4.241781548250269E-3</v>
      </c>
      <c r="E14" s="15">
        <f t="shared" si="1"/>
        <v>2.5141420490257713E-3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4.6296296296296301E-5</v>
      </c>
      <c r="M14" s="15">
        <f t="shared" si="7"/>
        <v>3.0487804878048799E-3</v>
      </c>
      <c r="N14" s="17">
        <f t="shared" si="8"/>
        <v>1.6038492381716125E-3</v>
      </c>
    </row>
    <row r="15" spans="2:14" x14ac:dyDescent="0.25">
      <c r="B15" s="13" t="s">
        <v>154</v>
      </c>
      <c r="C15" s="14">
        <v>1.8518518518518501E-4</v>
      </c>
      <c r="D15" s="15">
        <f t="shared" si="0"/>
        <v>1.6967126193001059E-2</v>
      </c>
      <c r="E15" s="15">
        <f t="shared" si="1"/>
        <v>1.0056568196103075E-2</v>
      </c>
      <c r="F15" s="14">
        <v>6.9444444444444404E-5</v>
      </c>
      <c r="G15" s="15">
        <f t="shared" si="2"/>
        <v>4.4776119402985023E-2</v>
      </c>
      <c r="H15" s="15">
        <f t="shared" si="3"/>
        <v>1.9047619047619018E-2</v>
      </c>
      <c r="I15" s="14">
        <v>9.2592592592592602E-5</v>
      </c>
      <c r="J15" s="15">
        <f t="shared" si="4"/>
        <v>3.4042553191489383E-2</v>
      </c>
      <c r="K15" s="15">
        <f t="shared" si="5"/>
        <v>1.360544217687076E-2</v>
      </c>
      <c r="L15" s="16">
        <f t="shared" si="6"/>
        <v>3.4722222222222196E-4</v>
      </c>
      <c r="M15" s="15">
        <f t="shared" si="7"/>
        <v>2.2865853658536578E-2</v>
      </c>
      <c r="N15" s="17">
        <f t="shared" si="8"/>
        <v>1.2028869286287084E-2</v>
      </c>
    </row>
    <row r="16" spans="2:14" x14ac:dyDescent="0.25">
      <c r="B16" s="13" t="s">
        <v>155</v>
      </c>
      <c r="C16" s="14">
        <v>4.6296296296296301E-5</v>
      </c>
      <c r="D16" s="15">
        <f>IFERROR(C16/C$25,0)</f>
        <v>4.241781548250269E-3</v>
      </c>
      <c r="E16" s="15">
        <f t="shared" si="1"/>
        <v>2.5141420490257713E-3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4.6296296296296301E-5</v>
      </c>
      <c r="M16" s="15">
        <f t="shared" si="7"/>
        <v>3.0487804878048799E-3</v>
      </c>
      <c r="N16" s="17">
        <f t="shared" si="8"/>
        <v>1.6038492381716125E-3</v>
      </c>
    </row>
    <row r="17" spans="2:14" x14ac:dyDescent="0.25">
      <c r="B17" s="13" t="s">
        <v>156</v>
      </c>
      <c r="C17" s="14">
        <v>5.78703703703704E-5</v>
      </c>
      <c r="D17" s="15">
        <f>IFERROR(C17/C$25,0)</f>
        <v>5.3022269353128378E-3</v>
      </c>
      <c r="E17" s="15">
        <f t="shared" si="1"/>
        <v>3.1426775612822151E-3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5.78703703703704E-5</v>
      </c>
      <c r="M17" s="15">
        <f t="shared" si="7"/>
        <v>3.8109756097561014E-3</v>
      </c>
      <c r="N17" s="17">
        <f t="shared" si="8"/>
        <v>2.0048115477145165E-3</v>
      </c>
    </row>
    <row r="18" spans="2:14" x14ac:dyDescent="0.25">
      <c r="B18" s="13" t="s">
        <v>157</v>
      </c>
      <c r="C18" s="14">
        <v>3.4722222222222202E-5</v>
      </c>
      <c r="D18" s="15">
        <f t="shared" si="0"/>
        <v>3.1813361611876994E-3</v>
      </c>
      <c r="E18" s="15">
        <f t="shared" si="1"/>
        <v>1.8856065367693271E-3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3.4722222222222202E-5</v>
      </c>
      <c r="M18" s="15">
        <f t="shared" si="7"/>
        <v>2.2865853658536584E-3</v>
      </c>
      <c r="N18" s="17">
        <f t="shared" si="8"/>
        <v>1.2028869286287085E-3</v>
      </c>
    </row>
    <row r="19" spans="2:14" x14ac:dyDescent="0.25">
      <c r="B19" s="13" t="s">
        <v>158</v>
      </c>
      <c r="C19" s="14">
        <v>5.78703703703704E-5</v>
      </c>
      <c r="D19" s="15">
        <f t="shared" si="0"/>
        <v>5.3022269353128378E-3</v>
      </c>
      <c r="E19" s="15">
        <f t="shared" si="1"/>
        <v>3.1426775612822151E-3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5.78703703703704E-5</v>
      </c>
      <c r="M19" s="15">
        <f t="shared" si="7"/>
        <v>3.8109756097561014E-3</v>
      </c>
      <c r="N19" s="17">
        <f t="shared" si="8"/>
        <v>2.0048115477145165E-3</v>
      </c>
    </row>
    <row r="20" spans="2:14" x14ac:dyDescent="0.25">
      <c r="B20" s="13" t="s">
        <v>159</v>
      </c>
      <c r="C20" s="14">
        <v>5.78703703703704E-5</v>
      </c>
      <c r="D20" s="15">
        <f t="shared" si="0"/>
        <v>5.3022269353128378E-3</v>
      </c>
      <c r="E20" s="15">
        <f t="shared" si="1"/>
        <v>3.1426775612822151E-3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5.78703703703704E-5</v>
      </c>
      <c r="M20" s="15">
        <f t="shared" si="7"/>
        <v>3.8109756097561014E-3</v>
      </c>
      <c r="N20" s="17">
        <f t="shared" si="8"/>
        <v>2.0048115477145165E-3</v>
      </c>
    </row>
    <row r="21" spans="2:14" x14ac:dyDescent="0.25">
      <c r="B21" s="13" t="s">
        <v>160</v>
      </c>
      <c r="C21" s="14">
        <v>4.6296296296296301E-5</v>
      </c>
      <c r="D21" s="15">
        <f t="shared" si="0"/>
        <v>4.241781548250269E-3</v>
      </c>
      <c r="E21" s="15">
        <f t="shared" si="1"/>
        <v>2.5141420490257713E-3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4.6296296296296301E-5</v>
      </c>
      <c r="M21" s="15">
        <f t="shared" si="7"/>
        <v>3.0487804878048799E-3</v>
      </c>
      <c r="N21" s="17">
        <f t="shared" si="8"/>
        <v>1.6038492381716125E-3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2.7777777777777799E-4</v>
      </c>
      <c r="D24" s="15">
        <f t="shared" si="0"/>
        <v>2.545068928950163E-2</v>
      </c>
      <c r="E24" s="15">
        <f t="shared" si="1"/>
        <v>1.5084852294154637E-2</v>
      </c>
      <c r="F24" s="24">
        <v>2.5462962962962999E-4</v>
      </c>
      <c r="G24" s="15">
        <f t="shared" si="2"/>
        <v>0.16417910447761208</v>
      </c>
      <c r="H24" s="15">
        <f t="shared" si="3"/>
        <v>6.9841269841269871E-2</v>
      </c>
      <c r="I24" s="24">
        <v>2.31481481481481E-4</v>
      </c>
      <c r="J24" s="15">
        <f t="shared" si="4"/>
        <v>8.5106382978723263E-2</v>
      </c>
      <c r="K24" s="15">
        <f t="shared" si="5"/>
        <v>3.4013605442176825E-2</v>
      </c>
      <c r="L24" s="16">
        <f t="shared" si="6"/>
        <v>7.6388888888888904E-4</v>
      </c>
      <c r="M24" s="15">
        <f t="shared" si="7"/>
        <v>5.0304878048780519E-2</v>
      </c>
      <c r="N24" s="17">
        <f t="shared" si="8"/>
        <v>2.6463512429831609E-2</v>
      </c>
    </row>
    <row r="25" spans="2:14" ht="16.5" thickTop="1" thickBot="1" x14ac:dyDescent="0.3">
      <c r="B25" s="36" t="s">
        <v>3</v>
      </c>
      <c r="C25" s="37">
        <f>SUM(C7:C24)</f>
        <v>1.0914351851851843E-2</v>
      </c>
      <c r="D25" s="38">
        <f>IFERROR(SUM(D7:D24),0)</f>
        <v>1.0000000000000002</v>
      </c>
      <c r="E25" s="38">
        <f>IFERROR(SUM(E7:E24),0)</f>
        <v>0.59270898805782513</v>
      </c>
      <c r="F25" s="37">
        <f>SUM(F7:F24)</f>
        <v>1.5509259259259267E-3</v>
      </c>
      <c r="G25" s="38">
        <f>IFERROR(SUM(G7:G24),0)</f>
        <v>1</v>
      </c>
      <c r="H25" s="38">
        <f>IFERROR(SUM(H7:H24),0)</f>
        <v>0.42539682539682522</v>
      </c>
      <c r="I25" s="37">
        <f>SUM(I7:I24)</f>
        <v>2.7199074074074061E-3</v>
      </c>
      <c r="J25" s="38">
        <f>IFERROR(SUM(J7:J24),0)</f>
        <v>1.0000000000000002</v>
      </c>
      <c r="K25" s="38">
        <f>IFERROR(SUM(K7:K24),0)</f>
        <v>0.3996598639455784</v>
      </c>
      <c r="L25" s="37">
        <f>SUM(L7:L24)</f>
        <v>1.5185185185185178E-2</v>
      </c>
      <c r="M25" s="38">
        <f>IFERROR(SUM(M7:M24),0)</f>
        <v>1</v>
      </c>
      <c r="N25" s="39">
        <f>IFERROR(SUM(N7:N24),0)</f>
        <v>0.5260625501202888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2.6157407407407401E-3</v>
      </c>
      <c r="D28" s="22"/>
      <c r="E28" s="15">
        <f>IFERROR(C28/C$36,0)</f>
        <v>0.14204902576995601</v>
      </c>
      <c r="F28" s="14">
        <v>3.4722222222222202E-4</v>
      </c>
      <c r="G28" s="22"/>
      <c r="H28" s="15">
        <f>IFERROR(F28/F$36,0)</f>
        <v>9.5238095238095094E-2</v>
      </c>
      <c r="I28" s="14">
        <v>7.5231481481481503E-4</v>
      </c>
      <c r="J28" s="22"/>
      <c r="K28" s="15">
        <f>IFERROR(I28/I$36,0)</f>
        <v>0.11054421768707494</v>
      </c>
      <c r="L28" s="16">
        <f>SUM(C28,F28,I28)</f>
        <v>3.715277777777777E-3</v>
      </c>
      <c r="M28" s="22"/>
      <c r="N28" s="17">
        <f>IFERROR(L28/L$36,0)</f>
        <v>0.12870890136327184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2.21064814814815E-3</v>
      </c>
      <c r="D31" s="22"/>
      <c r="E31" s="15">
        <f t="shared" si="9"/>
        <v>0.12005028284098065</v>
      </c>
      <c r="F31" s="14">
        <v>1.1574074074074099E-3</v>
      </c>
      <c r="G31" s="22"/>
      <c r="H31" s="15">
        <f t="shared" si="10"/>
        <v>0.31746031746031783</v>
      </c>
      <c r="I31" s="14">
        <v>1.5393518518518499E-3</v>
      </c>
      <c r="J31" s="22"/>
      <c r="K31" s="15">
        <f t="shared" si="11"/>
        <v>0.22619047619047605</v>
      </c>
      <c r="L31" s="16">
        <f t="shared" si="12"/>
        <v>4.9074074074074098E-3</v>
      </c>
      <c r="M31" s="22"/>
      <c r="N31" s="17">
        <f t="shared" si="13"/>
        <v>0.17000801924619099</v>
      </c>
    </row>
    <row r="32" spans="2:14" x14ac:dyDescent="0.25">
      <c r="B32" s="21" t="s">
        <v>19</v>
      </c>
      <c r="C32" s="14">
        <v>2.6736111111111101E-3</v>
      </c>
      <c r="D32" s="22"/>
      <c r="E32" s="15">
        <f t="shared" si="9"/>
        <v>0.14519170333123821</v>
      </c>
      <c r="F32" s="14">
        <v>5.90277777777778E-4</v>
      </c>
      <c r="G32" s="22"/>
      <c r="H32" s="15">
        <f t="shared" si="10"/>
        <v>0.1619047619047618</v>
      </c>
      <c r="I32" s="14">
        <v>1.79398148148148E-3</v>
      </c>
      <c r="J32" s="22"/>
      <c r="K32" s="15">
        <f t="shared" si="11"/>
        <v>0.26360544217687071</v>
      </c>
      <c r="L32" s="16">
        <f t="shared" si="12"/>
        <v>5.057870370370368E-3</v>
      </c>
      <c r="M32" s="22"/>
      <c r="N32" s="17">
        <f t="shared" si="13"/>
        <v>0.17522052927024856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ht="16.5" thickTop="1" thickBot="1" x14ac:dyDescent="0.3">
      <c r="B34" s="36" t="s">
        <v>3</v>
      </c>
      <c r="C34" s="37">
        <f>SUM(C28:C33)</f>
        <v>7.5000000000000006E-3</v>
      </c>
      <c r="D34" s="38"/>
      <c r="E34" s="38">
        <f>IFERROR(SUM(E28:E33),0)</f>
        <v>0.40729101194217487</v>
      </c>
      <c r="F34" s="37">
        <f>SUM(F28:F33)</f>
        <v>2.0949074074074099E-3</v>
      </c>
      <c r="G34" s="38"/>
      <c r="H34" s="38">
        <f>IFERROR(SUM(H28:H33),0)</f>
        <v>0.57460317460317467</v>
      </c>
      <c r="I34" s="37">
        <f>SUM(I28:I33)</f>
        <v>4.0856481481481447E-3</v>
      </c>
      <c r="J34" s="38"/>
      <c r="K34" s="38">
        <f>IFERROR(SUM(K28:K33),0)</f>
        <v>0.60034013605442171</v>
      </c>
      <c r="L34" s="37">
        <f>SUM(L28:L33)</f>
        <v>1.3680555555555553E-2</v>
      </c>
      <c r="M34" s="38"/>
      <c r="N34" s="39">
        <f>IFERROR(SUM(N28:N33),0)</f>
        <v>0.47393744987971143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1.8414351851851845E-2</v>
      </c>
      <c r="D36" s="40"/>
      <c r="E36" s="41">
        <f>IFERROR(SUM(E25,E34),0)</f>
        <v>1</v>
      </c>
      <c r="F36" s="37">
        <f>SUM(F25,F34)</f>
        <v>3.6458333333333369E-3</v>
      </c>
      <c r="G36" s="40"/>
      <c r="H36" s="41">
        <f>IFERROR(SUM(H25,H34),0)</f>
        <v>0.99999999999999989</v>
      </c>
      <c r="I36" s="37">
        <f>SUM(I25,I34)</f>
        <v>6.8055555555555508E-3</v>
      </c>
      <c r="J36" s="40"/>
      <c r="K36" s="41">
        <f>IFERROR(SUM(K25,K34),0)</f>
        <v>1</v>
      </c>
      <c r="L36" s="42">
        <f>SUM(L25,L34)</f>
        <v>2.8865740740740733E-2</v>
      </c>
      <c r="M36" s="40"/>
      <c r="N36" s="43">
        <f>IFERROR(SUM(N25,N34),0)</f>
        <v>1.0000000000000002</v>
      </c>
    </row>
    <row r="37" spans="2:14" ht="66" customHeight="1" thickTop="1" thickBot="1" x14ac:dyDescent="0.3">
      <c r="B37" s="140" t="s">
        <v>38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2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7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3" t="s">
        <v>53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1.19212962962963E-3</v>
      </c>
      <c r="D7" s="15">
        <f>IFERROR(C7/C$25,0)</f>
        <v>0.29261363636363652</v>
      </c>
      <c r="E7" s="15">
        <f>IFERROR(C7/C$36,0)</f>
        <v>9.5018450184501918E-2</v>
      </c>
      <c r="F7" s="14">
        <v>0</v>
      </c>
      <c r="G7" s="15">
        <f>IFERROR(F7/F$25,0)</f>
        <v>0</v>
      </c>
      <c r="H7" s="15">
        <f>IFERROR(F7/F$36,0)</f>
        <v>0</v>
      </c>
      <c r="I7" s="14">
        <v>1.19212962962963E-3</v>
      </c>
      <c r="J7" s="15">
        <f>IFERROR(I7/I$25,0)</f>
        <v>0.29261363636363652</v>
      </c>
      <c r="K7" s="17">
        <f>IFERROR(I7/I$36,0)</f>
        <v>9.4149908592321807E-2</v>
      </c>
    </row>
    <row r="8" spans="2:11" x14ac:dyDescent="0.25">
      <c r="B8" s="13" t="s">
        <v>150</v>
      </c>
      <c r="C8" s="14">
        <v>1.7361111111111099E-3</v>
      </c>
      <c r="D8" s="15">
        <f t="shared" ref="D8:D24" si="0">IFERROR(C8/C$25,0)</f>
        <v>0.42613636363636348</v>
      </c>
      <c r="E8" s="15">
        <f t="shared" ref="E8:E24" si="1">IFERROR(C8/C$36,0)</f>
        <v>0.1383763837638376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1.7361111111111099E-3</v>
      </c>
      <c r="J8" s="15">
        <f t="shared" ref="J8:J24" si="4">IFERROR(I8/I$25,0)</f>
        <v>0.42613636363636348</v>
      </c>
      <c r="K8" s="17">
        <f t="shared" ref="K8:K24" si="5">IFERROR(I8/I$36,0)</f>
        <v>0.1371115173674588</v>
      </c>
    </row>
    <row r="9" spans="2:11" x14ac:dyDescent="0.25">
      <c r="B9" s="13" t="s">
        <v>11</v>
      </c>
      <c r="C9" s="14">
        <v>1.50462962962963E-4</v>
      </c>
      <c r="D9" s="15">
        <f t="shared" si="0"/>
        <v>3.6931818181818205E-2</v>
      </c>
      <c r="E9" s="15">
        <f t="shared" si="1"/>
        <v>1.199261992619927E-2</v>
      </c>
      <c r="F9" s="14">
        <v>0</v>
      </c>
      <c r="G9" s="15">
        <f t="shared" si="2"/>
        <v>0</v>
      </c>
      <c r="H9" s="15">
        <f t="shared" si="3"/>
        <v>0</v>
      </c>
      <c r="I9" s="14">
        <v>1.50462962962963E-4</v>
      </c>
      <c r="J9" s="15">
        <f t="shared" si="4"/>
        <v>3.6931818181818205E-2</v>
      </c>
      <c r="K9" s="17">
        <f t="shared" si="5"/>
        <v>1.188299817184644E-2</v>
      </c>
    </row>
    <row r="10" spans="2:11" x14ac:dyDescent="0.25">
      <c r="B10" s="13" t="s">
        <v>63</v>
      </c>
      <c r="C10" s="14">
        <v>3.3564814814814801E-4</v>
      </c>
      <c r="D10" s="15">
        <f t="shared" si="0"/>
        <v>8.2386363636363633E-2</v>
      </c>
      <c r="E10" s="15">
        <f t="shared" si="1"/>
        <v>2.6752767527675275E-2</v>
      </c>
      <c r="F10" s="14">
        <v>0</v>
      </c>
      <c r="G10" s="15">
        <f t="shared" si="2"/>
        <v>0</v>
      </c>
      <c r="H10" s="15">
        <f t="shared" si="3"/>
        <v>0</v>
      </c>
      <c r="I10" s="14">
        <v>3.3564814814814801E-4</v>
      </c>
      <c r="J10" s="15">
        <f t="shared" si="4"/>
        <v>8.2386363636363633E-2</v>
      </c>
      <c r="K10" s="17">
        <f t="shared" si="5"/>
        <v>2.6508226691042042E-2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5.78703703703704E-5</v>
      </c>
      <c r="D18" s="15">
        <f t="shared" si="0"/>
        <v>1.4204545454545466E-2</v>
      </c>
      <c r="E18" s="15">
        <f t="shared" si="1"/>
        <v>4.6125461254612589E-3</v>
      </c>
      <c r="F18" s="14">
        <v>0</v>
      </c>
      <c r="G18" s="15">
        <f t="shared" si="2"/>
        <v>0</v>
      </c>
      <c r="H18" s="15">
        <f t="shared" si="3"/>
        <v>0</v>
      </c>
      <c r="I18" s="14">
        <v>5.78703703703704E-5</v>
      </c>
      <c r="J18" s="15">
        <f t="shared" si="4"/>
        <v>1.4204545454545466E-2</v>
      </c>
      <c r="K18" s="17">
        <f t="shared" si="5"/>
        <v>4.5703839122486324E-3</v>
      </c>
    </row>
    <row r="19" spans="2:11" x14ac:dyDescent="0.25">
      <c r="B19" s="13" t="s">
        <v>158</v>
      </c>
      <c r="C19" s="14">
        <v>2.89351851851852E-4</v>
      </c>
      <c r="D19" s="15">
        <f t="shared" si="0"/>
        <v>7.1022727272727335E-2</v>
      </c>
      <c r="E19" s="15">
        <f t="shared" si="1"/>
        <v>2.3062730627306294E-2</v>
      </c>
      <c r="F19" s="18">
        <v>0</v>
      </c>
      <c r="G19" s="15">
        <f t="shared" si="2"/>
        <v>0</v>
      </c>
      <c r="H19" s="15">
        <f t="shared" si="3"/>
        <v>0</v>
      </c>
      <c r="I19" s="18">
        <v>2.89351851851852E-4</v>
      </c>
      <c r="J19" s="15">
        <f t="shared" si="4"/>
        <v>7.1022727272727335E-2</v>
      </c>
      <c r="K19" s="17">
        <f t="shared" si="5"/>
        <v>2.2851919561243161E-2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3.1250000000000001E-4</v>
      </c>
      <c r="D24" s="15">
        <f t="shared" si="0"/>
        <v>7.6704545454545484E-2</v>
      </c>
      <c r="E24" s="15">
        <f t="shared" si="1"/>
        <v>2.4907749077490784E-2</v>
      </c>
      <c r="F24" s="24">
        <v>0</v>
      </c>
      <c r="G24" s="15">
        <f t="shared" si="2"/>
        <v>0</v>
      </c>
      <c r="H24" s="15">
        <f t="shared" si="3"/>
        <v>0</v>
      </c>
      <c r="I24" s="24">
        <v>3.1250000000000001E-4</v>
      </c>
      <c r="J24" s="15">
        <f t="shared" si="4"/>
        <v>7.6704545454545484E-2</v>
      </c>
      <c r="K24" s="17">
        <f t="shared" si="5"/>
        <v>2.4680073126142604E-2</v>
      </c>
    </row>
    <row r="25" spans="2:11" ht="16.5" thickTop="1" thickBot="1" x14ac:dyDescent="0.3">
      <c r="B25" s="36" t="s">
        <v>3</v>
      </c>
      <c r="C25" s="37">
        <f>SUM(C7:C24)</f>
        <v>4.0740740740740728E-3</v>
      </c>
      <c r="D25" s="38">
        <f>IFERROR(SUM(D7:D24),0)</f>
        <v>1</v>
      </c>
      <c r="E25" s="38">
        <f>IFERROR(SUM(E7:E24),0)</f>
        <v>0.32472324723247237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4.0740740740740728E-3</v>
      </c>
      <c r="J25" s="38">
        <f>IFERROR(SUM(J7:J24),0)</f>
        <v>1</v>
      </c>
      <c r="K25" s="39">
        <f>IFERROR(SUM(K7:K24),0)</f>
        <v>0.3217550274223035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9.0277777777777795E-4</v>
      </c>
      <c r="D28" s="22"/>
      <c r="E28" s="15">
        <f>IFERROR(C28/C$36,0)</f>
        <v>7.195571955719561E-2</v>
      </c>
      <c r="F28" s="14">
        <v>1.15740740740741E-4</v>
      </c>
      <c r="G28" s="22"/>
      <c r="H28" s="15">
        <f>IFERROR(F28/F$36,0)</f>
        <v>1</v>
      </c>
      <c r="I28" s="14">
        <v>1.0185185185185199E-3</v>
      </c>
      <c r="J28" s="22"/>
      <c r="K28" s="17">
        <f>IFERROR(I28/I$36,0)</f>
        <v>8.0438756855575999E-2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1.4814814814814801E-3</v>
      </c>
      <c r="D31" s="22"/>
      <c r="E31" s="15">
        <f t="shared" si="6"/>
        <v>0.11808118081180806</v>
      </c>
      <c r="F31" s="14">
        <v>0</v>
      </c>
      <c r="G31" s="22"/>
      <c r="H31" s="15">
        <f t="shared" si="7"/>
        <v>0</v>
      </c>
      <c r="I31" s="14">
        <v>1.4814814814814801E-3</v>
      </c>
      <c r="J31" s="22"/>
      <c r="K31" s="17">
        <f t="shared" si="8"/>
        <v>0.11700182815356482</v>
      </c>
    </row>
    <row r="32" spans="2:11" x14ac:dyDescent="0.25">
      <c r="B32" s="21" t="s">
        <v>19</v>
      </c>
      <c r="C32" s="14">
        <v>6.08796296296296E-3</v>
      </c>
      <c r="D32" s="22"/>
      <c r="E32" s="15">
        <f t="shared" si="6"/>
        <v>0.48523985239852391</v>
      </c>
      <c r="F32" s="14">
        <v>0</v>
      </c>
      <c r="G32" s="22"/>
      <c r="H32" s="15">
        <f t="shared" si="7"/>
        <v>0</v>
      </c>
      <c r="I32" s="14">
        <v>6.08796296296296E-3</v>
      </c>
      <c r="J32" s="22"/>
      <c r="K32" s="17">
        <f t="shared" si="8"/>
        <v>0.48080438756855565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8.4722222222222178E-3</v>
      </c>
      <c r="D34" s="38"/>
      <c r="E34" s="38">
        <f>IFERROR(SUM(E28:E33),0)</f>
        <v>0.67527675276752763</v>
      </c>
      <c r="F34" s="37">
        <f>SUM(F28:F33)</f>
        <v>1.15740740740741E-4</v>
      </c>
      <c r="G34" s="38"/>
      <c r="H34" s="38">
        <f>IFERROR(SUM(H28:H33),0)</f>
        <v>1</v>
      </c>
      <c r="I34" s="37">
        <f>SUM(I28:I33)</f>
        <v>8.5879629629629604E-3</v>
      </c>
      <c r="J34" s="38"/>
      <c r="K34" s="39">
        <f>IFERROR(SUM(K28:K33),0)</f>
        <v>0.67824497257769645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1.2546296296296292E-2</v>
      </c>
      <c r="D36" s="40"/>
      <c r="E36" s="41">
        <f>IFERROR(SUM(E25,E34),0)</f>
        <v>1</v>
      </c>
      <c r="F36" s="37">
        <f>SUM(F25,F34)</f>
        <v>1.15740740740741E-4</v>
      </c>
      <c r="G36" s="40"/>
      <c r="H36" s="41">
        <f>IFERROR(SUM(H25,H34),0)</f>
        <v>1</v>
      </c>
      <c r="I36" s="37">
        <f>SUM(I25,I34)</f>
        <v>1.2662037037037034E-2</v>
      </c>
      <c r="J36" s="40"/>
      <c r="K36" s="43">
        <f>IFERROR(SUM(K25,K34),0)</f>
        <v>1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7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43" t="s">
        <v>56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5.09259259259259E-4</v>
      </c>
      <c r="D7" s="15">
        <f>IFERROR(C7/C$25,0)</f>
        <v>9.7777777777777852E-2</v>
      </c>
      <c r="E7" s="15">
        <f>IFERROR(C7/C$36,0)</f>
        <v>2.2403258655804507E-2</v>
      </c>
      <c r="F7" s="14">
        <v>0</v>
      </c>
      <c r="G7" s="15">
        <f>IFERROR(F7/F$25,0)</f>
        <v>0</v>
      </c>
      <c r="H7" s="15">
        <f>IFERROR(F7/F$36,0)</f>
        <v>0</v>
      </c>
      <c r="I7" s="14">
        <v>5.09259259259259E-4</v>
      </c>
      <c r="J7" s="15">
        <f>IFERROR(I7/I$25,0)</f>
        <v>4.8298572996706909E-2</v>
      </c>
      <c r="K7" s="17">
        <f>IFERROR(I7/I$36,0)</f>
        <v>1.4864864864864873E-2</v>
      </c>
    </row>
    <row r="8" spans="2:11" x14ac:dyDescent="0.25">
      <c r="B8" s="13" t="s">
        <v>150</v>
      </c>
      <c r="C8" s="14">
        <v>2.2800925925925901E-3</v>
      </c>
      <c r="D8" s="15">
        <f t="shared" ref="D8:D24" si="0">IFERROR(C8/C$25,0)</f>
        <v>0.43777777777777782</v>
      </c>
      <c r="E8" s="15">
        <f t="shared" ref="E8:E24" si="1">IFERROR(C8/C$36,0)</f>
        <v>0.10030549898167013</v>
      </c>
      <c r="F8" s="14">
        <v>3.00925925925926E-4</v>
      </c>
      <c r="G8" s="15">
        <f t="shared" ref="G8:G24" si="2">IFERROR(F8/F$25,0)</f>
        <v>5.6399132321041143E-2</v>
      </c>
      <c r="H8" s="15">
        <f t="shared" ref="H8:H24" si="3">IFERROR(F8/F$36,0)</f>
        <v>2.6104417670682726E-2</v>
      </c>
      <c r="I8" s="14">
        <v>2.5810185185185198E-3</v>
      </c>
      <c r="J8" s="15">
        <f t="shared" ref="J8:J24" si="4">IFERROR(I8/I$25,0)</f>
        <v>0.24478594950603755</v>
      </c>
      <c r="K8" s="17">
        <f t="shared" ref="K8:K24" si="5">IFERROR(I8/I$36,0)</f>
        <v>7.5337837837837957E-2</v>
      </c>
    </row>
    <row r="9" spans="2:11" x14ac:dyDescent="0.25">
      <c r="B9" s="13" t="s">
        <v>11</v>
      </c>
      <c r="C9" s="14">
        <v>1.07638888888889E-3</v>
      </c>
      <c r="D9" s="15">
        <f t="shared" si="0"/>
        <v>0.20666666666666714</v>
      </c>
      <c r="E9" s="15">
        <f t="shared" si="1"/>
        <v>4.7352342158859598E-2</v>
      </c>
      <c r="F9" s="14">
        <v>1.4351851851851899E-3</v>
      </c>
      <c r="G9" s="15">
        <f t="shared" si="2"/>
        <v>0.26898047722342783</v>
      </c>
      <c r="H9" s="15">
        <f t="shared" si="3"/>
        <v>0.12449799196787184</v>
      </c>
      <c r="I9" s="14">
        <v>2.5115740740740702E-3</v>
      </c>
      <c r="J9" s="15">
        <f t="shared" si="4"/>
        <v>0.23819978046103157</v>
      </c>
      <c r="K9" s="17">
        <f t="shared" si="5"/>
        <v>7.331081081081077E-2</v>
      </c>
    </row>
    <row r="10" spans="2:11" x14ac:dyDescent="0.25">
      <c r="B10" s="13" t="s">
        <v>63</v>
      </c>
      <c r="C10" s="14">
        <v>2.31481481481481E-5</v>
      </c>
      <c r="D10" s="15">
        <f t="shared" si="0"/>
        <v>4.444444444444441E-3</v>
      </c>
      <c r="E10" s="15">
        <f t="shared" si="1"/>
        <v>1.0183299389002034E-3</v>
      </c>
      <c r="F10" s="14">
        <v>0</v>
      </c>
      <c r="G10" s="15">
        <f t="shared" si="2"/>
        <v>0</v>
      </c>
      <c r="H10" s="15">
        <f t="shared" si="3"/>
        <v>0</v>
      </c>
      <c r="I10" s="14">
        <v>2.31481481481481E-5</v>
      </c>
      <c r="J10" s="15">
        <f t="shared" si="4"/>
        <v>2.1953896816684923E-3</v>
      </c>
      <c r="K10" s="17">
        <f t="shared" si="5"/>
        <v>6.7567567567567495E-4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1.3194444444444399E-3</v>
      </c>
      <c r="D24" s="15">
        <f t="shared" si="0"/>
        <v>0.2533333333333328</v>
      </c>
      <c r="E24" s="15">
        <f t="shared" si="1"/>
        <v>5.804480651731151E-2</v>
      </c>
      <c r="F24" s="24">
        <v>3.59953703703704E-3</v>
      </c>
      <c r="G24" s="15">
        <f t="shared" si="2"/>
        <v>0.67462039045553102</v>
      </c>
      <c r="H24" s="15">
        <f t="shared" si="3"/>
        <v>0.31224899598393585</v>
      </c>
      <c r="I24" s="24">
        <v>4.9189814814814799E-3</v>
      </c>
      <c r="J24" s="15">
        <f t="shared" si="4"/>
        <v>0.46652030735455546</v>
      </c>
      <c r="K24" s="17">
        <f t="shared" si="5"/>
        <v>0.14358108108108117</v>
      </c>
    </row>
    <row r="25" spans="2:11" ht="16.5" thickTop="1" thickBot="1" x14ac:dyDescent="0.3">
      <c r="B25" s="36" t="s">
        <v>3</v>
      </c>
      <c r="C25" s="37">
        <f>SUM(C7:C24)</f>
        <v>5.208333333333327E-3</v>
      </c>
      <c r="D25" s="38">
        <f>IFERROR(SUM(D7:D24),0)</f>
        <v>1</v>
      </c>
      <c r="E25" s="38">
        <f>IFERROR(SUM(E7:E24),0)</f>
        <v>0.22912423625254591</v>
      </c>
      <c r="F25" s="37">
        <f>SUM(F7:F24)</f>
        <v>5.3356481481481562E-3</v>
      </c>
      <c r="G25" s="38">
        <f>IFERROR(SUM(G7:G24),0)</f>
        <v>1</v>
      </c>
      <c r="H25" s="38">
        <f>IFERROR(SUM(H7:H24),0)</f>
        <v>0.46285140562249039</v>
      </c>
      <c r="I25" s="37">
        <f>SUM(I7:I24)</f>
        <v>1.0543981481481477E-2</v>
      </c>
      <c r="J25" s="38">
        <f>IFERROR(SUM(J7:J24),0)</f>
        <v>1</v>
      </c>
      <c r="K25" s="39">
        <f>IFERROR(SUM(K7:K24),0)</f>
        <v>0.30777027027027049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6.1342592592592601E-4</v>
      </c>
      <c r="D28" s="22"/>
      <c r="E28" s="15">
        <f>IFERROR(C28/C$36,0)</f>
        <v>2.6985743380855447E-2</v>
      </c>
      <c r="F28" s="14">
        <v>0</v>
      </c>
      <c r="G28" s="22"/>
      <c r="H28" s="15">
        <f>IFERROR(F28/F$36,0)</f>
        <v>0</v>
      </c>
      <c r="I28" s="14">
        <v>6.1342592592592601E-4</v>
      </c>
      <c r="J28" s="22"/>
      <c r="K28" s="17">
        <f>IFERROR(I28/I$36,0)</f>
        <v>1.7905405405405427E-2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2.31481481481481E-5</v>
      </c>
      <c r="D30" s="22"/>
      <c r="E30" s="15">
        <f t="shared" si="6"/>
        <v>1.0183299389002034E-3</v>
      </c>
      <c r="F30" s="14">
        <v>0</v>
      </c>
      <c r="G30" s="22"/>
      <c r="H30" s="15">
        <f t="shared" si="7"/>
        <v>0</v>
      </c>
      <c r="I30" s="14">
        <v>2.31481481481481E-5</v>
      </c>
      <c r="J30" s="22"/>
      <c r="K30" s="17">
        <f t="shared" si="8"/>
        <v>6.7567567567567495E-4</v>
      </c>
    </row>
    <row r="31" spans="2:11" x14ac:dyDescent="0.25">
      <c r="B31" s="21" t="s">
        <v>18</v>
      </c>
      <c r="C31" s="14">
        <v>2.5694444444444402E-3</v>
      </c>
      <c r="D31" s="22"/>
      <c r="E31" s="15">
        <f t="shared" si="6"/>
        <v>0.11303462321792261</v>
      </c>
      <c r="F31" s="14">
        <v>9.2592592592592596E-4</v>
      </c>
      <c r="G31" s="22"/>
      <c r="H31" s="15">
        <f t="shared" si="7"/>
        <v>8.0321285140562221E-2</v>
      </c>
      <c r="I31" s="14">
        <v>3.49537037037037E-3</v>
      </c>
      <c r="J31" s="22"/>
      <c r="K31" s="17">
        <f t="shared" si="8"/>
        <v>0.10202702702702712</v>
      </c>
    </row>
    <row r="32" spans="2:11" x14ac:dyDescent="0.25">
      <c r="B32" s="21" t="s">
        <v>19</v>
      </c>
      <c r="C32" s="14">
        <v>1.43171296296296E-2</v>
      </c>
      <c r="D32" s="22"/>
      <c r="E32" s="15">
        <f t="shared" si="6"/>
        <v>0.62983706720977573</v>
      </c>
      <c r="F32" s="14">
        <v>5.2662037037037E-3</v>
      </c>
      <c r="G32" s="22"/>
      <c r="H32" s="15">
        <f t="shared" si="7"/>
        <v>0.45682730923694725</v>
      </c>
      <c r="I32" s="14">
        <v>1.95833333333333E-2</v>
      </c>
      <c r="J32" s="22"/>
      <c r="K32" s="17">
        <f t="shared" si="8"/>
        <v>0.57162162162162122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1.7523148148148114E-2</v>
      </c>
      <c r="D34" s="38"/>
      <c r="E34" s="38">
        <f>IFERROR(SUM(E28:E33),0)</f>
        <v>0.77087576374745392</v>
      </c>
      <c r="F34" s="37">
        <f>SUM(F28:F33)</f>
        <v>6.1921296296296256E-3</v>
      </c>
      <c r="G34" s="38"/>
      <c r="H34" s="38">
        <f>IFERROR(SUM(H28:H33),0)</f>
        <v>0.5371485943775095</v>
      </c>
      <c r="I34" s="37">
        <f>SUM(I28:I33)</f>
        <v>2.3715277777777745E-2</v>
      </c>
      <c r="J34" s="38"/>
      <c r="K34" s="39">
        <f>IFERROR(SUM(K28:K33),0)</f>
        <v>0.6922297297297294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2.2731481481481443E-2</v>
      </c>
      <c r="D36" s="40"/>
      <c r="E36" s="41">
        <f>IFERROR(SUM(E25,E34),0)</f>
        <v>0.99999999999999978</v>
      </c>
      <c r="F36" s="37">
        <f>SUM(F25,F34)</f>
        <v>1.1527777777777783E-2</v>
      </c>
      <c r="G36" s="40"/>
      <c r="H36" s="41">
        <f>IFERROR(SUM(H25,H34),0)</f>
        <v>0.99999999999999989</v>
      </c>
      <c r="I36" s="37">
        <f>SUM(I25,I34)</f>
        <v>3.4259259259259225E-2</v>
      </c>
      <c r="J36" s="40"/>
      <c r="K36" s="43">
        <f>IFERROR(SUM(K25,K34),0)</f>
        <v>0.99999999999999989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7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3" t="s">
        <v>50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3.5879629629629602E-4</v>
      </c>
      <c r="D7" s="15">
        <f>IFERROR(C7/C$25,0)</f>
        <v>0.14975845410628014</v>
      </c>
      <c r="E7" s="15">
        <f>IFERROR(C7/C$36,0)</f>
        <v>2.8677150786308937E-2</v>
      </c>
      <c r="F7" s="14">
        <v>0</v>
      </c>
      <c r="G7" s="15">
        <f>IFERROR(F7/F$25,0)</f>
        <v>0</v>
      </c>
      <c r="H7" s="15">
        <f>IFERROR(F7/F$36,0)</f>
        <v>0</v>
      </c>
      <c r="I7" s="14">
        <v>3.5879629629629602E-4</v>
      </c>
      <c r="J7" s="15">
        <f>IFERROR(I7/I$25,0)</f>
        <v>0.14155251141552505</v>
      </c>
      <c r="K7" s="17">
        <f>IFERROR(I7/I$36,0)</f>
        <v>2.7288732394366171E-2</v>
      </c>
    </row>
    <row r="8" spans="2:11" x14ac:dyDescent="0.25">
      <c r="B8" s="13" t="s">
        <v>150</v>
      </c>
      <c r="C8" s="14">
        <v>5.20833333333333E-4</v>
      </c>
      <c r="D8" s="15">
        <f t="shared" ref="D8:D24" si="0">IFERROR(C8/C$25,0)</f>
        <v>0.21739130434782605</v>
      </c>
      <c r="E8" s="15">
        <f t="shared" ref="E8:E24" si="1">IFERROR(C8/C$36,0)</f>
        <v>4.1628122109158137E-2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5.20833333333333E-4</v>
      </c>
      <c r="J8" s="15">
        <f t="shared" ref="J8:J24" si="4">IFERROR(I8/I$25,0)</f>
        <v>0.20547945205479448</v>
      </c>
      <c r="K8" s="17">
        <f t="shared" ref="K8:K24" si="5">IFERROR(I8/I$36,0)</f>
        <v>3.9612676056337996E-2</v>
      </c>
    </row>
    <row r="9" spans="2:11" x14ac:dyDescent="0.25">
      <c r="B9" s="13" t="s">
        <v>11</v>
      </c>
      <c r="C9" s="14">
        <v>6.4814814814814802E-4</v>
      </c>
      <c r="D9" s="15">
        <f t="shared" si="0"/>
        <v>0.27053140096618367</v>
      </c>
      <c r="E9" s="15">
        <f t="shared" si="1"/>
        <v>5.1803885291396817E-2</v>
      </c>
      <c r="F9" s="14">
        <v>0</v>
      </c>
      <c r="G9" s="15">
        <f t="shared" si="2"/>
        <v>0</v>
      </c>
      <c r="H9" s="15">
        <f t="shared" si="3"/>
        <v>0</v>
      </c>
      <c r="I9" s="14">
        <v>6.4814814814814802E-4</v>
      </c>
      <c r="J9" s="15">
        <f t="shared" si="4"/>
        <v>0.25570776255707767</v>
      </c>
      <c r="K9" s="17">
        <f t="shared" si="5"/>
        <v>4.9295774647887307E-2</v>
      </c>
    </row>
    <row r="10" spans="2:11" x14ac:dyDescent="0.25">
      <c r="B10" s="13" t="s">
        <v>63</v>
      </c>
      <c r="C10" s="14">
        <v>6.5972222222222203E-4</v>
      </c>
      <c r="D10" s="15">
        <f t="shared" si="0"/>
        <v>0.27536231884057977</v>
      </c>
      <c r="E10" s="15">
        <f t="shared" si="1"/>
        <v>5.2728954671600325E-2</v>
      </c>
      <c r="F10" s="14">
        <v>0</v>
      </c>
      <c r="G10" s="15">
        <f t="shared" si="2"/>
        <v>0</v>
      </c>
      <c r="H10" s="15">
        <f t="shared" si="3"/>
        <v>0</v>
      </c>
      <c r="I10" s="14">
        <v>6.5972222222222203E-4</v>
      </c>
      <c r="J10" s="15">
        <f t="shared" si="4"/>
        <v>0.26027397260273977</v>
      </c>
      <c r="K10" s="17">
        <f t="shared" si="5"/>
        <v>5.0176056338028144E-2</v>
      </c>
    </row>
    <row r="11" spans="2:11" x14ac:dyDescent="0.25">
      <c r="B11" s="13" t="s">
        <v>12</v>
      </c>
      <c r="C11" s="14">
        <v>2.0833333333333299E-4</v>
      </c>
      <c r="D11" s="15">
        <f t="shared" si="0"/>
        <v>8.6956521739130335E-2</v>
      </c>
      <c r="E11" s="15">
        <f t="shared" si="1"/>
        <v>1.6651248843663237E-2</v>
      </c>
      <c r="F11" s="14">
        <v>0</v>
      </c>
      <c r="G11" s="15">
        <f t="shared" si="2"/>
        <v>0</v>
      </c>
      <c r="H11" s="15">
        <f t="shared" si="3"/>
        <v>0</v>
      </c>
      <c r="I11" s="14">
        <v>2.0833333333333299E-4</v>
      </c>
      <c r="J11" s="15">
        <f t="shared" si="4"/>
        <v>8.2191780821917707E-2</v>
      </c>
      <c r="K11" s="17">
        <f t="shared" si="5"/>
        <v>1.5845070422535183E-2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0</v>
      </c>
      <c r="D24" s="15">
        <f t="shared" si="0"/>
        <v>0</v>
      </c>
      <c r="E24" s="15">
        <f t="shared" si="1"/>
        <v>0</v>
      </c>
      <c r="F24" s="24">
        <v>1.38888888888889E-4</v>
      </c>
      <c r="G24" s="15">
        <f t="shared" si="2"/>
        <v>1</v>
      </c>
      <c r="H24" s="15">
        <f t="shared" si="3"/>
        <v>0.21818181818181837</v>
      </c>
      <c r="I24" s="24">
        <v>1.38888888888889E-4</v>
      </c>
      <c r="J24" s="15">
        <f t="shared" si="4"/>
        <v>5.4794520547945272E-2</v>
      </c>
      <c r="K24" s="17">
        <f t="shared" si="5"/>
        <v>1.0563380281690148E-2</v>
      </c>
    </row>
    <row r="25" spans="2:11" ht="16.5" thickTop="1" thickBot="1" x14ac:dyDescent="0.3">
      <c r="B25" s="36" t="s">
        <v>3</v>
      </c>
      <c r="C25" s="37">
        <f>SUM(C7:C24)</f>
        <v>2.3958333333333323E-3</v>
      </c>
      <c r="D25" s="38">
        <f>IFERROR(SUM(D7:D24),0)</f>
        <v>1</v>
      </c>
      <c r="E25" s="38">
        <f>IFERROR(SUM(E7:E24),0)</f>
        <v>0.19148936170212746</v>
      </c>
      <c r="F25" s="37">
        <f>SUM(F7:F24)</f>
        <v>1.38888888888889E-4</v>
      </c>
      <c r="G25" s="38">
        <f>IFERROR(SUM(G7:G24),0)</f>
        <v>1</v>
      </c>
      <c r="H25" s="38">
        <f>IFERROR(SUM(H7:H24),0)</f>
        <v>0.21818181818181837</v>
      </c>
      <c r="I25" s="37">
        <f>SUM(I7:I24)</f>
        <v>2.5347222222222212E-3</v>
      </c>
      <c r="J25" s="38">
        <f>IFERROR(SUM(J7:J24),0)</f>
        <v>1</v>
      </c>
      <c r="K25" s="39">
        <f>IFERROR(SUM(K7:K24),0)</f>
        <v>0.19278169014084498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1.55092592592593E-3</v>
      </c>
      <c r="D31" s="22"/>
      <c r="E31" s="15">
        <f t="shared" si="6"/>
        <v>0.1239592969472713</v>
      </c>
      <c r="F31" s="14">
        <v>3.8194444444444398E-4</v>
      </c>
      <c r="G31" s="22"/>
      <c r="H31" s="15">
        <f t="shared" si="7"/>
        <v>0.59999999999999931</v>
      </c>
      <c r="I31" s="14">
        <v>1.93287037037037E-3</v>
      </c>
      <c r="J31" s="22"/>
      <c r="K31" s="17">
        <f t="shared" si="8"/>
        <v>0.14700704225352107</v>
      </c>
    </row>
    <row r="32" spans="2:11" x14ac:dyDescent="0.25">
      <c r="B32" s="21" t="s">
        <v>19</v>
      </c>
      <c r="C32" s="14">
        <v>8.5648148148148202E-3</v>
      </c>
      <c r="D32" s="22"/>
      <c r="E32" s="15">
        <f t="shared" si="6"/>
        <v>0.68455134135060136</v>
      </c>
      <c r="F32" s="14">
        <v>1.15740740740741E-4</v>
      </c>
      <c r="G32" s="22"/>
      <c r="H32" s="15">
        <f t="shared" si="7"/>
        <v>0.18181818181818224</v>
      </c>
      <c r="I32" s="14">
        <v>8.6805555555555594E-3</v>
      </c>
      <c r="J32" s="22"/>
      <c r="K32" s="17">
        <f t="shared" si="8"/>
        <v>0.66021126760563398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1.011574074074075E-2</v>
      </c>
      <c r="D34" s="38"/>
      <c r="E34" s="38">
        <f>IFERROR(SUM(E28:E33),0)</f>
        <v>0.80851063829787262</v>
      </c>
      <c r="F34" s="37">
        <f>SUM(F28:F33)</f>
        <v>4.9768518518518499E-4</v>
      </c>
      <c r="G34" s="38"/>
      <c r="H34" s="38">
        <f>IFERROR(SUM(H28:H33),0)</f>
        <v>0.78181818181818152</v>
      </c>
      <c r="I34" s="37">
        <f>SUM(I28:I33)</f>
        <v>1.0613425925925929E-2</v>
      </c>
      <c r="J34" s="38"/>
      <c r="K34" s="39">
        <f>IFERROR(SUM(K28:K33),0)</f>
        <v>0.80721830985915499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1.2511574074074081E-2</v>
      </c>
      <c r="D36" s="40"/>
      <c r="E36" s="41">
        <f>IFERROR(SUM(E25,E34),0)</f>
        <v>1</v>
      </c>
      <c r="F36" s="37">
        <f>SUM(F25,F34)</f>
        <v>6.3657407407407402E-4</v>
      </c>
      <c r="G36" s="40"/>
      <c r="H36" s="41">
        <f>IFERROR(SUM(H25,H34),0)</f>
        <v>0.99999999999999989</v>
      </c>
      <c r="I36" s="37">
        <f>SUM(I25,I34)</f>
        <v>1.314814814814815E-2</v>
      </c>
      <c r="J36" s="40"/>
      <c r="K36" s="43">
        <f>IFERROR(SUM(K25,K34),0)</f>
        <v>1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7"/>
  <sheetViews>
    <sheetView showGridLines="0" showZeros="0" topLeftCell="A4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3" t="s">
        <v>52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2.4537037037037001E-3</v>
      </c>
      <c r="D7" s="15">
        <f>IFERROR(C7/C$25,0)</f>
        <v>0.20325982742090093</v>
      </c>
      <c r="E7" s="15">
        <f>IFERROR(C7/C$36,0)</f>
        <v>5.0404184498335634E-2</v>
      </c>
      <c r="F7" s="14">
        <v>2.0833333333333299E-4</v>
      </c>
      <c r="G7" s="15">
        <f>IFERROR(F7/F$25,0)</f>
        <v>3.5019455252918233E-2</v>
      </c>
      <c r="H7" s="15">
        <f>IFERROR(F7/F$36,0)</f>
        <v>1.5241320914479238E-2</v>
      </c>
      <c r="I7" s="14">
        <v>2.66203703703704E-3</v>
      </c>
      <c r="J7" s="15">
        <f>IFERROR(I7/I$25,0)</f>
        <v>0.14771997430956985</v>
      </c>
      <c r="K7" s="17">
        <f>IFERROR(I7/I$36,0)</f>
        <v>4.2695377761277152E-2</v>
      </c>
    </row>
    <row r="8" spans="2:11" x14ac:dyDescent="0.25">
      <c r="B8" s="13" t="s">
        <v>150</v>
      </c>
      <c r="C8" s="14">
        <v>3.1828703703703702E-3</v>
      </c>
      <c r="D8" s="15">
        <f t="shared" ref="D8:D24" si="0">IFERROR(C8/C$25,0)</f>
        <v>0.26366251198465956</v>
      </c>
      <c r="E8" s="15">
        <f t="shared" ref="E8:E24" si="1">IFERROR(C8/C$36,0)</f>
        <v>6.5382786495482639E-2</v>
      </c>
      <c r="F8" s="14">
        <v>2.31481481481481E-4</v>
      </c>
      <c r="G8" s="15">
        <f t="shared" ref="G8:G24" si="2">IFERROR(F8/F$25,0)</f>
        <v>3.89105058365758E-2</v>
      </c>
      <c r="H8" s="15">
        <f t="shared" ref="H8:H24" si="3">IFERROR(F8/F$36,0)</f>
        <v>1.6934801016088033E-2</v>
      </c>
      <c r="I8" s="14">
        <v>3.4143518518518498E-3</v>
      </c>
      <c r="J8" s="15">
        <f t="shared" ref="J8:J24" si="4">IFERROR(I8/I$25,0)</f>
        <v>0.1894669235709697</v>
      </c>
      <c r="K8" s="17">
        <f t="shared" ref="K8:K24" si="5">IFERROR(I8/I$36,0)</f>
        <v>5.4761462780768426E-2</v>
      </c>
    </row>
    <row r="9" spans="2:11" x14ac:dyDescent="0.25">
      <c r="B9" s="13" t="s">
        <v>11</v>
      </c>
      <c r="C9" s="14">
        <v>3.54166666666667E-3</v>
      </c>
      <c r="D9" s="15">
        <f t="shared" si="0"/>
        <v>0.29338446788111239</v>
      </c>
      <c r="E9" s="15">
        <f t="shared" si="1"/>
        <v>7.275320970042802E-2</v>
      </c>
      <c r="F9" s="14">
        <v>9.2592592592592596E-4</v>
      </c>
      <c r="G9" s="15">
        <f t="shared" si="2"/>
        <v>0.15564202334630353</v>
      </c>
      <c r="H9" s="15">
        <f t="shared" si="3"/>
        <v>6.7739204064352285E-2</v>
      </c>
      <c r="I9" s="14">
        <v>4.4675925925925898E-3</v>
      </c>
      <c r="J9" s="15">
        <f t="shared" si="4"/>
        <v>0.24791265253692985</v>
      </c>
      <c r="K9" s="17">
        <f t="shared" si="5"/>
        <v>7.1653981808056308E-2</v>
      </c>
    </row>
    <row r="10" spans="2:11" x14ac:dyDescent="0.25">
      <c r="B10" s="13" t="s">
        <v>63</v>
      </c>
      <c r="C10" s="14">
        <v>2.0370370370370399E-3</v>
      </c>
      <c r="D10" s="15">
        <f t="shared" si="0"/>
        <v>0.16874400767018238</v>
      </c>
      <c r="E10" s="15">
        <f t="shared" si="1"/>
        <v>4.1844983357108949E-2</v>
      </c>
      <c r="F10" s="14">
        <v>2.0254629629629598E-3</v>
      </c>
      <c r="G10" s="15">
        <f t="shared" si="2"/>
        <v>0.34046692607003842</v>
      </c>
      <c r="H10" s="15">
        <f t="shared" si="3"/>
        <v>0.14817950889077039</v>
      </c>
      <c r="I10" s="14">
        <v>4.0625000000000001E-3</v>
      </c>
      <c r="J10" s="15">
        <f t="shared" si="4"/>
        <v>0.22543352601156069</v>
      </c>
      <c r="K10" s="17">
        <f t="shared" si="5"/>
        <v>6.5156859105253317E-2</v>
      </c>
    </row>
    <row r="11" spans="2:11" x14ac:dyDescent="0.25">
      <c r="B11" s="13" t="s">
        <v>12</v>
      </c>
      <c r="C11" s="14">
        <v>2.89351851851852E-4</v>
      </c>
      <c r="D11" s="15">
        <f t="shared" si="0"/>
        <v>2.3969319271332702E-2</v>
      </c>
      <c r="E11" s="15">
        <f t="shared" si="1"/>
        <v>5.9438896814075154E-3</v>
      </c>
      <c r="F11" s="14">
        <v>8.4490740740740696E-4</v>
      </c>
      <c r="G11" s="15">
        <f t="shared" si="2"/>
        <v>0.14202334630350189</v>
      </c>
      <c r="H11" s="15">
        <f t="shared" si="3"/>
        <v>6.1812023708721422E-2</v>
      </c>
      <c r="I11" s="14">
        <v>1.13425925925926E-3</v>
      </c>
      <c r="J11" s="15">
        <f t="shared" si="4"/>
        <v>6.2941554271034081E-2</v>
      </c>
      <c r="K11" s="17">
        <f t="shared" si="5"/>
        <v>1.8191943567848517E-2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4.0509259259259301E-4</v>
      </c>
      <c r="D13" s="15">
        <f t="shared" si="0"/>
        <v>3.35570469798658E-2</v>
      </c>
      <c r="E13" s="15">
        <f t="shared" si="1"/>
        <v>8.3214455539705259E-3</v>
      </c>
      <c r="F13" s="14">
        <v>1.2384259259259299E-3</v>
      </c>
      <c r="G13" s="15">
        <f t="shared" si="2"/>
        <v>0.20817120622568161</v>
      </c>
      <c r="H13" s="15">
        <f t="shared" si="3"/>
        <v>9.0601185436071457E-2</v>
      </c>
      <c r="I13" s="14">
        <v>1.6435185185185201E-3</v>
      </c>
      <c r="J13" s="15">
        <f t="shared" si="4"/>
        <v>9.1201027617212674E-2</v>
      </c>
      <c r="K13" s="17">
        <f t="shared" si="5"/>
        <v>2.6359754965658063E-2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6.9444444444444404E-5</v>
      </c>
      <c r="D23" s="15">
        <f t="shared" si="0"/>
        <v>5.7526366251198424E-3</v>
      </c>
      <c r="E23" s="15">
        <f t="shared" si="1"/>
        <v>1.4265335235378021E-3</v>
      </c>
      <c r="F23" s="14">
        <v>1.15740740740741E-4</v>
      </c>
      <c r="G23" s="15">
        <f t="shared" si="2"/>
        <v>1.9455252918287983E-2</v>
      </c>
      <c r="H23" s="15">
        <f t="shared" si="3"/>
        <v>8.4674005080440547E-3</v>
      </c>
      <c r="I23" s="14">
        <v>1.8518518518518501E-4</v>
      </c>
      <c r="J23" s="15">
        <f t="shared" si="4"/>
        <v>1.0276172125883099E-2</v>
      </c>
      <c r="K23" s="17">
        <f t="shared" si="5"/>
        <v>2.9701132355671E-3</v>
      </c>
    </row>
    <row r="24" spans="2:11" ht="15.75" thickBot="1" x14ac:dyDescent="0.3">
      <c r="B24" s="23" t="s">
        <v>13</v>
      </c>
      <c r="C24" s="24">
        <v>9.2592592592592602E-5</v>
      </c>
      <c r="D24" s="15">
        <f t="shared" si="0"/>
        <v>7.6701821668264617E-3</v>
      </c>
      <c r="E24" s="15">
        <f t="shared" si="1"/>
        <v>1.9020446980504042E-3</v>
      </c>
      <c r="F24" s="24">
        <v>3.5879629629629602E-4</v>
      </c>
      <c r="G24" s="15">
        <f t="shared" si="2"/>
        <v>6.0311284046692566E-2</v>
      </c>
      <c r="H24" s="15">
        <f t="shared" si="3"/>
        <v>2.6248941574936489E-2</v>
      </c>
      <c r="I24" s="24">
        <v>4.5138888888888898E-4</v>
      </c>
      <c r="J24" s="15">
        <f t="shared" si="4"/>
        <v>2.5048169556840083E-2</v>
      </c>
      <c r="K24" s="17">
        <f t="shared" si="5"/>
        <v>7.2396510116948141E-3</v>
      </c>
    </row>
    <row r="25" spans="2:11" ht="16.5" thickTop="1" thickBot="1" x14ac:dyDescent="0.3">
      <c r="B25" s="36" t="s">
        <v>3</v>
      </c>
      <c r="C25" s="37">
        <f>SUM(C7:C24)</f>
        <v>1.2071759259259261E-2</v>
      </c>
      <c r="D25" s="38">
        <f>IFERROR(SUM(D7:D24),0)</f>
        <v>1</v>
      </c>
      <c r="E25" s="38">
        <f>IFERROR(SUM(E7:E24),0)</f>
        <v>0.24797907750832149</v>
      </c>
      <c r="F25" s="37">
        <f>SUM(F7:F24)</f>
        <v>5.9490740740740736E-3</v>
      </c>
      <c r="G25" s="38">
        <f>IFERROR(SUM(G7:G24),0)</f>
        <v>1</v>
      </c>
      <c r="H25" s="38">
        <f>IFERROR(SUM(H7:H24),0)</f>
        <v>0.43522438611346337</v>
      </c>
      <c r="I25" s="37">
        <f>SUM(I7:I24)</f>
        <v>1.8020833333333333E-2</v>
      </c>
      <c r="J25" s="38">
        <f>IFERROR(SUM(J7:J24),0)</f>
        <v>1</v>
      </c>
      <c r="K25" s="39">
        <f>IFERROR(SUM(K7:K24),0)</f>
        <v>0.28902914423612375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3.1828703703703702E-3</v>
      </c>
      <c r="D28" s="22"/>
      <c r="E28" s="15">
        <f>IFERROR(C28/C$36,0)</f>
        <v>6.5382786495482639E-2</v>
      </c>
      <c r="F28" s="14">
        <v>0</v>
      </c>
      <c r="G28" s="22"/>
      <c r="H28" s="15">
        <f>IFERROR(F28/F$36,0)</f>
        <v>0</v>
      </c>
      <c r="I28" s="14">
        <v>3.1828703703703702E-3</v>
      </c>
      <c r="J28" s="22"/>
      <c r="K28" s="17">
        <f>IFERROR(I28/I$36,0)</f>
        <v>5.1048821236309577E-2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9.3171296296296301E-3</v>
      </c>
      <c r="D31" s="22"/>
      <c r="E31" s="15">
        <f t="shared" si="6"/>
        <v>0.19139324774132191</v>
      </c>
      <c r="F31" s="14">
        <v>2.8472222222222202E-3</v>
      </c>
      <c r="G31" s="22"/>
      <c r="H31" s="15">
        <f t="shared" si="7"/>
        <v>0.20829805249788311</v>
      </c>
      <c r="I31" s="14">
        <v>1.21643518518519E-2</v>
      </c>
      <c r="J31" s="22"/>
      <c r="K31" s="17">
        <f t="shared" si="8"/>
        <v>0.19509931316131485</v>
      </c>
    </row>
    <row r="32" spans="2:11" x14ac:dyDescent="0.25">
      <c r="B32" s="21" t="s">
        <v>19</v>
      </c>
      <c r="C32" s="14">
        <v>2.4108796296296298E-2</v>
      </c>
      <c r="D32" s="22"/>
      <c r="E32" s="15">
        <f t="shared" si="6"/>
        <v>0.49524488825487401</v>
      </c>
      <c r="F32" s="14">
        <v>4.8726851851851804E-3</v>
      </c>
      <c r="G32" s="22"/>
      <c r="H32" s="15">
        <f t="shared" si="7"/>
        <v>0.3564775613886535</v>
      </c>
      <c r="I32" s="14">
        <v>2.89814814814815E-2</v>
      </c>
      <c r="J32" s="22"/>
      <c r="K32" s="17">
        <f t="shared" si="8"/>
        <v>0.46482272136625186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3.6608796296296299E-2</v>
      </c>
      <c r="D34" s="38"/>
      <c r="E34" s="38">
        <f>IFERROR(SUM(E28:E33),0)</f>
        <v>0.75202092249167851</v>
      </c>
      <c r="F34" s="37">
        <f>SUM(F28:F33)</f>
        <v>7.719907407407401E-3</v>
      </c>
      <c r="G34" s="38"/>
      <c r="H34" s="38">
        <f>IFERROR(SUM(H28:H33),0)</f>
        <v>0.56477561388653663</v>
      </c>
      <c r="I34" s="37">
        <f>SUM(I28:I33)</f>
        <v>4.4328703703703773E-2</v>
      </c>
      <c r="J34" s="38"/>
      <c r="K34" s="39">
        <f>IFERROR(SUM(K28:K33),0)</f>
        <v>0.71097085576387631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4.868055555555556E-2</v>
      </c>
      <c r="D36" s="40"/>
      <c r="E36" s="41">
        <f>IFERROR(SUM(E25,E34),0)</f>
        <v>1</v>
      </c>
      <c r="F36" s="37">
        <f>SUM(F25,F34)</f>
        <v>1.3668981481481475E-2</v>
      </c>
      <c r="G36" s="40"/>
      <c r="H36" s="41">
        <f>IFERROR(SUM(H25,H34),0)</f>
        <v>1</v>
      </c>
      <c r="I36" s="37">
        <f>SUM(I25,I34)</f>
        <v>6.2349537037037106E-2</v>
      </c>
      <c r="J36" s="40"/>
      <c r="K36" s="43">
        <f>IFERROR(SUM(K25,K34),0)</f>
        <v>1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7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3" t="s">
        <v>54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5.90277777777778E-4</v>
      </c>
      <c r="D7" s="15">
        <f>IFERROR(C7/C$25,0)</f>
        <v>0.13010204081632659</v>
      </c>
      <c r="E7" s="15">
        <f>IFERROR(C7/C$36,0)</f>
        <v>3.9382239382239399E-2</v>
      </c>
      <c r="F7" s="14">
        <v>1.7013888888888901E-3</v>
      </c>
      <c r="G7" s="15">
        <f>IFERROR(F7/F$25,0)</f>
        <v>7.6602397081813489E-2</v>
      </c>
      <c r="H7" s="15">
        <f>IFERROR(F7/F$36,0)</f>
        <v>6.2553191489361726E-2</v>
      </c>
      <c r="I7" s="14">
        <v>2.2916666666666701E-3</v>
      </c>
      <c r="J7" s="15">
        <f>IFERROR(I7/I$25,0)</f>
        <v>8.5677196019039559E-2</v>
      </c>
      <c r="K7" s="17">
        <f>IFERROR(I7/I$36,0)</f>
        <v>5.4320987654321091E-2</v>
      </c>
    </row>
    <row r="8" spans="2:11" x14ac:dyDescent="0.25">
      <c r="B8" s="13" t="s">
        <v>150</v>
      </c>
      <c r="C8" s="14">
        <v>5.09259259259259E-4</v>
      </c>
      <c r="D8" s="15">
        <f t="shared" ref="D8:D24" si="0">IFERROR(C8/C$25,0)</f>
        <v>0.11224489795918363</v>
      </c>
      <c r="E8" s="15">
        <f t="shared" ref="E8:E24" si="1">IFERROR(C8/C$36,0)</f>
        <v>3.3976833976833959E-2</v>
      </c>
      <c r="F8" s="14">
        <v>2.2916666666666701E-3</v>
      </c>
      <c r="G8" s="15">
        <f t="shared" ref="G8:G24" si="2">IFERROR(F8/F$25,0)</f>
        <v>0.10317873892652438</v>
      </c>
      <c r="H8" s="15">
        <f t="shared" ref="H8:H24" si="3">IFERROR(F8/F$36,0)</f>
        <v>8.4255319148936261E-2</v>
      </c>
      <c r="I8" s="14">
        <v>2.8009259259259298E-3</v>
      </c>
      <c r="J8" s="15">
        <f t="shared" ref="J8:J24" si="4">IFERROR(I8/I$25,0)</f>
        <v>0.10471657291215944</v>
      </c>
      <c r="K8" s="17">
        <f t="shared" ref="K8:K24" si="5">IFERROR(I8/I$36,0)</f>
        <v>6.6392318244170218E-2</v>
      </c>
    </row>
    <row r="9" spans="2:11" x14ac:dyDescent="0.25">
      <c r="B9" s="13" t="s">
        <v>11</v>
      </c>
      <c r="C9" s="14">
        <v>8.3333333333333295E-4</v>
      </c>
      <c r="D9" s="15">
        <f t="shared" si="0"/>
        <v>0.18367346938775503</v>
      </c>
      <c r="E9" s="15">
        <f t="shared" si="1"/>
        <v>5.5598455598455575E-2</v>
      </c>
      <c r="F9" s="14">
        <v>2.3611111111111098E-3</v>
      </c>
      <c r="G9" s="15">
        <f t="shared" si="2"/>
        <v>0.10630536737884308</v>
      </c>
      <c r="H9" s="15">
        <f t="shared" si="3"/>
        <v>8.6808510638297795E-2</v>
      </c>
      <c r="I9" s="14">
        <v>3.1944444444444399E-3</v>
      </c>
      <c r="J9" s="15">
        <f t="shared" si="4"/>
        <v>0.1194288186932063</v>
      </c>
      <c r="K9" s="17">
        <f t="shared" si="5"/>
        <v>7.5720164609053425E-2</v>
      </c>
    </row>
    <row r="10" spans="2:11" x14ac:dyDescent="0.25">
      <c r="B10" s="13" t="s">
        <v>63</v>
      </c>
      <c r="C10" s="14">
        <v>3.1250000000000001E-4</v>
      </c>
      <c r="D10" s="15">
        <f t="shared" si="0"/>
        <v>6.887755102040817E-2</v>
      </c>
      <c r="E10" s="15">
        <f t="shared" si="1"/>
        <v>2.084942084942085E-2</v>
      </c>
      <c r="F10" s="14">
        <v>1.30787037037037E-3</v>
      </c>
      <c r="G10" s="15">
        <f t="shared" si="2"/>
        <v>5.8884835852006233E-2</v>
      </c>
      <c r="H10" s="15">
        <f t="shared" si="3"/>
        <v>4.8085106382978693E-2</v>
      </c>
      <c r="I10" s="14">
        <v>1.6203703703703701E-3</v>
      </c>
      <c r="J10" s="15">
        <f t="shared" si="4"/>
        <v>6.0579835569017769E-2</v>
      </c>
      <c r="K10" s="17">
        <f t="shared" si="5"/>
        <v>3.84087791495199E-2</v>
      </c>
    </row>
    <row r="11" spans="2:11" x14ac:dyDescent="0.25">
      <c r="B11" s="13" t="s">
        <v>12</v>
      </c>
      <c r="C11" s="14">
        <v>4.2824074074074102E-4</v>
      </c>
      <c r="D11" s="15">
        <f t="shared" si="0"/>
        <v>9.4387755102040893E-2</v>
      </c>
      <c r="E11" s="15">
        <f t="shared" si="1"/>
        <v>2.8571428571428591E-2</v>
      </c>
      <c r="F11" s="14">
        <v>1.9560185185185201E-3</v>
      </c>
      <c r="G11" s="15">
        <f t="shared" si="2"/>
        <v>8.8066701406982875E-2</v>
      </c>
      <c r="H11" s="15">
        <f t="shared" si="3"/>
        <v>7.1914893617021317E-2</v>
      </c>
      <c r="I11" s="14">
        <v>2.38425925925926E-3</v>
      </c>
      <c r="J11" s="15">
        <f t="shared" si="4"/>
        <v>8.913890090869761E-2</v>
      </c>
      <c r="K11" s="17">
        <f t="shared" si="5"/>
        <v>5.6515775034293593E-2</v>
      </c>
    </row>
    <row r="12" spans="2:11" x14ac:dyDescent="0.25">
      <c r="B12" s="13" t="s">
        <v>151</v>
      </c>
      <c r="C12" s="14">
        <v>3.3564814814814801E-4</v>
      </c>
      <c r="D12" s="15">
        <f t="shared" si="0"/>
        <v>7.3979591836734679E-2</v>
      </c>
      <c r="E12" s="15">
        <f t="shared" si="1"/>
        <v>2.2393822393822385E-2</v>
      </c>
      <c r="F12" s="14">
        <v>2.48842592592593E-3</v>
      </c>
      <c r="G12" s="15">
        <f t="shared" si="2"/>
        <v>0.112037519541428</v>
      </c>
      <c r="H12" s="15">
        <f t="shared" si="3"/>
        <v>9.1489361702127778E-2</v>
      </c>
      <c r="I12" s="14">
        <v>2.82407407407407E-3</v>
      </c>
      <c r="J12" s="15">
        <f t="shared" si="4"/>
        <v>0.10558199913457368</v>
      </c>
      <c r="K12" s="17">
        <f t="shared" si="5"/>
        <v>6.6941015089163169E-2</v>
      </c>
    </row>
    <row r="13" spans="2:11" x14ac:dyDescent="0.25">
      <c r="B13" s="13" t="s">
        <v>152</v>
      </c>
      <c r="C13" s="14">
        <v>2.5462962962962999E-4</v>
      </c>
      <c r="D13" s="15">
        <f t="shared" si="0"/>
        <v>5.612244897959192E-2</v>
      </c>
      <c r="E13" s="15">
        <f t="shared" si="1"/>
        <v>1.6988416988417011E-2</v>
      </c>
      <c r="F13" s="14">
        <v>2.2569444444444399E-3</v>
      </c>
      <c r="G13" s="15">
        <f t="shared" si="2"/>
        <v>0.10161542470036457</v>
      </c>
      <c r="H13" s="15">
        <f t="shared" si="3"/>
        <v>8.297872340425512E-2</v>
      </c>
      <c r="I13" s="14">
        <v>2.5115740740740702E-3</v>
      </c>
      <c r="J13" s="15">
        <f t="shared" si="4"/>
        <v>9.3898745131977407E-2</v>
      </c>
      <c r="K13" s="17">
        <f t="shared" si="5"/>
        <v>5.9533607681755765E-2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3.1250000000000001E-4</v>
      </c>
      <c r="D15" s="15">
        <f t="shared" si="0"/>
        <v>6.887755102040817E-2</v>
      </c>
      <c r="E15" s="15">
        <f t="shared" si="1"/>
        <v>2.084942084942085E-2</v>
      </c>
      <c r="F15" s="14">
        <v>1.85185185185185E-3</v>
      </c>
      <c r="G15" s="15">
        <f t="shared" si="2"/>
        <v>8.3376758728504335E-2</v>
      </c>
      <c r="H15" s="15">
        <f t="shared" si="3"/>
        <v>6.8085106382978627E-2</v>
      </c>
      <c r="I15" s="14">
        <v>2.16435185185185E-3</v>
      </c>
      <c r="J15" s="15">
        <f t="shared" si="4"/>
        <v>8.0917351795759387E-2</v>
      </c>
      <c r="K15" s="17">
        <f t="shared" si="5"/>
        <v>5.130315500685869E-2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1.9675925925925899E-4</v>
      </c>
      <c r="D17" s="15">
        <f t="shared" si="0"/>
        <v>4.3367346938775454E-2</v>
      </c>
      <c r="E17" s="15">
        <f t="shared" si="1"/>
        <v>1.3127413127413109E-2</v>
      </c>
      <c r="F17" s="14">
        <v>9.6064814814814797E-4</v>
      </c>
      <c r="G17" s="15">
        <f t="shared" si="2"/>
        <v>4.3251693590411665E-2</v>
      </c>
      <c r="H17" s="15">
        <f t="shared" si="3"/>
        <v>3.5319148936170192E-2</v>
      </c>
      <c r="I17" s="14">
        <v>1.1574074074074099E-3</v>
      </c>
      <c r="J17" s="15">
        <f t="shared" si="4"/>
        <v>4.3271311120727081E-2</v>
      </c>
      <c r="K17" s="17">
        <f t="shared" si="5"/>
        <v>2.7434842249657136E-2</v>
      </c>
    </row>
    <row r="18" spans="2:11" x14ac:dyDescent="0.25">
      <c r="B18" s="13" t="s">
        <v>157</v>
      </c>
      <c r="C18" s="14">
        <v>1.9675925925925899E-4</v>
      </c>
      <c r="D18" s="15">
        <f t="shared" si="0"/>
        <v>4.3367346938775454E-2</v>
      </c>
      <c r="E18" s="15">
        <f t="shared" si="1"/>
        <v>1.3127413127413109E-2</v>
      </c>
      <c r="F18" s="14">
        <v>1.4351851851851899E-3</v>
      </c>
      <c r="G18" s="15">
        <f t="shared" si="2"/>
        <v>6.4616988014591148E-2</v>
      </c>
      <c r="H18" s="15">
        <f t="shared" si="3"/>
        <v>5.2765957446808669E-2</v>
      </c>
      <c r="I18" s="14">
        <v>1.63194444444444E-3</v>
      </c>
      <c r="J18" s="15">
        <f t="shared" si="4"/>
        <v>6.1012548680224883E-2</v>
      </c>
      <c r="K18" s="17">
        <f t="shared" si="5"/>
        <v>3.8683127572016369E-2</v>
      </c>
    </row>
    <row r="19" spans="2:11" x14ac:dyDescent="0.25">
      <c r="B19" s="13" t="s">
        <v>158</v>
      </c>
      <c r="C19" s="14">
        <v>1.15740740740741E-4</v>
      </c>
      <c r="D19" s="15">
        <f t="shared" si="0"/>
        <v>2.5510204081632713E-2</v>
      </c>
      <c r="E19" s="15">
        <f t="shared" si="1"/>
        <v>7.7220077220077395E-3</v>
      </c>
      <c r="F19" s="18">
        <v>1.05324074074074E-3</v>
      </c>
      <c r="G19" s="15">
        <f t="shared" si="2"/>
        <v>4.7420531526836861E-2</v>
      </c>
      <c r="H19" s="15">
        <f t="shared" si="3"/>
        <v>3.8723404255319109E-2</v>
      </c>
      <c r="I19" s="18">
        <v>1.16898148148148E-3</v>
      </c>
      <c r="J19" s="15">
        <f t="shared" si="4"/>
        <v>4.3704024231934202E-2</v>
      </c>
      <c r="K19" s="17">
        <f t="shared" si="5"/>
        <v>2.7709190672153612E-2</v>
      </c>
    </row>
    <row r="20" spans="2:11" x14ac:dyDescent="0.25">
      <c r="B20" s="13" t="s">
        <v>159</v>
      </c>
      <c r="C20" s="14">
        <v>1.9675925925925899E-4</v>
      </c>
      <c r="D20" s="15">
        <f t="shared" si="0"/>
        <v>4.3367346938775454E-2</v>
      </c>
      <c r="E20" s="15">
        <f t="shared" si="1"/>
        <v>1.3127413127413109E-2</v>
      </c>
      <c r="F20" s="18">
        <v>1.05324074074074E-3</v>
      </c>
      <c r="G20" s="15">
        <f t="shared" si="2"/>
        <v>4.7420531526836861E-2</v>
      </c>
      <c r="H20" s="15">
        <f t="shared" si="3"/>
        <v>3.8723404255319109E-2</v>
      </c>
      <c r="I20" s="18">
        <v>1.25E-3</v>
      </c>
      <c r="J20" s="15">
        <f t="shared" si="4"/>
        <v>4.6733016010385146E-2</v>
      </c>
      <c r="K20" s="17">
        <f t="shared" si="5"/>
        <v>2.9629629629629645E-2</v>
      </c>
    </row>
    <row r="21" spans="2:11" x14ac:dyDescent="0.25">
      <c r="B21" s="13" t="s">
        <v>160</v>
      </c>
      <c r="C21" s="14">
        <v>1.6203703703703701E-4</v>
      </c>
      <c r="D21" s="15">
        <f t="shared" si="0"/>
        <v>3.5714285714285712E-2</v>
      </c>
      <c r="E21" s="15">
        <f t="shared" si="1"/>
        <v>1.0810810810810808E-2</v>
      </c>
      <c r="F21" s="14">
        <v>9.8379629629629598E-4</v>
      </c>
      <c r="G21" s="15">
        <f t="shared" si="2"/>
        <v>4.4293903074517964E-2</v>
      </c>
      <c r="H21" s="15">
        <f t="shared" si="3"/>
        <v>3.6170212765957423E-2</v>
      </c>
      <c r="I21" s="14">
        <v>1.1458333333333301E-3</v>
      </c>
      <c r="J21" s="15">
        <f t="shared" si="4"/>
        <v>4.2838598009519592E-2</v>
      </c>
      <c r="K21" s="17">
        <f t="shared" si="5"/>
        <v>2.7160493827160428E-2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9.2592592592592602E-5</v>
      </c>
      <c r="D24" s="15">
        <f t="shared" si="0"/>
        <v>2.0408163265306128E-2</v>
      </c>
      <c r="E24" s="15">
        <f t="shared" si="1"/>
        <v>6.1776061776061784E-3</v>
      </c>
      <c r="F24" s="24">
        <v>5.09259259259259E-4</v>
      </c>
      <c r="G24" s="15">
        <f t="shared" si="2"/>
        <v>2.2928608650338706E-2</v>
      </c>
      <c r="H24" s="15">
        <f t="shared" si="3"/>
        <v>1.8723404255319133E-2</v>
      </c>
      <c r="I24" s="24">
        <v>6.01851851851852E-4</v>
      </c>
      <c r="J24" s="15">
        <f t="shared" si="4"/>
        <v>2.2501081782778036E-2</v>
      </c>
      <c r="K24" s="17">
        <f t="shared" si="5"/>
        <v>1.4266117969821683E-2</v>
      </c>
    </row>
    <row r="25" spans="2:11" ht="16.5" thickTop="1" thickBot="1" x14ac:dyDescent="0.3">
      <c r="B25" s="36" t="s">
        <v>3</v>
      </c>
      <c r="C25" s="37">
        <f>SUM(C7:C24)</f>
        <v>4.5370370370370365E-3</v>
      </c>
      <c r="D25" s="38">
        <f>IFERROR(SUM(D7:D24),0)</f>
        <v>0.99999999999999989</v>
      </c>
      <c r="E25" s="38">
        <f>IFERROR(SUM(E7:E24),0)</f>
        <v>0.30270270270270266</v>
      </c>
      <c r="F25" s="37">
        <f>SUM(F7:F24)</f>
        <v>2.2210648148148149E-2</v>
      </c>
      <c r="G25" s="38">
        <f>IFERROR(SUM(G7:G24),0)</f>
        <v>1.0000000000000002</v>
      </c>
      <c r="H25" s="38">
        <f>IFERROR(SUM(H7:H24),0)</f>
        <v>0.81659574468085083</v>
      </c>
      <c r="I25" s="37">
        <f>SUM(I7:I24)</f>
        <v>2.6747685185185169E-2</v>
      </c>
      <c r="J25" s="38">
        <f>IFERROR(SUM(J7:J24),0)</f>
        <v>1.0000000000000002</v>
      </c>
      <c r="K25" s="39">
        <f>IFERROR(SUM(K7:K24),0)</f>
        <v>0.63401920438957482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1.1574074074074099E-3</v>
      </c>
      <c r="D28" s="22"/>
      <c r="E28" s="15">
        <f>IFERROR(C28/C$36,0)</f>
        <v>7.7220077220077385E-2</v>
      </c>
      <c r="F28" s="14">
        <v>8.1018518518518505E-4</v>
      </c>
      <c r="G28" s="22"/>
      <c r="H28" s="15">
        <f>IFERROR(F28/F$36,0)</f>
        <v>2.9787234042553176E-2</v>
      </c>
      <c r="I28" s="14">
        <v>1.9675925925925898E-3</v>
      </c>
      <c r="J28" s="22"/>
      <c r="K28" s="17">
        <f>IFERROR(I28/I$36,0)</f>
        <v>4.6639231824416962E-2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4.5023148148148097E-3</v>
      </c>
      <c r="D31" s="22"/>
      <c r="E31" s="15">
        <f t="shared" si="6"/>
        <v>0.30038610038610003</v>
      </c>
      <c r="F31" s="14">
        <v>2.1180555555555601E-3</v>
      </c>
      <c r="G31" s="22"/>
      <c r="H31" s="15">
        <f t="shared" si="7"/>
        <v>7.7872340425532052E-2</v>
      </c>
      <c r="I31" s="14">
        <v>6.6203703703703702E-3</v>
      </c>
      <c r="J31" s="22"/>
      <c r="K31" s="17">
        <f t="shared" si="8"/>
        <v>0.15692729766803848</v>
      </c>
    </row>
    <row r="32" spans="2:11" x14ac:dyDescent="0.25">
      <c r="B32" s="21" t="s">
        <v>19</v>
      </c>
      <c r="C32" s="14">
        <v>4.7916666666666698E-3</v>
      </c>
      <c r="D32" s="22"/>
      <c r="E32" s="15">
        <f t="shared" si="6"/>
        <v>0.31969111969111991</v>
      </c>
      <c r="F32" s="14">
        <v>2.0601851851851901E-3</v>
      </c>
      <c r="G32" s="22"/>
      <c r="H32" s="15">
        <f t="shared" si="7"/>
        <v>7.5744680851063978E-2</v>
      </c>
      <c r="I32" s="14">
        <v>6.8518518518518503E-3</v>
      </c>
      <c r="J32" s="22"/>
      <c r="K32" s="17">
        <f t="shared" si="8"/>
        <v>0.16241426611796986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1.0451388888888889E-2</v>
      </c>
      <c r="D34" s="38"/>
      <c r="E34" s="38">
        <f>IFERROR(SUM(E28:E33),0)</f>
        <v>0.69729729729729728</v>
      </c>
      <c r="F34" s="37">
        <f>SUM(F28:F33)</f>
        <v>4.9884259259259352E-3</v>
      </c>
      <c r="G34" s="38"/>
      <c r="H34" s="38">
        <f>IFERROR(SUM(H28:H33),0)</f>
        <v>0.18340425531914922</v>
      </c>
      <c r="I34" s="37">
        <f>SUM(I28:I33)</f>
        <v>1.5439814814814811E-2</v>
      </c>
      <c r="J34" s="38"/>
      <c r="K34" s="39">
        <f>IFERROR(SUM(K28:K33),0)</f>
        <v>0.36598079561042529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1.4988425925925926E-2</v>
      </c>
      <c r="D36" s="40"/>
      <c r="E36" s="41">
        <f>IFERROR(SUM(E25,E34),0)</f>
        <v>1</v>
      </c>
      <c r="F36" s="37">
        <f>SUM(F25,F34)</f>
        <v>2.7199074074074084E-2</v>
      </c>
      <c r="G36" s="40"/>
      <c r="H36" s="41">
        <f>IFERROR(SUM(H25,H34),0)</f>
        <v>1</v>
      </c>
      <c r="I36" s="37">
        <f>SUM(I25,I34)</f>
        <v>4.2187499999999982E-2</v>
      </c>
      <c r="J36" s="40"/>
      <c r="K36" s="43">
        <f>IFERROR(SUM(K25,K34),0)</f>
        <v>1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72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3" t="s">
        <v>42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s="5" customFormat="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s="5" customFormat="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4.7453703703703698E-4</v>
      </c>
      <c r="D7" s="15">
        <f>IFERROR(C7/C$25,0)</f>
        <v>0.1151685393258428</v>
      </c>
      <c r="E7" s="15">
        <f>IFERROR(C7/C$36,0)</f>
        <v>5.2971576227390162E-2</v>
      </c>
      <c r="F7" s="14">
        <v>0</v>
      </c>
      <c r="G7" s="15">
        <f>IFERROR(F7/F$25,0)</f>
        <v>0</v>
      </c>
      <c r="H7" s="15">
        <f>IFERROR(F7/F$36,0)</f>
        <v>0</v>
      </c>
      <c r="I7" s="14">
        <v>4.7453703703703698E-4</v>
      </c>
      <c r="J7" s="15">
        <f>IFERROR(I7/I$25,0)</f>
        <v>0.1151685393258428</v>
      </c>
      <c r="K7" s="17">
        <f>IFERROR(I7/I$36,0)</f>
        <v>5.2971576227390162E-2</v>
      </c>
    </row>
    <row r="8" spans="2:11" s="5" customFormat="1" x14ac:dyDescent="0.25">
      <c r="B8" s="13" t="s">
        <v>150</v>
      </c>
      <c r="C8" s="14">
        <v>1.9675925925925899E-4</v>
      </c>
      <c r="D8" s="15">
        <f t="shared" ref="D8:D24" si="0">IFERROR(C8/C$25,0)</f>
        <v>4.775280898876403E-2</v>
      </c>
      <c r="E8" s="15">
        <f t="shared" ref="E8:E24" si="1">IFERROR(C8/C$36,0)</f>
        <v>2.1963824289405649E-2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1.9675925925925899E-4</v>
      </c>
      <c r="J8" s="15">
        <f t="shared" ref="J8:J24" si="4">IFERROR(I8/I$25,0)</f>
        <v>4.775280898876403E-2</v>
      </c>
      <c r="K8" s="17">
        <f t="shared" ref="K8:K24" si="5">IFERROR(I8/I$36,0)</f>
        <v>2.1963824289405649E-2</v>
      </c>
    </row>
    <row r="9" spans="2:11" s="5" customFormat="1" x14ac:dyDescent="0.25">
      <c r="B9" s="13" t="s">
        <v>11</v>
      </c>
      <c r="C9" s="14">
        <v>1.8518518518518501E-4</v>
      </c>
      <c r="D9" s="15">
        <f t="shared" si="0"/>
        <v>4.4943820224719107E-2</v>
      </c>
      <c r="E9" s="15">
        <f t="shared" si="1"/>
        <v>2.0671834625322974E-2</v>
      </c>
      <c r="F9" s="14">
        <v>0</v>
      </c>
      <c r="G9" s="15">
        <f t="shared" si="2"/>
        <v>0</v>
      </c>
      <c r="H9" s="15">
        <f t="shared" si="3"/>
        <v>0</v>
      </c>
      <c r="I9" s="14">
        <v>1.8518518518518501E-4</v>
      </c>
      <c r="J9" s="15">
        <f t="shared" si="4"/>
        <v>4.4943820224719107E-2</v>
      </c>
      <c r="K9" s="17">
        <f t="shared" si="5"/>
        <v>2.0671834625322974E-2</v>
      </c>
    </row>
    <row r="10" spans="2:11" s="5" customFormat="1" x14ac:dyDescent="0.25">
      <c r="B10" s="13" t="s">
        <v>63</v>
      </c>
      <c r="C10" s="14">
        <v>1.8518518518518501E-4</v>
      </c>
      <c r="D10" s="15">
        <f t="shared" si="0"/>
        <v>4.4943820224719107E-2</v>
      </c>
      <c r="E10" s="15">
        <f t="shared" si="1"/>
        <v>2.0671834625322974E-2</v>
      </c>
      <c r="F10" s="14">
        <v>0</v>
      </c>
      <c r="G10" s="15">
        <f t="shared" si="2"/>
        <v>0</v>
      </c>
      <c r="H10" s="15">
        <f t="shared" si="3"/>
        <v>0</v>
      </c>
      <c r="I10" s="14">
        <v>1.8518518518518501E-4</v>
      </c>
      <c r="J10" s="15">
        <f t="shared" si="4"/>
        <v>4.4943820224719107E-2</v>
      </c>
      <c r="K10" s="17">
        <f t="shared" si="5"/>
        <v>2.0671834625322974E-2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3.0787037037036998E-3</v>
      </c>
      <c r="D24" s="15">
        <f t="shared" si="0"/>
        <v>0.74719101123595488</v>
      </c>
      <c r="E24" s="15">
        <f t="shared" si="1"/>
        <v>0.3436692506459943</v>
      </c>
      <c r="F24" s="24">
        <v>0</v>
      </c>
      <c r="G24" s="15">
        <f t="shared" si="2"/>
        <v>0</v>
      </c>
      <c r="H24" s="15">
        <f t="shared" si="3"/>
        <v>0</v>
      </c>
      <c r="I24" s="24">
        <v>3.0787037037036998E-3</v>
      </c>
      <c r="J24" s="15">
        <f t="shared" si="4"/>
        <v>0.74719101123595488</v>
      </c>
      <c r="K24" s="17">
        <f t="shared" si="5"/>
        <v>0.3436692506459943</v>
      </c>
    </row>
    <row r="25" spans="2:11" s="5" customFormat="1" ht="16.5" thickTop="1" thickBot="1" x14ac:dyDescent="0.3">
      <c r="B25" s="36" t="s">
        <v>3</v>
      </c>
      <c r="C25" s="37">
        <f>SUM(C7:C24)</f>
        <v>4.1203703703703663E-3</v>
      </c>
      <c r="D25" s="38">
        <f>IFERROR(SUM(D7:D24),0)</f>
        <v>1</v>
      </c>
      <c r="E25" s="38">
        <f>IFERROR(SUM(E7:E24),0)</f>
        <v>0.45994832041343603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4.1203703703703663E-3</v>
      </c>
      <c r="J25" s="38">
        <f>IFERROR(SUM(J7:J24),0)</f>
        <v>1</v>
      </c>
      <c r="K25" s="39">
        <f>IFERROR(SUM(K7:K24),0)</f>
        <v>0.45994832041343603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1.41203703703704E-3</v>
      </c>
      <c r="D28" s="22"/>
      <c r="E28" s="15">
        <f>IFERROR(C28/C$36,0)</f>
        <v>0.15762273901808815</v>
      </c>
      <c r="F28" s="14">
        <v>0</v>
      </c>
      <c r="G28" s="22"/>
      <c r="H28" s="15">
        <f>IFERROR(F28/F$36,0)</f>
        <v>0</v>
      </c>
      <c r="I28" s="14">
        <v>1.41203703703704E-3</v>
      </c>
      <c r="J28" s="22"/>
      <c r="K28" s="17">
        <f>IFERROR(I28/I$36,0)</f>
        <v>0.15762273901808815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9.9537037037036999E-4</v>
      </c>
      <c r="D31" s="22"/>
      <c r="E31" s="15">
        <f t="shared" si="6"/>
        <v>0.11111111111111104</v>
      </c>
      <c r="F31" s="14">
        <v>0</v>
      </c>
      <c r="G31" s="22"/>
      <c r="H31" s="15">
        <f t="shared" si="7"/>
        <v>0</v>
      </c>
      <c r="I31" s="14">
        <v>9.9537037037036999E-4</v>
      </c>
      <c r="J31" s="22"/>
      <c r="K31" s="17">
        <f t="shared" si="8"/>
        <v>0.11111111111111104</v>
      </c>
    </row>
    <row r="32" spans="2:11" s="5" customFormat="1" x14ac:dyDescent="0.25">
      <c r="B32" s="21" t="s">
        <v>19</v>
      </c>
      <c r="C32" s="14">
        <v>2.4305555555555599E-3</v>
      </c>
      <c r="D32" s="22"/>
      <c r="E32" s="15">
        <f t="shared" si="6"/>
        <v>0.27131782945736477</v>
      </c>
      <c r="F32" s="14">
        <v>0</v>
      </c>
      <c r="G32" s="22"/>
      <c r="H32" s="15">
        <f t="shared" si="7"/>
        <v>0</v>
      </c>
      <c r="I32" s="14">
        <v>2.4305555555555599E-3</v>
      </c>
      <c r="J32" s="22"/>
      <c r="K32" s="17">
        <f t="shared" si="8"/>
        <v>0.27131782945736477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4.8379629629629701E-3</v>
      </c>
      <c r="D34" s="38"/>
      <c r="E34" s="38">
        <f>IFERROR(SUM(E28:E33),0)</f>
        <v>0.54005167958656397</v>
      </c>
      <c r="F34" s="37">
        <f>SUM(F28:F33)</f>
        <v>0</v>
      </c>
      <c r="G34" s="38"/>
      <c r="H34" s="38">
        <f>IFERROR(SUM(H28:H33),0)</f>
        <v>0</v>
      </c>
      <c r="I34" s="37">
        <f>SUM(I28:I33)</f>
        <v>4.8379629629629701E-3</v>
      </c>
      <c r="J34" s="38"/>
      <c r="K34" s="39">
        <f>IFERROR(SUM(K28:K33),0)</f>
        <v>0.54005167958656397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8.9583333333333355E-3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8.9583333333333355E-3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7"/>
  <sheetViews>
    <sheetView showGridLines="0" showZeros="0" topLeftCell="A12" zoomScaleNormal="10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9" width="8" style="1" customWidth="1"/>
    <col min="10" max="10" width="8.42578125" style="1" bestFit="1" customWidth="1"/>
    <col min="11" max="12" width="8" style="1" customWidth="1"/>
    <col min="13" max="13" width="8.7109375" style="1" bestFit="1" customWidth="1"/>
    <col min="14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43" t="s">
        <v>43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2:14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2:14" x14ac:dyDescent="0.25">
      <c r="B5" s="44"/>
      <c r="C5" s="144" t="s">
        <v>0</v>
      </c>
      <c r="D5" s="144"/>
      <c r="E5" s="144"/>
      <c r="F5" s="144" t="s">
        <v>1</v>
      </c>
      <c r="G5" s="144"/>
      <c r="H5" s="144"/>
      <c r="I5" s="144" t="s">
        <v>2</v>
      </c>
      <c r="J5" s="144"/>
      <c r="K5" s="144"/>
      <c r="L5" s="144" t="s">
        <v>3</v>
      </c>
      <c r="M5" s="144"/>
      <c r="N5" s="145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1.86342592592593E-3</v>
      </c>
      <c r="D7" s="15">
        <f>IFERROR(C7/C$25,0)</f>
        <v>0.21495327102803782</v>
      </c>
      <c r="E7" s="15">
        <f>IFERROR(C7/C$36,0)</f>
        <v>0.13484087102177586</v>
      </c>
      <c r="F7" s="14">
        <v>3.1250000000000001E-4</v>
      </c>
      <c r="G7" s="15">
        <f>IFERROR(F7/F$25,0)</f>
        <v>0.26732673267326729</v>
      </c>
      <c r="H7" s="15">
        <f>IFERROR(F7/F$36,0)</f>
        <v>0.10188679245283019</v>
      </c>
      <c r="I7" s="14">
        <v>2.31481481481481E-4</v>
      </c>
      <c r="J7" s="15">
        <f>IFERROR(I7/I$25,0)</f>
        <v>8.8888888888888726E-2</v>
      </c>
      <c r="K7" s="15">
        <f>IFERROR(I7/I$36,0)</f>
        <v>3.6429872495446214E-2</v>
      </c>
      <c r="L7" s="16">
        <f>SUM(C7,F7,I7)</f>
        <v>2.4074074074074111E-3</v>
      </c>
      <c r="M7" s="15">
        <f>IFERROR(L7/L$25,0)</f>
        <v>0.19348837209302353</v>
      </c>
      <c r="N7" s="17">
        <f>IFERROR(L7/L$36,0)</f>
        <v>0.10358565737051811</v>
      </c>
    </row>
    <row r="8" spans="2:14" x14ac:dyDescent="0.25">
      <c r="B8" s="13" t="s">
        <v>150</v>
      </c>
      <c r="C8" s="14">
        <v>1.11111111111111E-3</v>
      </c>
      <c r="D8" s="15">
        <f t="shared" ref="D8:D24" si="0">IFERROR(C8/C$25,0)</f>
        <v>0.12817089452603458</v>
      </c>
      <c r="E8" s="15">
        <f t="shared" ref="E8:E24" si="1">IFERROR(C8/C$36,0)</f>
        <v>8.0402010050251188E-2</v>
      </c>
      <c r="F8" s="14">
        <v>6.9444444444444404E-5</v>
      </c>
      <c r="G8" s="15">
        <f t="shared" ref="G8:G24" si="2">IFERROR(F8/F$25,0)</f>
        <v>5.9405940594059355E-2</v>
      </c>
      <c r="H8" s="15">
        <f t="shared" ref="H8:H24" si="3">IFERROR(F8/F$36,0)</f>
        <v>2.2641509433962249E-2</v>
      </c>
      <c r="I8" s="14">
        <v>0</v>
      </c>
      <c r="J8" s="15">
        <f t="shared" ref="J8:J24" si="4">IFERROR(I8/I$25,0)</f>
        <v>0</v>
      </c>
      <c r="K8" s="15">
        <f t="shared" ref="K8:K24" si="5">IFERROR(I8/I$36,0)</f>
        <v>0</v>
      </c>
      <c r="L8" s="16">
        <f t="shared" ref="L8:L24" si="6">SUM(C8,F8,I8)</f>
        <v>1.1805555555555545E-3</v>
      </c>
      <c r="M8" s="15">
        <f t="shared" ref="M8:M24" si="7">IFERROR(L8/L$25,0)</f>
        <v>9.4883720930232465E-2</v>
      </c>
      <c r="N8" s="17">
        <f t="shared" ref="N8:N24" si="8">IFERROR(L8/L$36,0)</f>
        <v>5.0796812749003953E-2</v>
      </c>
    </row>
    <row r="9" spans="2:14" x14ac:dyDescent="0.25">
      <c r="B9" s="13" t="s">
        <v>11</v>
      </c>
      <c r="C9" s="14">
        <v>1.8171296296296299E-3</v>
      </c>
      <c r="D9" s="15">
        <f t="shared" si="0"/>
        <v>0.20961281708945262</v>
      </c>
      <c r="E9" s="15">
        <f t="shared" si="1"/>
        <v>0.13149078726968177</v>
      </c>
      <c r="F9" s="14">
        <v>3.1250000000000001E-4</v>
      </c>
      <c r="G9" s="15">
        <f t="shared" si="2"/>
        <v>0.26732673267326729</v>
      </c>
      <c r="H9" s="15">
        <f t="shared" si="3"/>
        <v>0.10188679245283019</v>
      </c>
      <c r="I9" s="14">
        <v>6.3657407407407402E-4</v>
      </c>
      <c r="J9" s="15">
        <f t="shared" si="4"/>
        <v>0.24444444444444446</v>
      </c>
      <c r="K9" s="15">
        <f t="shared" si="5"/>
        <v>0.10018214936247728</v>
      </c>
      <c r="L9" s="16">
        <f t="shared" si="6"/>
        <v>2.7662037037037039E-3</v>
      </c>
      <c r="M9" s="15">
        <f t="shared" si="7"/>
        <v>0.22232558139534883</v>
      </c>
      <c r="N9" s="17">
        <f t="shared" si="8"/>
        <v>0.11902390438247015</v>
      </c>
    </row>
    <row r="10" spans="2:14" x14ac:dyDescent="0.25">
      <c r="B10" s="13" t="s">
        <v>63</v>
      </c>
      <c r="C10" s="14">
        <v>2.1412037037036999E-3</v>
      </c>
      <c r="D10" s="15">
        <f t="shared" si="0"/>
        <v>0.24699599465954558</v>
      </c>
      <c r="E10" s="15">
        <f t="shared" si="1"/>
        <v>0.15494137353433809</v>
      </c>
      <c r="F10" s="14">
        <v>1.6203703703703701E-4</v>
      </c>
      <c r="G10" s="15">
        <f t="shared" si="2"/>
        <v>0.13861386138613854</v>
      </c>
      <c r="H10" s="15">
        <f t="shared" si="3"/>
        <v>5.2830188679245271E-2</v>
      </c>
      <c r="I10" s="14">
        <v>8.4490740740740696E-4</v>
      </c>
      <c r="J10" s="15">
        <f t="shared" si="4"/>
        <v>0.32444444444444437</v>
      </c>
      <c r="K10" s="15">
        <f t="shared" si="5"/>
        <v>0.13296903460837889</v>
      </c>
      <c r="L10" s="16">
        <f t="shared" si="6"/>
        <v>3.1481481481481438E-3</v>
      </c>
      <c r="M10" s="15">
        <f t="shared" si="7"/>
        <v>0.25302325581395313</v>
      </c>
      <c r="N10" s="17">
        <f t="shared" si="8"/>
        <v>0.13545816733067714</v>
      </c>
    </row>
    <row r="11" spans="2:14" x14ac:dyDescent="0.25">
      <c r="B11" s="13" t="s">
        <v>12</v>
      </c>
      <c r="C11" s="14">
        <v>8.6805555555555605E-4</v>
      </c>
      <c r="D11" s="15">
        <f t="shared" si="0"/>
        <v>0.10013351134846467</v>
      </c>
      <c r="E11" s="15">
        <f t="shared" si="1"/>
        <v>6.281407035175883E-2</v>
      </c>
      <c r="F11" s="14">
        <v>1.15740740740741E-4</v>
      </c>
      <c r="G11" s="15">
        <f t="shared" si="2"/>
        <v>9.9009900990099209E-2</v>
      </c>
      <c r="H11" s="15">
        <f t="shared" si="3"/>
        <v>3.7735849056603855E-2</v>
      </c>
      <c r="I11" s="14">
        <v>2.5462962962962999E-4</v>
      </c>
      <c r="J11" s="15">
        <f t="shared" si="4"/>
        <v>9.7777777777777936E-2</v>
      </c>
      <c r="K11" s="15">
        <f t="shared" si="5"/>
        <v>4.0072859744990974E-2</v>
      </c>
      <c r="L11" s="16">
        <f t="shared" si="6"/>
        <v>1.2384259259259271E-3</v>
      </c>
      <c r="M11" s="15">
        <f t="shared" si="7"/>
        <v>9.953488372093032E-2</v>
      </c>
      <c r="N11" s="17">
        <f t="shared" si="8"/>
        <v>5.3286852589641498E-2</v>
      </c>
    </row>
    <row r="12" spans="2:14" x14ac:dyDescent="0.25">
      <c r="B12" s="13" t="s">
        <v>151</v>
      </c>
      <c r="C12" s="14">
        <v>2.31481481481481E-4</v>
      </c>
      <c r="D12" s="15">
        <f t="shared" si="0"/>
        <v>2.6702269692923841E-2</v>
      </c>
      <c r="E12" s="15">
        <f t="shared" si="1"/>
        <v>1.6750418760468979E-2</v>
      </c>
      <c r="F12" s="14">
        <v>1.2731481481481499E-4</v>
      </c>
      <c r="G12" s="15">
        <f t="shared" si="2"/>
        <v>0.10891089108910904</v>
      </c>
      <c r="H12" s="15">
        <f t="shared" si="3"/>
        <v>4.1509433962264211E-2</v>
      </c>
      <c r="I12" s="14">
        <v>3.2407407407407401E-4</v>
      </c>
      <c r="J12" s="15">
        <f t="shared" si="4"/>
        <v>0.12444444444444444</v>
      </c>
      <c r="K12" s="15">
        <f t="shared" si="5"/>
        <v>5.1001821493624797E-2</v>
      </c>
      <c r="L12" s="16">
        <f t="shared" si="6"/>
        <v>6.8287037037036992E-4</v>
      </c>
      <c r="M12" s="15">
        <f t="shared" si="7"/>
        <v>5.4883720930232513E-2</v>
      </c>
      <c r="N12" s="17">
        <f t="shared" si="8"/>
        <v>2.93824701195219E-2</v>
      </c>
    </row>
    <row r="13" spans="2:14" x14ac:dyDescent="0.25">
      <c r="B13" s="13" t="s">
        <v>152</v>
      </c>
      <c r="C13" s="14">
        <v>2.5462962962962999E-4</v>
      </c>
      <c r="D13" s="15">
        <f t="shared" si="0"/>
        <v>2.9372496662216325E-2</v>
      </c>
      <c r="E13" s="15">
        <f t="shared" si="1"/>
        <v>1.8425460636515942E-2</v>
      </c>
      <c r="F13" s="18">
        <v>0</v>
      </c>
      <c r="G13" s="15">
        <f t="shared" si="2"/>
        <v>0</v>
      </c>
      <c r="H13" s="15">
        <f t="shared" si="3"/>
        <v>0</v>
      </c>
      <c r="I13" s="18">
        <v>1.04166666666667E-4</v>
      </c>
      <c r="J13" s="15">
        <f t="shared" si="4"/>
        <v>4.000000000000014E-2</v>
      </c>
      <c r="K13" s="15">
        <f t="shared" si="5"/>
        <v>1.6393442622950883E-2</v>
      </c>
      <c r="L13" s="16">
        <f t="shared" si="6"/>
        <v>3.58796296296297E-4</v>
      </c>
      <c r="M13" s="15">
        <f t="shared" si="7"/>
        <v>2.8837209302325636E-2</v>
      </c>
      <c r="N13" s="17">
        <f t="shared" si="8"/>
        <v>1.5438247011952224E-2</v>
      </c>
    </row>
    <row r="14" spans="2:14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154</v>
      </c>
      <c r="C15" s="14">
        <v>1.04166666666667E-4</v>
      </c>
      <c r="D15" s="15">
        <f t="shared" si="0"/>
        <v>1.2016021361815791E-2</v>
      </c>
      <c r="E15" s="15">
        <f t="shared" si="1"/>
        <v>7.5376884422110801E-3</v>
      </c>
      <c r="F15" s="14">
        <v>6.9444444444444404E-5</v>
      </c>
      <c r="G15" s="15">
        <f t="shared" si="2"/>
        <v>5.9405940594059355E-2</v>
      </c>
      <c r="H15" s="15">
        <f t="shared" si="3"/>
        <v>2.2641509433962249E-2</v>
      </c>
      <c r="I15" s="14">
        <v>9.2592592592592602E-5</v>
      </c>
      <c r="J15" s="15">
        <f t="shared" si="4"/>
        <v>3.5555555555555569E-2</v>
      </c>
      <c r="K15" s="15">
        <f t="shared" si="5"/>
        <v>1.4571948998178517E-2</v>
      </c>
      <c r="L15" s="16">
        <f t="shared" si="6"/>
        <v>2.6620370370370404E-4</v>
      </c>
      <c r="M15" s="15">
        <f t="shared" si="7"/>
        <v>2.1395348837209328E-2</v>
      </c>
      <c r="N15" s="17">
        <f t="shared" si="8"/>
        <v>1.1454183266932288E-2</v>
      </c>
    </row>
    <row r="16" spans="2:14" x14ac:dyDescent="0.25">
      <c r="B16" s="13" t="s">
        <v>155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156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0</v>
      </c>
      <c r="M18" s="15">
        <f t="shared" si="7"/>
        <v>0</v>
      </c>
      <c r="N18" s="17">
        <f t="shared" si="8"/>
        <v>0</v>
      </c>
    </row>
    <row r="19" spans="2:14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0</v>
      </c>
      <c r="M19" s="15">
        <f t="shared" si="7"/>
        <v>0</v>
      </c>
      <c r="N19" s="17">
        <f t="shared" si="8"/>
        <v>0</v>
      </c>
    </row>
    <row r="20" spans="2:14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2.7777777777777799E-4</v>
      </c>
      <c r="D24" s="15">
        <f t="shared" si="0"/>
        <v>3.2042723631508702E-2</v>
      </c>
      <c r="E24" s="15">
        <f t="shared" si="1"/>
        <v>2.0100502512562832E-2</v>
      </c>
      <c r="F24" s="24">
        <v>0</v>
      </c>
      <c r="G24" s="15">
        <f t="shared" si="2"/>
        <v>0</v>
      </c>
      <c r="H24" s="15">
        <f t="shared" si="3"/>
        <v>0</v>
      </c>
      <c r="I24" s="24">
        <v>1.15740740740741E-4</v>
      </c>
      <c r="J24" s="15">
        <f t="shared" si="4"/>
        <v>4.4444444444444557E-2</v>
      </c>
      <c r="K24" s="15">
        <f t="shared" si="5"/>
        <v>1.8214936247723187E-2</v>
      </c>
      <c r="L24" s="16">
        <f t="shared" si="6"/>
        <v>3.9351851851851901E-4</v>
      </c>
      <c r="M24" s="15">
        <f t="shared" si="7"/>
        <v>3.1627906976744224E-2</v>
      </c>
      <c r="N24" s="17">
        <f t="shared" si="8"/>
        <v>1.6932270916334688E-2</v>
      </c>
    </row>
    <row r="25" spans="2:14" ht="16.5" thickTop="1" thickBot="1" x14ac:dyDescent="0.3">
      <c r="B25" s="36" t="s">
        <v>3</v>
      </c>
      <c r="C25" s="37">
        <f>SUM(C7:C24)</f>
        <v>8.6689814814814824E-3</v>
      </c>
      <c r="D25" s="38">
        <f>IFERROR(SUM(D7:D24),0)</f>
        <v>1</v>
      </c>
      <c r="E25" s="38">
        <f>IFERROR(SUM(E7:E24),0)</f>
        <v>0.62730318257956452</v>
      </c>
      <c r="F25" s="37">
        <f>SUM(F7:F24)</f>
        <v>1.1689814814814818E-3</v>
      </c>
      <c r="G25" s="38">
        <f>IFERROR(SUM(G7:G24),0)</f>
        <v>1</v>
      </c>
      <c r="H25" s="38">
        <f>IFERROR(SUM(H7:H24),0)</f>
        <v>0.38113207547169825</v>
      </c>
      <c r="I25" s="37">
        <f>SUM(I7:I24)</f>
        <v>2.6041666666666661E-3</v>
      </c>
      <c r="J25" s="38">
        <f>IFERROR(SUM(J7:J24),0)</f>
        <v>1.0000000000000002</v>
      </c>
      <c r="K25" s="38">
        <f>IFERROR(SUM(K7:K24),0)</f>
        <v>0.40983606557377078</v>
      </c>
      <c r="L25" s="37">
        <f>SUM(L7:L24)</f>
        <v>1.2442129629629631E-2</v>
      </c>
      <c r="M25" s="38">
        <f>IFERROR(SUM(M7:M24),0)</f>
        <v>0.99999999999999989</v>
      </c>
      <c r="N25" s="39">
        <f>IFERROR(SUM(N7:N24),0)</f>
        <v>0.53535856573705187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1.6782407407407399E-3</v>
      </c>
      <c r="D28" s="22"/>
      <c r="E28" s="15">
        <f>IFERROR(C28/C$36,0)</f>
        <v>0.12144053601340028</v>
      </c>
      <c r="F28" s="14">
        <v>3.4722222222222202E-4</v>
      </c>
      <c r="G28" s="22"/>
      <c r="H28" s="15">
        <f>IFERROR(F28/F$36,0)</f>
        <v>0.11320754716981125</v>
      </c>
      <c r="I28" s="14">
        <v>6.7129629629629603E-4</v>
      </c>
      <c r="J28" s="22"/>
      <c r="K28" s="15">
        <f>IFERROR(I28/I$36,0)</f>
        <v>0.1056466302367942</v>
      </c>
      <c r="L28" s="16">
        <f>SUM(C28,F28,I28)</f>
        <v>2.6967592592592581E-3</v>
      </c>
      <c r="M28" s="22"/>
      <c r="N28" s="17">
        <f>IFERROR(L28/L$36,0)</f>
        <v>0.11603585657370516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1.3657407407407401E-3</v>
      </c>
      <c r="D31" s="22"/>
      <c r="E31" s="15">
        <f t="shared" si="9"/>
        <v>9.882747068676713E-2</v>
      </c>
      <c r="F31" s="14">
        <v>9.6064814814814797E-4</v>
      </c>
      <c r="G31" s="22"/>
      <c r="H31" s="15">
        <f t="shared" si="10"/>
        <v>0.31320754716981125</v>
      </c>
      <c r="I31" s="14">
        <v>1.4236111111111101E-3</v>
      </c>
      <c r="J31" s="22"/>
      <c r="K31" s="15">
        <f t="shared" si="11"/>
        <v>0.22404371584699453</v>
      </c>
      <c r="L31" s="16">
        <f t="shared" si="12"/>
        <v>3.7499999999999981E-3</v>
      </c>
      <c r="M31" s="22"/>
      <c r="N31" s="17">
        <f t="shared" si="13"/>
        <v>0.16135458167330674</v>
      </c>
    </row>
    <row r="32" spans="2:14" x14ac:dyDescent="0.25">
      <c r="B32" s="21" t="s">
        <v>19</v>
      </c>
      <c r="C32" s="14">
        <v>2.10648148148148E-3</v>
      </c>
      <c r="D32" s="22"/>
      <c r="E32" s="15">
        <f t="shared" si="9"/>
        <v>0.15242881072026793</v>
      </c>
      <c r="F32" s="14">
        <v>5.90277777777778E-4</v>
      </c>
      <c r="G32" s="22"/>
      <c r="H32" s="15">
        <f t="shared" si="10"/>
        <v>0.19245283018867931</v>
      </c>
      <c r="I32" s="14">
        <v>1.65509259259259E-3</v>
      </c>
      <c r="J32" s="22"/>
      <c r="K32" s="15">
        <f t="shared" si="11"/>
        <v>0.26047358834244055</v>
      </c>
      <c r="L32" s="16">
        <f t="shared" si="12"/>
        <v>4.3518518518518481E-3</v>
      </c>
      <c r="M32" s="22"/>
      <c r="N32" s="17">
        <f t="shared" si="13"/>
        <v>0.18725099601593614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ht="16.5" thickTop="1" thickBot="1" x14ac:dyDescent="0.3">
      <c r="B34" s="36" t="s">
        <v>3</v>
      </c>
      <c r="C34" s="37">
        <f>SUM(C28:C33)</f>
        <v>5.15046296296296E-3</v>
      </c>
      <c r="D34" s="38"/>
      <c r="E34" s="38">
        <f>IFERROR(SUM(E28:E33),0)</f>
        <v>0.37269681742043537</v>
      </c>
      <c r="F34" s="37">
        <f>SUM(F28:F33)</f>
        <v>1.8981481481481479E-3</v>
      </c>
      <c r="G34" s="38"/>
      <c r="H34" s="38">
        <f>IFERROR(SUM(H28:H33),0)</f>
        <v>0.61886792452830175</v>
      </c>
      <c r="I34" s="37">
        <f>SUM(I28:I33)</f>
        <v>3.749999999999996E-3</v>
      </c>
      <c r="J34" s="38"/>
      <c r="K34" s="38">
        <f>IFERROR(SUM(K28:K33),0)</f>
        <v>0.59016393442622928</v>
      </c>
      <c r="L34" s="37">
        <f>SUM(L28:L33)</f>
        <v>1.0798611111111104E-2</v>
      </c>
      <c r="M34" s="38"/>
      <c r="N34" s="39">
        <f>IFERROR(SUM(N28:N33),0)</f>
        <v>0.46464143426294807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1.3819444444444443E-2</v>
      </c>
      <c r="D36" s="40"/>
      <c r="E36" s="41">
        <f>IFERROR(SUM(E25,E34),0)</f>
        <v>0.99999999999999989</v>
      </c>
      <c r="F36" s="37">
        <f>SUM(F25,F34)</f>
        <v>3.0671296296296297E-3</v>
      </c>
      <c r="G36" s="40"/>
      <c r="H36" s="41">
        <f>IFERROR(SUM(H25,H34),0)</f>
        <v>1</v>
      </c>
      <c r="I36" s="37">
        <f>SUM(I25,I34)</f>
        <v>6.3541666666666625E-3</v>
      </c>
      <c r="J36" s="40"/>
      <c r="K36" s="41">
        <f>IFERROR(SUM(K25,K34),0)</f>
        <v>1</v>
      </c>
      <c r="L36" s="42">
        <f>SUM(L25,L34)</f>
        <v>2.3240740740740735E-2</v>
      </c>
      <c r="M36" s="40"/>
      <c r="N36" s="43">
        <f>IFERROR(SUM(N25,N34),0)</f>
        <v>1</v>
      </c>
    </row>
    <row r="37" spans="2:14" ht="66" customHeight="1" thickTop="1" thickBot="1" x14ac:dyDescent="0.3">
      <c r="B37" s="151" t="s">
        <v>44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3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72"/>
  <sheetViews>
    <sheetView showGridLines="0" showZeros="0" topLeftCell="A13" zoomScale="90" zoomScaleNormal="90" zoomScaleSheetLayoutView="110" zoomScalePageLayoutView="5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0" width="8.28515625" style="1" customWidth="1"/>
    <col min="11" max="11" width="11.28515625" style="1" bestFit="1" customWidth="1"/>
    <col min="12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3" t="s">
        <v>45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2:14" s="5" customFormat="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2:14" s="5" customFormat="1" x14ac:dyDescent="0.25">
      <c r="B5" s="44"/>
      <c r="C5" s="149" t="s">
        <v>0</v>
      </c>
      <c r="D5" s="149"/>
      <c r="E5" s="149"/>
      <c r="F5" s="149" t="s">
        <v>1</v>
      </c>
      <c r="G5" s="149"/>
      <c r="H5" s="149"/>
      <c r="I5" s="149" t="s">
        <v>2</v>
      </c>
      <c r="J5" s="149"/>
      <c r="K5" s="149"/>
      <c r="L5" s="149" t="s">
        <v>3</v>
      </c>
      <c r="M5" s="149"/>
      <c r="N5" s="150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48</v>
      </c>
      <c r="C7" s="14">
        <v>3.5763888888888898E-3</v>
      </c>
      <c r="D7" s="15">
        <f>IFERROR(C7/C$25,0)</f>
        <v>0.14848630466122062</v>
      </c>
      <c r="E7" s="15">
        <f>IFERROR(C7/C$36,0)</f>
        <v>6.3086974275214355E-2</v>
      </c>
      <c r="F7" s="14">
        <v>2.7430555555555602E-3</v>
      </c>
      <c r="G7" s="15">
        <f>IFERROR(F7/F$25,0)</f>
        <v>0.28937728937728963</v>
      </c>
      <c r="H7" s="15">
        <f>IFERROR(F7/F$36,0)</f>
        <v>0.11038658593386136</v>
      </c>
      <c r="I7" s="14">
        <v>1.1226851851851901E-3</v>
      </c>
      <c r="J7" s="15">
        <f>IFERROR(I7/I$25,0)</f>
        <v>0.10682819383259953</v>
      </c>
      <c r="K7" s="15">
        <f>IFERROR(I7/I$36,0)</f>
        <v>3.6140089418778061E-2</v>
      </c>
      <c r="L7" s="16">
        <f>SUM(C7,F7,I7)</f>
        <v>7.4421296296296405E-3</v>
      </c>
      <c r="M7" s="15">
        <f>IFERROR(L7/L$25,0)</f>
        <v>0.16885504201680696</v>
      </c>
      <c r="N7" s="17">
        <f>IFERROR(L7/L$36,0)</f>
        <v>6.6091067941206769E-2</v>
      </c>
    </row>
    <row r="8" spans="2:14" s="5" customFormat="1" x14ac:dyDescent="0.25">
      <c r="B8" s="13" t="s">
        <v>150</v>
      </c>
      <c r="C8" s="14">
        <v>4.7453703703703703E-3</v>
      </c>
      <c r="D8" s="15">
        <f t="shared" ref="D8:D24" si="0">IFERROR(C8/C$25,0)</f>
        <v>0.19702066314271985</v>
      </c>
      <c r="E8" s="15">
        <f t="shared" ref="E8:E24" si="1">IFERROR(C8/C$36,0)</f>
        <v>8.3707635769701874E-2</v>
      </c>
      <c r="F8" s="14">
        <v>1.7361111111111099E-3</v>
      </c>
      <c r="G8" s="15">
        <f t="shared" ref="G8:G24" si="2">IFERROR(F8/F$25,0)</f>
        <v>0.18315018315018289</v>
      </c>
      <c r="H8" s="15">
        <f t="shared" ref="H8:H24" si="3">IFERROR(F8/F$36,0)</f>
        <v>6.9864927806241192E-2</v>
      </c>
      <c r="I8" s="14">
        <v>6.1342592592592601E-4</v>
      </c>
      <c r="J8" s="15">
        <f t="shared" ref="J8:J24" si="4">IFERROR(I8/I$25,0)</f>
        <v>5.8370044052863411E-2</v>
      </c>
      <c r="K8" s="15">
        <f t="shared" ref="K8:K24" si="5">IFERROR(I8/I$36,0)</f>
        <v>1.9746646795827105E-2</v>
      </c>
      <c r="L8" s="16">
        <f t="shared" ref="L8:L24" si="6">SUM(C8,F8,I8)</f>
        <v>7.0949074074074065E-3</v>
      </c>
      <c r="M8" s="15">
        <f t="shared" ref="M8:M24" si="7">IFERROR(L8/L$25,0)</f>
        <v>0.16097689075630248</v>
      </c>
      <c r="N8" s="17">
        <f t="shared" ref="N8:N24" si="8">IFERROR(L8/L$36,0)</f>
        <v>6.3007503340528279E-2</v>
      </c>
    </row>
    <row r="9" spans="2:14" s="5" customFormat="1" x14ac:dyDescent="0.25">
      <c r="B9" s="13" t="s">
        <v>11</v>
      </c>
      <c r="C9" s="14">
        <v>4.5717592592592598E-3</v>
      </c>
      <c r="D9" s="15">
        <f t="shared" si="0"/>
        <v>0.18981259010091306</v>
      </c>
      <c r="E9" s="15">
        <f t="shared" si="1"/>
        <v>8.0645161290322551E-2</v>
      </c>
      <c r="F9" s="14">
        <v>1.2962962962962999E-3</v>
      </c>
      <c r="G9" s="15">
        <f t="shared" si="2"/>
        <v>0.13675213675213704</v>
      </c>
      <c r="H9" s="15">
        <f t="shared" si="3"/>
        <v>5.2165812761993606E-2</v>
      </c>
      <c r="I9" s="14">
        <v>3.0324074074074099E-3</v>
      </c>
      <c r="J9" s="15">
        <f t="shared" si="4"/>
        <v>0.28854625550660801</v>
      </c>
      <c r="K9" s="15">
        <f t="shared" si="5"/>
        <v>9.7615499254843488E-2</v>
      </c>
      <c r="L9" s="16">
        <f t="shared" si="6"/>
        <v>8.9004629629629694E-3</v>
      </c>
      <c r="M9" s="15">
        <f t="shared" si="7"/>
        <v>0.20194327731092448</v>
      </c>
      <c r="N9" s="17">
        <f t="shared" si="8"/>
        <v>7.9042039264055924E-2</v>
      </c>
    </row>
    <row r="10" spans="2:14" s="5" customFormat="1" x14ac:dyDescent="0.25">
      <c r="B10" s="13" t="s">
        <v>63</v>
      </c>
      <c r="C10" s="14">
        <v>3.5879629629629599E-3</v>
      </c>
      <c r="D10" s="15">
        <f t="shared" si="0"/>
        <v>0.14896684286400758</v>
      </c>
      <c r="E10" s="15">
        <f t="shared" si="1"/>
        <v>6.3291139240506236E-2</v>
      </c>
      <c r="F10" s="14">
        <v>1.3425925925925901E-3</v>
      </c>
      <c r="G10" s="15">
        <f t="shared" si="2"/>
        <v>0.14163614163614127</v>
      </c>
      <c r="H10" s="15">
        <f t="shared" si="3"/>
        <v>5.4028877503493132E-2</v>
      </c>
      <c r="I10" s="14">
        <v>2.5925925925925899E-3</v>
      </c>
      <c r="J10" s="15">
        <f t="shared" si="4"/>
        <v>0.24669603524229036</v>
      </c>
      <c r="K10" s="15">
        <f t="shared" si="5"/>
        <v>8.3457526080476713E-2</v>
      </c>
      <c r="L10" s="16">
        <f t="shared" si="6"/>
        <v>7.5231481481481399E-3</v>
      </c>
      <c r="M10" s="15">
        <f t="shared" si="7"/>
        <v>0.17069327731092418</v>
      </c>
      <c r="N10" s="17">
        <f t="shared" si="8"/>
        <v>6.681056634803155E-2</v>
      </c>
    </row>
    <row r="11" spans="2:14" s="5" customFormat="1" x14ac:dyDescent="0.25">
      <c r="B11" s="13" t="s">
        <v>12</v>
      </c>
      <c r="C11" s="14">
        <v>2.0370370370370399E-3</v>
      </c>
      <c r="D11" s="15">
        <f t="shared" si="0"/>
        <v>8.4574723690533524E-2</v>
      </c>
      <c r="E11" s="15">
        <f t="shared" si="1"/>
        <v>3.5933033891384268E-2</v>
      </c>
      <c r="F11" s="14">
        <v>5.6712962962962999E-4</v>
      </c>
      <c r="G11" s="15">
        <f t="shared" si="2"/>
        <v>5.9829059829059825E-2</v>
      </c>
      <c r="H11" s="15">
        <f t="shared" si="3"/>
        <v>2.2822543083372154E-2</v>
      </c>
      <c r="I11" s="14">
        <v>1.33101851851852E-3</v>
      </c>
      <c r="J11" s="15">
        <f t="shared" si="4"/>
        <v>0.12665198237885469</v>
      </c>
      <c r="K11" s="15">
        <f t="shared" si="5"/>
        <v>4.2846497764530547E-2</v>
      </c>
      <c r="L11" s="16">
        <f t="shared" si="6"/>
        <v>3.93518518518519E-3</v>
      </c>
      <c r="M11" s="15">
        <f t="shared" si="7"/>
        <v>8.9285714285714385E-2</v>
      </c>
      <c r="N11" s="17">
        <f t="shared" si="8"/>
        <v>3.4947065474355048E-2</v>
      </c>
    </row>
    <row r="12" spans="2:14" s="5" customFormat="1" x14ac:dyDescent="0.25">
      <c r="B12" s="13" t="s">
        <v>151</v>
      </c>
      <c r="C12" s="14">
        <v>6.5972222222222203E-4</v>
      </c>
      <c r="D12" s="15">
        <f t="shared" si="0"/>
        <v>2.7390677558865921E-2</v>
      </c>
      <c r="E12" s="15">
        <f t="shared" si="1"/>
        <v>1.1637403021641476E-2</v>
      </c>
      <c r="F12" s="14">
        <v>2.0833333333333299E-4</v>
      </c>
      <c r="G12" s="15">
        <f t="shared" si="2"/>
        <v>2.1978021978021924E-2</v>
      </c>
      <c r="H12" s="15">
        <f t="shared" si="3"/>
        <v>8.3837913367489358E-3</v>
      </c>
      <c r="I12" s="14">
        <v>3.9351851851851901E-4</v>
      </c>
      <c r="J12" s="15">
        <f t="shared" si="4"/>
        <v>3.7444933920704873E-2</v>
      </c>
      <c r="K12" s="15">
        <f t="shared" si="5"/>
        <v>1.2667660208643816E-2</v>
      </c>
      <c r="L12" s="16">
        <f t="shared" si="6"/>
        <v>1.261574074074074E-3</v>
      </c>
      <c r="M12" s="15">
        <f t="shared" si="7"/>
        <v>2.8623949579831928E-2</v>
      </c>
      <c r="N12" s="17">
        <f t="shared" si="8"/>
        <v>1.1203618049131456E-2</v>
      </c>
    </row>
    <row r="13" spans="2:14" s="5" customFormat="1" x14ac:dyDescent="0.25">
      <c r="B13" s="13" t="s">
        <v>152</v>
      </c>
      <c r="C13" s="14">
        <v>7.8703703703703705E-4</v>
      </c>
      <c r="D13" s="15">
        <f t="shared" si="0"/>
        <v>3.2676597789524267E-2</v>
      </c>
      <c r="E13" s="15">
        <f t="shared" si="1"/>
        <v>1.3883217639852993E-2</v>
      </c>
      <c r="F13" s="18">
        <v>2.5462962962962999E-4</v>
      </c>
      <c r="G13" s="15">
        <f t="shared" si="2"/>
        <v>2.6862026862026878E-2</v>
      </c>
      <c r="H13" s="15">
        <f t="shared" si="3"/>
        <v>1.0246856078248731E-2</v>
      </c>
      <c r="I13" s="18">
        <v>4.5138888888888898E-4</v>
      </c>
      <c r="J13" s="15">
        <f t="shared" si="4"/>
        <v>4.2951541850220251E-2</v>
      </c>
      <c r="K13" s="15">
        <f t="shared" si="5"/>
        <v>1.4530551415797304E-2</v>
      </c>
      <c r="L13" s="16">
        <f t="shared" si="6"/>
        <v>1.4930555555555561E-3</v>
      </c>
      <c r="M13" s="15">
        <f t="shared" si="7"/>
        <v>3.3876050420168079E-2</v>
      </c>
      <c r="N13" s="17">
        <f t="shared" si="8"/>
        <v>1.325932778291705E-2</v>
      </c>
    </row>
    <row r="14" spans="2:14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s="5" customFormat="1" x14ac:dyDescent="0.25">
      <c r="B15" s="13" t="s">
        <v>154</v>
      </c>
      <c r="C15" s="14">
        <v>3.4722222222222202E-5</v>
      </c>
      <c r="D15" s="15">
        <f t="shared" si="0"/>
        <v>1.4416146083613638E-3</v>
      </c>
      <c r="E15" s="15">
        <f t="shared" si="1"/>
        <v>6.1249489587586697E-4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3.4722222222222202E-5</v>
      </c>
      <c r="M15" s="15">
        <f t="shared" si="7"/>
        <v>7.8781512605041965E-4</v>
      </c>
      <c r="N15" s="17">
        <f t="shared" si="8"/>
        <v>3.0835646006783807E-4</v>
      </c>
    </row>
    <row r="16" spans="2:14" s="5" customFormat="1" x14ac:dyDescent="0.25">
      <c r="B16" s="13" t="s">
        <v>155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s="5" customFormat="1" x14ac:dyDescent="0.25">
      <c r="B17" s="13" t="s">
        <v>156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s="5" customFormat="1" x14ac:dyDescent="0.25">
      <c r="B18" s="13" t="s">
        <v>157</v>
      </c>
      <c r="C18" s="14">
        <v>3.32175925925926E-3</v>
      </c>
      <c r="D18" s="15">
        <f t="shared" si="0"/>
        <v>0.13791446419990391</v>
      </c>
      <c r="E18" s="15">
        <f t="shared" si="1"/>
        <v>5.8595345038791324E-2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3.32175925925926E-3</v>
      </c>
      <c r="M18" s="15">
        <f t="shared" si="7"/>
        <v>7.5367647058823539E-2</v>
      </c>
      <c r="N18" s="17">
        <f t="shared" si="8"/>
        <v>2.9499434679823199E-2</v>
      </c>
    </row>
    <row r="19" spans="2:14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0</v>
      </c>
      <c r="M19" s="15">
        <f t="shared" si="7"/>
        <v>0</v>
      </c>
      <c r="N19" s="17">
        <f t="shared" si="8"/>
        <v>0</v>
      </c>
    </row>
    <row r="20" spans="2:14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s="5" customFormat="1" ht="15.75" thickBot="1" x14ac:dyDescent="0.3">
      <c r="B24" s="23" t="s">
        <v>13</v>
      </c>
      <c r="C24" s="24">
        <v>7.6388888888888904E-4</v>
      </c>
      <c r="D24" s="15">
        <f t="shared" si="0"/>
        <v>3.1715521383950028E-2</v>
      </c>
      <c r="E24" s="15">
        <f t="shared" si="1"/>
        <v>1.3474887709269084E-2</v>
      </c>
      <c r="F24" s="24">
        <v>1.33101851851852E-3</v>
      </c>
      <c r="G24" s="15">
        <f t="shared" si="2"/>
        <v>0.14041514041514047</v>
      </c>
      <c r="H24" s="15">
        <f t="shared" si="3"/>
        <v>5.3563111318118348E-2</v>
      </c>
      <c r="I24" s="24">
        <v>9.7222222222222198E-4</v>
      </c>
      <c r="J24" s="15">
        <f t="shared" si="4"/>
        <v>9.2511013215858959E-2</v>
      </c>
      <c r="K24" s="15">
        <f t="shared" si="5"/>
        <v>3.1296572280178792E-2</v>
      </c>
      <c r="L24" s="16">
        <f t="shared" si="6"/>
        <v>3.067129629629631E-3</v>
      </c>
      <c r="M24" s="15">
        <f t="shared" si="7"/>
        <v>6.9590336134453812E-2</v>
      </c>
      <c r="N24" s="17">
        <f t="shared" si="8"/>
        <v>2.7238153972659059E-2</v>
      </c>
    </row>
    <row r="25" spans="2:14" s="5" customFormat="1" ht="16.5" thickTop="1" thickBot="1" x14ac:dyDescent="0.3">
      <c r="B25" s="36" t="s">
        <v>3</v>
      </c>
      <c r="C25" s="37">
        <f>SUM(C7:C24)</f>
        <v>2.4085648148148148E-2</v>
      </c>
      <c r="D25" s="38">
        <f>IFERROR(SUM(D7:D24),0)</f>
        <v>1.0000000000000002</v>
      </c>
      <c r="E25" s="38">
        <f>IFERROR(SUM(E7:E24),0)</f>
        <v>0.42486729277256002</v>
      </c>
      <c r="F25" s="37">
        <f>SUM(F7:F24)</f>
        <v>9.4791666666666739E-3</v>
      </c>
      <c r="G25" s="38">
        <f>IFERROR(SUM(G7:G24),0)</f>
        <v>0.99999999999999989</v>
      </c>
      <c r="H25" s="38">
        <f>IFERROR(SUM(H7:H24),0)</f>
        <v>0.38146250582207747</v>
      </c>
      <c r="I25" s="37">
        <f>SUM(I7:I24)</f>
        <v>1.0509259259259265E-2</v>
      </c>
      <c r="J25" s="38">
        <f>IFERROR(SUM(J7:J24),0)</f>
        <v>1</v>
      </c>
      <c r="K25" s="38">
        <f>IFERROR(SUM(K7:K24),0)</f>
        <v>0.33830104321907578</v>
      </c>
      <c r="L25" s="37">
        <f>SUM(L7:L24)</f>
        <v>4.4074074074074078E-2</v>
      </c>
      <c r="M25" s="38">
        <f>IFERROR(SUM(M7:M24),0)</f>
        <v>1.0000000000000002</v>
      </c>
      <c r="N25" s="39">
        <f>IFERROR(SUM(N7:N24),0)</f>
        <v>0.39140713331277616</v>
      </c>
    </row>
    <row r="26" spans="2:14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s="5" customFormat="1" x14ac:dyDescent="0.25">
      <c r="B28" s="21" t="s">
        <v>15</v>
      </c>
      <c r="C28" s="14">
        <v>5.2199074074074101E-3</v>
      </c>
      <c r="D28" s="22"/>
      <c r="E28" s="15">
        <f>IFERROR(C28/C$36,0)</f>
        <v>9.2078399346672113E-2</v>
      </c>
      <c r="F28" s="14">
        <v>1.8287037037037E-3</v>
      </c>
      <c r="G28" s="22"/>
      <c r="H28" s="15">
        <f>IFERROR(F28/F$36,0)</f>
        <v>7.3591057289240633E-2</v>
      </c>
      <c r="I28" s="14">
        <v>3.76157407407407E-3</v>
      </c>
      <c r="J28" s="22"/>
      <c r="K28" s="15">
        <f>IFERROR(I28/I$36,0)</f>
        <v>0.12108792846497737</v>
      </c>
      <c r="L28" s="16">
        <f>SUM(C28,F28,I28)</f>
        <v>1.081018518518518E-2</v>
      </c>
      <c r="M28" s="22"/>
      <c r="N28" s="17">
        <f>IFERROR(L28/L$36,0)</f>
        <v>9.6001644567786926E-2</v>
      </c>
    </row>
    <row r="29" spans="2:14" s="5" customFormat="1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s="5" customFormat="1" x14ac:dyDescent="0.25">
      <c r="B30" s="21" t="s">
        <v>17</v>
      </c>
      <c r="C30" s="14">
        <v>1.38888888888889E-4</v>
      </c>
      <c r="D30" s="22"/>
      <c r="E30" s="15">
        <f t="shared" si="9"/>
        <v>2.4499795835034714E-3</v>
      </c>
      <c r="F30" s="14">
        <v>5.78703703703704E-5</v>
      </c>
      <c r="G30" s="22"/>
      <c r="H30" s="15">
        <f t="shared" si="10"/>
        <v>2.3288309268747094E-3</v>
      </c>
      <c r="I30" s="14">
        <v>1.6203703703703701E-4</v>
      </c>
      <c r="J30" s="22"/>
      <c r="K30" s="15">
        <f t="shared" si="11"/>
        <v>5.2160953800297989E-3</v>
      </c>
      <c r="L30" s="16">
        <f t="shared" si="12"/>
        <v>3.587962962962964E-4</v>
      </c>
      <c r="M30" s="22"/>
      <c r="N30" s="17">
        <f t="shared" si="13"/>
        <v>3.1863500873676627E-3</v>
      </c>
    </row>
    <row r="31" spans="2:14" s="5" customFormat="1" x14ac:dyDescent="0.25">
      <c r="B31" s="21" t="s">
        <v>18</v>
      </c>
      <c r="C31" s="14">
        <v>1.05324074074074E-2</v>
      </c>
      <c r="D31" s="22"/>
      <c r="E31" s="15">
        <f t="shared" si="9"/>
        <v>0.18579011841567963</v>
      </c>
      <c r="F31" s="14">
        <v>4.9652777777777803E-3</v>
      </c>
      <c r="G31" s="22"/>
      <c r="H31" s="15">
        <f t="shared" si="10"/>
        <v>0.19981369352585007</v>
      </c>
      <c r="I31" s="14">
        <v>5.8564814814814799E-3</v>
      </c>
      <c r="J31" s="22"/>
      <c r="K31" s="15">
        <f t="shared" si="11"/>
        <v>0.18852459016393416</v>
      </c>
      <c r="L31" s="16">
        <f t="shared" si="12"/>
        <v>2.135416666666666E-2</v>
      </c>
      <c r="M31" s="22"/>
      <c r="N31" s="17">
        <f t="shared" si="13"/>
        <v>0.18963922294172048</v>
      </c>
    </row>
    <row r="32" spans="2:14" s="5" customFormat="1" x14ac:dyDescent="0.25">
      <c r="B32" s="21" t="s">
        <v>19</v>
      </c>
      <c r="C32" s="14">
        <v>1.6712962962962999E-2</v>
      </c>
      <c r="D32" s="22"/>
      <c r="E32" s="15">
        <f t="shared" si="9"/>
        <v>0.2948142098815848</v>
      </c>
      <c r="F32" s="14">
        <v>8.5185185185185208E-3</v>
      </c>
      <c r="G32" s="22"/>
      <c r="H32" s="15">
        <f t="shared" si="10"/>
        <v>0.34280391243595715</v>
      </c>
      <c r="I32" s="14">
        <v>1.0775462962963001E-2</v>
      </c>
      <c r="J32" s="22"/>
      <c r="K32" s="15">
        <f t="shared" si="11"/>
        <v>0.34687034277198292</v>
      </c>
      <c r="L32" s="16">
        <f t="shared" si="12"/>
        <v>3.6006944444444522E-2</v>
      </c>
      <c r="M32" s="22"/>
      <c r="N32" s="17">
        <f t="shared" si="13"/>
        <v>0.31976564909034894</v>
      </c>
    </row>
    <row r="33" spans="2:14" s="5" customFormat="1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s="5" customFormat="1" ht="16.5" thickTop="1" thickBot="1" x14ac:dyDescent="0.3">
      <c r="B34" s="36" t="s">
        <v>3</v>
      </c>
      <c r="C34" s="37">
        <f>SUM(C28:C33)</f>
        <v>3.2604166666666698E-2</v>
      </c>
      <c r="D34" s="38"/>
      <c r="E34" s="38">
        <f>IFERROR(SUM(E28:E33),0)</f>
        <v>0.57513270722744003</v>
      </c>
      <c r="F34" s="37">
        <f>SUM(F28:F33)</f>
        <v>1.5370370370370371E-2</v>
      </c>
      <c r="G34" s="38"/>
      <c r="H34" s="38">
        <f>IFERROR(SUM(H28:H33),0)</f>
        <v>0.61853749417792248</v>
      </c>
      <c r="I34" s="37">
        <f>SUM(I28:I33)</f>
        <v>2.0555555555555587E-2</v>
      </c>
      <c r="J34" s="38"/>
      <c r="K34" s="38">
        <f>IFERROR(SUM(K28:K33),0)</f>
        <v>0.66169895678092427</v>
      </c>
      <c r="L34" s="37">
        <f>SUM(L28:L33)</f>
        <v>6.8530092592592656E-2</v>
      </c>
      <c r="M34" s="38"/>
      <c r="N34" s="39">
        <f>IFERROR(SUM(N28:N33),0)</f>
        <v>0.60859286668722401</v>
      </c>
    </row>
    <row r="35" spans="2:14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s="5" customFormat="1" ht="16.5" thickTop="1" thickBot="1" x14ac:dyDescent="0.3">
      <c r="B36" s="36" t="s">
        <v>6</v>
      </c>
      <c r="C36" s="37">
        <f>SUM(C25,C34)</f>
        <v>5.6689814814814846E-2</v>
      </c>
      <c r="D36" s="40"/>
      <c r="E36" s="41">
        <f>IFERROR(SUM(E25,E34),0)</f>
        <v>1</v>
      </c>
      <c r="F36" s="37">
        <f>SUM(F25,F34)</f>
        <v>2.4849537037037045E-2</v>
      </c>
      <c r="G36" s="40"/>
      <c r="H36" s="41">
        <f>IFERROR(SUM(H25,H34),0)</f>
        <v>1</v>
      </c>
      <c r="I36" s="37">
        <f>SUM(I25,I34)</f>
        <v>3.1064814814814851E-2</v>
      </c>
      <c r="J36" s="40"/>
      <c r="K36" s="41">
        <f>IFERROR(SUM(K25,K34),0)</f>
        <v>1</v>
      </c>
      <c r="L36" s="42">
        <f>SUM(L25,L34)</f>
        <v>0.11260416666666673</v>
      </c>
      <c r="M36" s="40"/>
      <c r="N36" s="43">
        <f>IFERROR(SUM(N25,N34),0)</f>
        <v>1.0000000000000002</v>
      </c>
    </row>
    <row r="37" spans="2:14" s="5" customFormat="1" ht="66" customHeight="1" thickTop="1" thickBot="1" x14ac:dyDescent="0.3">
      <c r="B37" s="140" t="s">
        <v>31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2"/>
    </row>
    <row r="38" spans="2:14" s="5" customFormat="1" x14ac:dyDescent="0.25"/>
    <row r="39" spans="2:14" s="5" customFormat="1" x14ac:dyDescent="0.25"/>
    <row r="40" spans="2:14" s="5" customFormat="1" x14ac:dyDescent="0.25"/>
    <row r="41" spans="2:14" s="5" customFormat="1" x14ac:dyDescent="0.25"/>
    <row r="42" spans="2:14" s="5" customFormat="1" x14ac:dyDescent="0.25"/>
    <row r="43" spans="2:14" s="5" customFormat="1" x14ac:dyDescent="0.25"/>
    <row r="44" spans="2:14" s="5" customFormat="1" x14ac:dyDescent="0.25"/>
    <row r="45" spans="2:14" s="5" customFormat="1" x14ac:dyDescent="0.25"/>
    <row r="46" spans="2:14" s="5" customFormat="1" x14ac:dyDescent="0.25"/>
    <row r="47" spans="2:14" s="5" customFormat="1" x14ac:dyDescent="0.25"/>
    <row r="48" spans="2:14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7"/>
  <sheetViews>
    <sheetView showGridLines="0" showZeros="0" topLeftCell="A13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43" t="s">
        <v>46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2:14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2:14" x14ac:dyDescent="0.25">
      <c r="B5" s="44"/>
      <c r="C5" s="149" t="s">
        <v>0</v>
      </c>
      <c r="D5" s="149"/>
      <c r="E5" s="149"/>
      <c r="F5" s="149" t="s">
        <v>1</v>
      </c>
      <c r="G5" s="149"/>
      <c r="H5" s="149"/>
      <c r="I5" s="149" t="s">
        <v>2</v>
      </c>
      <c r="J5" s="149"/>
      <c r="K5" s="149"/>
      <c r="L5" s="149" t="s">
        <v>3</v>
      </c>
      <c r="M5" s="149"/>
      <c r="N5" s="150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5.4398148148148097E-3</v>
      </c>
      <c r="D7" s="15">
        <f>IFERROR(C7/C$25,0)</f>
        <v>0.16607773851590088</v>
      </c>
      <c r="E7" s="15">
        <f>IFERROR(C7/C$36,0)</f>
        <v>7.715036112934999E-2</v>
      </c>
      <c r="F7" s="14">
        <v>3.0555555555555601E-3</v>
      </c>
      <c r="G7" s="15">
        <f>IFERROR(F7/F$25,0)</f>
        <v>0.28695652173913044</v>
      </c>
      <c r="H7" s="15">
        <f>IFERROR(F7/F$36,0)</f>
        <v>0.10945273631840802</v>
      </c>
      <c r="I7" s="14">
        <v>1.35416666666667E-3</v>
      </c>
      <c r="J7" s="15">
        <f>IFERROR(I7/I$25,0)</f>
        <v>0.10326566637246273</v>
      </c>
      <c r="K7" s="15">
        <f>IFERROR(I7/I$36,0)</f>
        <v>3.6189297865759404E-2</v>
      </c>
      <c r="L7" s="16">
        <f>SUM(C7,F7,I7)</f>
        <v>9.8495370370370403E-3</v>
      </c>
      <c r="M7" s="15">
        <f>IFERROR(L7/L$25,0)</f>
        <v>0.17427810772066354</v>
      </c>
      <c r="N7" s="17">
        <f>IFERROR(L7/L$36,0)</f>
        <v>7.2505751043707961E-2</v>
      </c>
    </row>
    <row r="8" spans="2:14" x14ac:dyDescent="0.25">
      <c r="B8" s="13" t="s">
        <v>150</v>
      </c>
      <c r="C8" s="14">
        <v>5.8564814814814799E-3</v>
      </c>
      <c r="D8" s="15">
        <f t="shared" ref="D8:D24" si="0">IFERROR(C8/C$25,0)</f>
        <v>0.17879858657243808</v>
      </c>
      <c r="E8" s="15">
        <f t="shared" ref="E8:E24" si="1">IFERROR(C8/C$36,0)</f>
        <v>8.3059750492449194E-2</v>
      </c>
      <c r="F8" s="14">
        <v>1.80555555555556E-3</v>
      </c>
      <c r="G8" s="15">
        <f t="shared" ref="G8:G24" si="2">IFERROR(F8/F$25,0)</f>
        <v>0.16956521739130453</v>
      </c>
      <c r="H8" s="15">
        <f t="shared" ref="H8:H24" si="3">IFERROR(F8/F$36,0)</f>
        <v>6.467661691542298E-2</v>
      </c>
      <c r="I8" s="14">
        <v>6.1342592592592601E-4</v>
      </c>
      <c r="J8" s="15">
        <f t="shared" ref="J8:J24" si="4">IFERROR(I8/I$25,0)</f>
        <v>4.6778464254192409E-2</v>
      </c>
      <c r="K8" s="15">
        <f t="shared" ref="K8:K24" si="5">IFERROR(I8/I$36,0)</f>
        <v>1.6393442622950803E-2</v>
      </c>
      <c r="L8" s="16">
        <f t="shared" ref="L8:L24" si="6">SUM(C8,F8,I8)</f>
        <v>8.2754629629629654E-3</v>
      </c>
      <c r="M8" s="15">
        <f t="shared" ref="M8:M24" si="7">IFERROR(L8/L$25,0)</f>
        <v>0.14642637722711446</v>
      </c>
      <c r="N8" s="17">
        <f t="shared" ref="N8:N24" si="8">IFERROR(L8/L$36,0)</f>
        <v>6.0918462980318673E-2</v>
      </c>
    </row>
    <row r="9" spans="2:14" x14ac:dyDescent="0.25">
      <c r="B9" s="13" t="s">
        <v>11</v>
      </c>
      <c r="C9" s="14">
        <v>6.3888888888888901E-3</v>
      </c>
      <c r="D9" s="15">
        <f t="shared" si="0"/>
        <v>0.19505300353356891</v>
      </c>
      <c r="E9" s="15">
        <f t="shared" si="1"/>
        <v>9.0610636900853705E-2</v>
      </c>
      <c r="F9" s="14">
        <v>1.6087962962963E-3</v>
      </c>
      <c r="G9" s="15">
        <f t="shared" si="2"/>
        <v>0.15108695652173926</v>
      </c>
      <c r="H9" s="15">
        <f t="shared" si="3"/>
        <v>5.7628524046434572E-2</v>
      </c>
      <c r="I9" s="14">
        <v>3.6689814814814801E-3</v>
      </c>
      <c r="J9" s="15">
        <f t="shared" si="4"/>
        <v>0.27978817299205633</v>
      </c>
      <c r="K9" s="15">
        <f t="shared" si="5"/>
        <v>9.8051345499535883E-2</v>
      </c>
      <c r="L9" s="16">
        <f t="shared" si="6"/>
        <v>1.1666666666666671E-2</v>
      </c>
      <c r="M9" s="15">
        <f t="shared" si="7"/>
        <v>0.20643047306983411</v>
      </c>
      <c r="N9" s="17">
        <f t="shared" si="8"/>
        <v>8.5882252705120593E-2</v>
      </c>
    </row>
    <row r="10" spans="2:14" x14ac:dyDescent="0.25">
      <c r="B10" s="13" t="s">
        <v>63</v>
      </c>
      <c r="C10" s="14">
        <v>5.7291666666666697E-3</v>
      </c>
      <c r="D10" s="15">
        <f t="shared" si="0"/>
        <v>0.17491166077738524</v>
      </c>
      <c r="E10" s="15">
        <f t="shared" si="1"/>
        <v>8.1254103742613409E-2</v>
      </c>
      <c r="F10" s="14">
        <v>1.5046296296296301E-3</v>
      </c>
      <c r="G10" s="15">
        <f t="shared" si="2"/>
        <v>0.14130434782608681</v>
      </c>
      <c r="H10" s="15">
        <f t="shared" si="3"/>
        <v>5.3897180762852367E-2</v>
      </c>
      <c r="I10" s="14">
        <v>3.4375E-3</v>
      </c>
      <c r="J10" s="15">
        <f t="shared" si="4"/>
        <v>0.26213592233009703</v>
      </c>
      <c r="K10" s="15">
        <f t="shared" si="5"/>
        <v>9.1865140736158257E-2</v>
      </c>
      <c r="L10" s="16">
        <f t="shared" si="6"/>
        <v>1.06712962962963E-2</v>
      </c>
      <c r="M10" s="15">
        <f t="shared" si="7"/>
        <v>0.188818349375384</v>
      </c>
      <c r="N10" s="17">
        <f t="shared" si="8"/>
        <v>7.8554997017977371E-2</v>
      </c>
    </row>
    <row r="11" spans="2:14" x14ac:dyDescent="0.25">
      <c r="B11" s="13" t="s">
        <v>12</v>
      </c>
      <c r="C11" s="14">
        <v>2.9050925925925902E-3</v>
      </c>
      <c r="D11" s="15">
        <f t="shared" si="0"/>
        <v>8.8692579505300267E-2</v>
      </c>
      <c r="E11" s="15">
        <f t="shared" si="1"/>
        <v>4.1201575837163509E-2</v>
      </c>
      <c r="F11" s="14">
        <v>6.8287037037037003E-4</v>
      </c>
      <c r="G11" s="15">
        <f t="shared" si="2"/>
        <v>6.4130434782608575E-2</v>
      </c>
      <c r="H11" s="15">
        <f t="shared" si="3"/>
        <v>2.4461028192371441E-2</v>
      </c>
      <c r="I11" s="14">
        <v>1.58564814814815E-3</v>
      </c>
      <c r="J11" s="15">
        <f t="shared" si="4"/>
        <v>0.12091791703442202</v>
      </c>
      <c r="K11" s="15">
        <f t="shared" si="5"/>
        <v>4.2375502629137023E-2</v>
      </c>
      <c r="L11" s="16">
        <f t="shared" si="6"/>
        <v>5.1736111111111106E-3</v>
      </c>
      <c r="M11" s="15">
        <f t="shared" si="7"/>
        <v>9.1542084783944253E-2</v>
      </c>
      <c r="N11" s="17">
        <f t="shared" si="8"/>
        <v>3.8084689443639769E-2</v>
      </c>
    </row>
    <row r="12" spans="2:14" x14ac:dyDescent="0.25">
      <c r="B12" s="13" t="s">
        <v>151</v>
      </c>
      <c r="C12" s="14">
        <v>8.9120370370370395E-4</v>
      </c>
      <c r="D12" s="15">
        <f t="shared" si="0"/>
        <v>2.7208480565371028E-2</v>
      </c>
      <c r="E12" s="15">
        <f t="shared" si="1"/>
        <v>1.263952724885097E-2</v>
      </c>
      <c r="F12" s="14">
        <v>3.3564814814814801E-4</v>
      </c>
      <c r="G12" s="15">
        <f t="shared" si="2"/>
        <v>3.1521739130434726E-2</v>
      </c>
      <c r="H12" s="15">
        <f t="shared" si="3"/>
        <v>1.2023217247097828E-2</v>
      </c>
      <c r="I12" s="14">
        <v>7.1759259259259302E-4</v>
      </c>
      <c r="J12" s="15">
        <f t="shared" si="4"/>
        <v>5.4721977052074162E-2</v>
      </c>
      <c r="K12" s="15">
        <f t="shared" si="5"/>
        <v>1.917723476647076E-2</v>
      </c>
      <c r="L12" s="16">
        <f t="shared" si="6"/>
        <v>1.944444444444445E-3</v>
      </c>
      <c r="M12" s="15">
        <f t="shared" si="7"/>
        <v>3.4405078844972355E-2</v>
      </c>
      <c r="N12" s="17">
        <f t="shared" si="8"/>
        <v>1.4313708784186766E-2</v>
      </c>
    </row>
    <row r="13" spans="2:14" x14ac:dyDescent="0.25">
      <c r="B13" s="13" t="s">
        <v>152</v>
      </c>
      <c r="C13" s="14">
        <v>1.0416666666666699E-3</v>
      </c>
      <c r="D13" s="15">
        <f t="shared" si="0"/>
        <v>3.180212014134285E-2</v>
      </c>
      <c r="E13" s="15">
        <f t="shared" si="1"/>
        <v>1.477347340774793E-2</v>
      </c>
      <c r="F13" s="18">
        <v>2.5462962962962999E-4</v>
      </c>
      <c r="G13" s="15">
        <f t="shared" si="2"/>
        <v>2.3913043478260867E-2</v>
      </c>
      <c r="H13" s="15">
        <f t="shared" si="3"/>
        <v>9.1210613598673336E-3</v>
      </c>
      <c r="I13" s="18">
        <v>5.5555555555555599E-4</v>
      </c>
      <c r="J13" s="15">
        <f t="shared" si="4"/>
        <v>4.2365401588702584E-2</v>
      </c>
      <c r="K13" s="15">
        <f t="shared" si="5"/>
        <v>1.4846891432106397E-2</v>
      </c>
      <c r="L13" s="16">
        <f t="shared" si="6"/>
        <v>1.8518518518518558E-3</v>
      </c>
      <c r="M13" s="15">
        <f t="shared" si="7"/>
        <v>3.2766741757116587E-2</v>
      </c>
      <c r="N13" s="17">
        <f t="shared" si="8"/>
        <v>1.363210360398742E-2</v>
      </c>
    </row>
    <row r="14" spans="2:14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154</v>
      </c>
      <c r="C15" s="14">
        <v>1.38888888888889E-4</v>
      </c>
      <c r="D15" s="15">
        <f t="shared" si="0"/>
        <v>4.2402826855123706E-3</v>
      </c>
      <c r="E15" s="15">
        <f t="shared" si="1"/>
        <v>1.9697964543663859E-3</v>
      </c>
      <c r="F15" s="14">
        <v>6.9444444444444404E-5</v>
      </c>
      <c r="G15" s="15">
        <f t="shared" si="2"/>
        <v>6.5217391304347692E-3</v>
      </c>
      <c r="H15" s="15">
        <f t="shared" si="3"/>
        <v>2.4875621890547224E-3</v>
      </c>
      <c r="I15" s="14">
        <v>9.2592592592592602E-5</v>
      </c>
      <c r="J15" s="15">
        <f t="shared" si="4"/>
        <v>7.0609002647837593E-3</v>
      </c>
      <c r="K15" s="15">
        <f t="shared" si="5"/>
        <v>2.4744819053510647E-3</v>
      </c>
      <c r="L15" s="16">
        <f t="shared" si="6"/>
        <v>3.00925925925926E-4</v>
      </c>
      <c r="M15" s="15">
        <f t="shared" si="7"/>
        <v>5.3245955355314357E-3</v>
      </c>
      <c r="N15" s="17">
        <f t="shared" si="8"/>
        <v>2.2152168356479518E-3</v>
      </c>
    </row>
    <row r="16" spans="2:14" x14ac:dyDescent="0.25">
      <c r="B16" s="13" t="s">
        <v>155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156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157</v>
      </c>
      <c r="C18" s="14">
        <v>3.32175925925926E-3</v>
      </c>
      <c r="D18" s="15">
        <f t="shared" si="0"/>
        <v>0.10141342756183747</v>
      </c>
      <c r="E18" s="15">
        <f t="shared" si="1"/>
        <v>4.7110965200262707E-2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3.32175925925926E-3</v>
      </c>
      <c r="M18" s="15">
        <f t="shared" si="7"/>
        <v>5.8775343026827763E-2</v>
      </c>
      <c r="N18" s="17">
        <f t="shared" si="8"/>
        <v>2.4452585839652388E-2</v>
      </c>
    </row>
    <row r="19" spans="2:14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0</v>
      </c>
      <c r="M19" s="15">
        <f t="shared" si="7"/>
        <v>0</v>
      </c>
      <c r="N19" s="17">
        <f t="shared" si="8"/>
        <v>0</v>
      </c>
    </row>
    <row r="20" spans="2:14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1.0416666666666699E-3</v>
      </c>
      <c r="D24" s="15">
        <f t="shared" si="0"/>
        <v>3.180212014134285E-2</v>
      </c>
      <c r="E24" s="15">
        <f t="shared" si="1"/>
        <v>1.477347340774793E-2</v>
      </c>
      <c r="F24" s="24">
        <v>1.33101851851852E-3</v>
      </c>
      <c r="G24" s="15">
        <f t="shared" si="2"/>
        <v>0.12499999999999996</v>
      </c>
      <c r="H24" s="15">
        <f t="shared" si="3"/>
        <v>4.7678275290215594E-2</v>
      </c>
      <c r="I24" s="24">
        <v>1.0879629629629601E-3</v>
      </c>
      <c r="J24" s="15">
        <f t="shared" si="4"/>
        <v>8.2965578111208943E-2</v>
      </c>
      <c r="K24" s="15">
        <f t="shared" si="5"/>
        <v>2.9075162387874928E-2</v>
      </c>
      <c r="L24" s="16">
        <f t="shared" si="6"/>
        <v>3.4606481481481502E-3</v>
      </c>
      <c r="M24" s="15">
        <f t="shared" si="7"/>
        <v>6.1232848658611526E-2</v>
      </c>
      <c r="N24" s="17">
        <f t="shared" si="8"/>
        <v>2.5474993609951452E-2</v>
      </c>
    </row>
    <row r="25" spans="2:14" ht="16.5" thickTop="1" thickBot="1" x14ac:dyDescent="0.3">
      <c r="B25" s="36" t="s">
        <v>3</v>
      </c>
      <c r="C25" s="37">
        <f>SUM(C7:C24)</f>
        <v>3.2754629629629634E-2</v>
      </c>
      <c r="D25" s="38">
        <f>IFERROR(SUM(D7:D24),0)</f>
        <v>1</v>
      </c>
      <c r="E25" s="38">
        <f>IFERROR(SUM(E7:E24),0)</f>
        <v>0.46454366382140577</v>
      </c>
      <c r="F25" s="37">
        <f>SUM(F7:F24)</f>
        <v>1.0648148148148164E-2</v>
      </c>
      <c r="G25" s="38">
        <f>IFERROR(SUM(G7:G24),0)</f>
        <v>1</v>
      </c>
      <c r="H25" s="38">
        <f>IFERROR(SUM(H7:H24),0)</f>
        <v>0.38142620232172486</v>
      </c>
      <c r="I25" s="37">
        <f>SUM(I7:I24)</f>
        <v>1.3113425925925928E-2</v>
      </c>
      <c r="J25" s="38">
        <f>IFERROR(SUM(J7:J24),0)</f>
        <v>1</v>
      </c>
      <c r="K25" s="38">
        <f>IFERROR(SUM(K7:K24),0)</f>
        <v>0.35044849984534449</v>
      </c>
      <c r="L25" s="37">
        <f>SUM(L7:L24)</f>
        <v>5.6516203703703721E-2</v>
      </c>
      <c r="M25" s="38">
        <f>IFERROR(SUM(M7:M24),0)</f>
        <v>1</v>
      </c>
      <c r="N25" s="39">
        <f>IFERROR(SUM(N7:N24),0)</f>
        <v>0.41603476186419031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6.8981481481481498E-3</v>
      </c>
      <c r="D28" s="22"/>
      <c r="E28" s="15">
        <f>IFERROR(C28/C$36,0)</f>
        <v>9.7833223900197122E-2</v>
      </c>
      <c r="F28" s="14">
        <v>2.1759259259259301E-3</v>
      </c>
      <c r="G28" s="22"/>
      <c r="H28" s="15">
        <f>IFERROR(F28/F$36,0)</f>
        <v>7.7943615257048168E-2</v>
      </c>
      <c r="I28" s="14">
        <v>4.43287037037037E-3</v>
      </c>
      <c r="J28" s="22"/>
      <c r="K28" s="15">
        <f>IFERROR(I28/I$36,0)</f>
        <v>0.1184658212186822</v>
      </c>
      <c r="L28" s="16">
        <f>SUM(C28,F28,I28)</f>
        <v>1.350694444444445E-2</v>
      </c>
      <c r="M28" s="22"/>
      <c r="N28" s="17">
        <f>IFERROR(L28/L$36,0)</f>
        <v>9.9429155661583071E-2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1.38888888888889E-4</v>
      </c>
      <c r="D30" s="22"/>
      <c r="E30" s="15">
        <f t="shared" si="9"/>
        <v>1.9697964543663859E-3</v>
      </c>
      <c r="F30" s="14">
        <v>5.78703703703704E-5</v>
      </c>
      <c r="G30" s="22"/>
      <c r="H30" s="15">
        <f t="shared" si="10"/>
        <v>2.0729684908789379E-3</v>
      </c>
      <c r="I30" s="14">
        <v>1.6203703703703701E-4</v>
      </c>
      <c r="J30" s="22"/>
      <c r="K30" s="15">
        <f t="shared" si="11"/>
        <v>4.3303433343643612E-3</v>
      </c>
      <c r="L30" s="16">
        <f t="shared" si="12"/>
        <v>3.587962962962964E-4</v>
      </c>
      <c r="M30" s="22"/>
      <c r="N30" s="17">
        <f t="shared" si="13"/>
        <v>2.6412200732725578E-3</v>
      </c>
    </row>
    <row r="31" spans="2:14" x14ac:dyDescent="0.25">
      <c r="B31" s="21" t="s">
        <v>18</v>
      </c>
      <c r="C31" s="14">
        <v>1.18981481481481E-2</v>
      </c>
      <c r="D31" s="22"/>
      <c r="E31" s="15">
        <f t="shared" si="9"/>
        <v>0.16874589625738626</v>
      </c>
      <c r="F31" s="14">
        <v>5.92592592592593E-3</v>
      </c>
      <c r="G31" s="22"/>
      <c r="H31" s="15">
        <f t="shared" si="10"/>
        <v>0.21227197346600327</v>
      </c>
      <c r="I31" s="14">
        <v>7.2800925925925897E-3</v>
      </c>
      <c r="J31" s="22"/>
      <c r="K31" s="15">
        <f t="shared" si="11"/>
        <v>0.19455613980822734</v>
      </c>
      <c r="L31" s="16">
        <f t="shared" si="12"/>
        <v>2.5104166666666622E-2</v>
      </c>
      <c r="M31" s="22"/>
      <c r="N31" s="17">
        <f t="shared" si="13"/>
        <v>0.18480020448155374</v>
      </c>
    </row>
    <row r="32" spans="2:14" x14ac:dyDescent="0.25">
      <c r="B32" s="21" t="s">
        <v>19</v>
      </c>
      <c r="C32" s="14">
        <v>1.8819444444444399E-2</v>
      </c>
      <c r="D32" s="22"/>
      <c r="E32" s="15">
        <f t="shared" si="9"/>
        <v>0.26690741956664443</v>
      </c>
      <c r="F32" s="14">
        <v>9.1087962962963006E-3</v>
      </c>
      <c r="G32" s="22"/>
      <c r="H32" s="15">
        <f t="shared" si="10"/>
        <v>0.32628524046434476</v>
      </c>
      <c r="I32" s="14">
        <v>1.2430555555555599E-2</v>
      </c>
      <c r="J32" s="22"/>
      <c r="K32" s="15">
        <f t="shared" si="11"/>
        <v>0.33219919579338153</v>
      </c>
      <c r="L32" s="16">
        <f t="shared" si="12"/>
        <v>4.0358796296296295E-2</v>
      </c>
      <c r="M32" s="22"/>
      <c r="N32" s="17">
        <f t="shared" si="13"/>
        <v>0.29709465791940021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ht="16.5" thickTop="1" thickBot="1" x14ac:dyDescent="0.3">
      <c r="B34" s="36" t="s">
        <v>3</v>
      </c>
      <c r="C34" s="37">
        <f>SUM(C28:C33)</f>
        <v>3.7754629629629541E-2</v>
      </c>
      <c r="D34" s="38"/>
      <c r="E34" s="38">
        <f>IFERROR(SUM(E28:E33),0)</f>
        <v>0.53545633617859423</v>
      </c>
      <c r="F34" s="37">
        <f>SUM(F28:F33)</f>
        <v>1.726851851851853E-2</v>
      </c>
      <c r="G34" s="38"/>
      <c r="H34" s="38">
        <f>IFERROR(SUM(H28:H33),0)</f>
        <v>0.61857379767827514</v>
      </c>
      <c r="I34" s="37">
        <f>SUM(I28:I33)</f>
        <v>2.4305555555555594E-2</v>
      </c>
      <c r="J34" s="38"/>
      <c r="K34" s="38">
        <f>IFERROR(SUM(K28:K33),0)</f>
        <v>0.64955150015465546</v>
      </c>
      <c r="L34" s="37">
        <f>SUM(L28:L33)</f>
        <v>7.9328703703703665E-2</v>
      </c>
      <c r="M34" s="38"/>
      <c r="N34" s="39">
        <f>IFERROR(SUM(N28:N33),0)</f>
        <v>0.58396523813580958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7.0509259259259174E-2</v>
      </c>
      <c r="D36" s="40"/>
      <c r="E36" s="41">
        <f>IFERROR(SUM(E25,E34),0)</f>
        <v>1</v>
      </c>
      <c r="F36" s="37">
        <f>SUM(F25,F34)</f>
        <v>2.7916666666666694E-2</v>
      </c>
      <c r="G36" s="40"/>
      <c r="H36" s="41">
        <f>IFERROR(SUM(H25,H34),0)</f>
        <v>1</v>
      </c>
      <c r="I36" s="37">
        <f>SUM(I25,I34)</f>
        <v>3.7418981481481525E-2</v>
      </c>
      <c r="J36" s="40"/>
      <c r="K36" s="41">
        <f>IFERROR(SUM(K25,K34),0)</f>
        <v>1</v>
      </c>
      <c r="L36" s="42">
        <f>SUM(L25,L34)</f>
        <v>0.1358449074074074</v>
      </c>
      <c r="M36" s="40"/>
      <c r="N36" s="43">
        <f>IFERROR(SUM(N25,N34),0)</f>
        <v>0.99999999999999989</v>
      </c>
    </row>
    <row r="37" spans="2:14" ht="66" customHeight="1" thickTop="1" thickBot="1" x14ac:dyDescent="0.3">
      <c r="B37" s="140" t="s">
        <v>32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2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72"/>
  <sheetViews>
    <sheetView showGridLines="0" showZeros="0" topLeftCell="A1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3" t="s">
        <v>47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s="5" customFormat="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s="5" customFormat="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8.2175925925925895E-4</v>
      </c>
      <c r="D7" s="15">
        <f>IFERROR(C7/C$25,0)</f>
        <v>7.289527720739214E-2</v>
      </c>
      <c r="E7" s="15">
        <f>IFERROR(C7/C$36,0)</f>
        <v>2.5846377866763741E-2</v>
      </c>
      <c r="F7" s="14">
        <v>1.4814814814814801E-3</v>
      </c>
      <c r="G7" s="15">
        <f>IFERROR(F7/F$25,0)</f>
        <v>0.34316353887399415</v>
      </c>
      <c r="H7" s="15">
        <f>IFERROR(F7/F$36,0)</f>
        <v>0.14128035320088289</v>
      </c>
      <c r="I7" s="14">
        <v>2.3032407407407398E-3</v>
      </c>
      <c r="J7" s="15">
        <f>IFERROR(I7/I$25,0)</f>
        <v>0.14773570898292493</v>
      </c>
      <c r="K7" s="17">
        <f>IFERROR(I7/I$36,0)</f>
        <v>5.4475773336983224E-2</v>
      </c>
    </row>
    <row r="8" spans="2:11" s="5" customFormat="1" x14ac:dyDescent="0.25">
      <c r="B8" s="13" t="s">
        <v>150</v>
      </c>
      <c r="C8" s="14">
        <v>2.5462962962962999E-4</v>
      </c>
      <c r="D8" s="15">
        <f t="shared" ref="D8:D24" si="0">IFERROR(C8/C$25,0)</f>
        <v>2.2587268993839858E-2</v>
      </c>
      <c r="E8" s="15">
        <f t="shared" ref="E8:E24" si="1">IFERROR(C8/C$36,0)</f>
        <v>8.0087368037859621E-3</v>
      </c>
      <c r="F8" s="14">
        <v>4.3981481481481503E-4</v>
      </c>
      <c r="G8" s="15">
        <f t="shared" ref="G8:G24" si="2">IFERROR(F8/F$25,0)</f>
        <v>0.10187667560321716</v>
      </c>
      <c r="H8" s="15">
        <f t="shared" ref="H8:H24" si="3">IFERROR(F8/F$36,0)</f>
        <v>4.1942604856512168E-2</v>
      </c>
      <c r="I8" s="14">
        <v>6.9444444444444404E-4</v>
      </c>
      <c r="J8" s="15">
        <f t="shared" ref="J8:J24" si="4">IFERROR(I8/I$25,0)</f>
        <v>4.4543429844097961E-2</v>
      </c>
      <c r="K8" s="17">
        <f t="shared" ref="K8:K24" si="5">IFERROR(I8/I$36,0)</f>
        <v>1.6424856282507502E-2</v>
      </c>
    </row>
    <row r="9" spans="2:11" s="5" customFormat="1" x14ac:dyDescent="0.25">
      <c r="B9" s="13" t="s">
        <v>11</v>
      </c>
      <c r="C9" s="14">
        <v>3.6805555555555602E-3</v>
      </c>
      <c r="D9" s="15">
        <f t="shared" si="0"/>
        <v>0.32648870636550337</v>
      </c>
      <c r="E9" s="15">
        <f t="shared" si="1"/>
        <v>0.11576265016381525</v>
      </c>
      <c r="F9" s="14">
        <v>4.0509259259259301E-4</v>
      </c>
      <c r="G9" s="15">
        <f t="shared" si="2"/>
        <v>9.3833780160857957E-2</v>
      </c>
      <c r="H9" s="15">
        <f t="shared" si="3"/>
        <v>3.8631346578366491E-2</v>
      </c>
      <c r="I9" s="14">
        <v>4.0856481481481499E-3</v>
      </c>
      <c r="J9" s="15">
        <f t="shared" si="4"/>
        <v>0.26206384558277662</v>
      </c>
      <c r="K9" s="17">
        <f t="shared" si="5"/>
        <v>9.6632904462085903E-2</v>
      </c>
    </row>
    <row r="10" spans="2:11" s="5" customFormat="1" x14ac:dyDescent="0.25">
      <c r="B10" s="13" t="s">
        <v>63</v>
      </c>
      <c r="C10" s="14">
        <v>2.4652777777777802E-3</v>
      </c>
      <c r="D10" s="15">
        <f t="shared" si="0"/>
        <v>0.21868583162217672</v>
      </c>
      <c r="E10" s="15">
        <f t="shared" si="1"/>
        <v>7.7539133600291327E-2</v>
      </c>
      <c r="F10" s="14">
        <v>1.21527777777778E-3</v>
      </c>
      <c r="G10" s="15">
        <f t="shared" si="2"/>
        <v>0.28150134048257408</v>
      </c>
      <c r="H10" s="15">
        <f t="shared" si="3"/>
        <v>0.11589403973509957</v>
      </c>
      <c r="I10" s="14">
        <v>3.6805555555555602E-3</v>
      </c>
      <c r="J10" s="15">
        <f t="shared" si="4"/>
        <v>0.23608017817371962</v>
      </c>
      <c r="K10" s="17">
        <f t="shared" si="5"/>
        <v>8.7051738297289918E-2</v>
      </c>
    </row>
    <row r="11" spans="2:11" s="5" customFormat="1" x14ac:dyDescent="0.25">
      <c r="B11" s="13" t="s">
        <v>12</v>
      </c>
      <c r="C11" s="14">
        <v>1.68981481481481E-3</v>
      </c>
      <c r="D11" s="15">
        <f t="shared" si="0"/>
        <v>0.14989733059548208</v>
      </c>
      <c r="E11" s="15">
        <f t="shared" si="1"/>
        <v>5.3148889697852066E-2</v>
      </c>
      <c r="F11" s="14">
        <v>1.6203703703703701E-4</v>
      </c>
      <c r="G11" s="15">
        <f t="shared" si="2"/>
        <v>3.753351206434314E-2</v>
      </c>
      <c r="H11" s="15">
        <f t="shared" si="3"/>
        <v>1.5452538631346577E-2</v>
      </c>
      <c r="I11" s="14">
        <v>1.85185185185185E-3</v>
      </c>
      <c r="J11" s="15">
        <f t="shared" si="4"/>
        <v>0.11878247958426118</v>
      </c>
      <c r="K11" s="17">
        <f t="shared" si="5"/>
        <v>4.3799616753353324E-2</v>
      </c>
    </row>
    <row r="12" spans="2:11" s="5" customFormat="1" x14ac:dyDescent="0.25">
      <c r="B12" s="13" t="s">
        <v>151</v>
      </c>
      <c r="C12" s="14">
        <v>4.6296296296296301E-5</v>
      </c>
      <c r="D12" s="15">
        <f t="shared" si="0"/>
        <v>4.1067761806981512E-3</v>
      </c>
      <c r="E12" s="15">
        <f t="shared" si="1"/>
        <v>1.4561339643247185E-3</v>
      </c>
      <c r="F12" s="14">
        <v>1.2731481481481499E-4</v>
      </c>
      <c r="G12" s="15">
        <f t="shared" si="2"/>
        <v>2.9490616621983941E-2</v>
      </c>
      <c r="H12" s="15">
        <f t="shared" si="3"/>
        <v>1.2141280353200902E-2</v>
      </c>
      <c r="I12" s="14">
        <v>1.7361111111111101E-4</v>
      </c>
      <c r="J12" s="15">
        <f t="shared" si="4"/>
        <v>1.113585746102449E-2</v>
      </c>
      <c r="K12" s="17">
        <f t="shared" si="5"/>
        <v>4.1062140706268754E-3</v>
      </c>
    </row>
    <row r="13" spans="2:11" s="5" customFormat="1" x14ac:dyDescent="0.25">
      <c r="B13" s="13" t="s">
        <v>152</v>
      </c>
      <c r="C13" s="14">
        <v>1.6203703703703701E-4</v>
      </c>
      <c r="D13" s="15">
        <f t="shared" si="0"/>
        <v>1.4373716632443525E-2</v>
      </c>
      <c r="E13" s="15">
        <f t="shared" si="1"/>
        <v>5.0964688751365134E-3</v>
      </c>
      <c r="F13" s="14">
        <v>1.15740740740741E-4</v>
      </c>
      <c r="G13" s="15">
        <f t="shared" si="2"/>
        <v>2.680965147453088E-2</v>
      </c>
      <c r="H13" s="15">
        <f t="shared" si="3"/>
        <v>1.1037527593819011E-2</v>
      </c>
      <c r="I13" s="14">
        <v>2.7777777777777799E-4</v>
      </c>
      <c r="J13" s="15">
        <f t="shared" si="4"/>
        <v>1.7817371937639208E-2</v>
      </c>
      <c r="K13" s="17">
        <f t="shared" si="5"/>
        <v>6.5699425130030104E-3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1.7361111111111101E-4</v>
      </c>
      <c r="G14" s="15">
        <f t="shared" si="2"/>
        <v>4.0214477211796204E-2</v>
      </c>
      <c r="H14" s="15">
        <f t="shared" si="3"/>
        <v>1.6556291390728471E-2</v>
      </c>
      <c r="I14" s="14">
        <v>1.7361111111111101E-4</v>
      </c>
      <c r="J14" s="15">
        <f t="shared" si="4"/>
        <v>1.113585746102449E-2</v>
      </c>
      <c r="K14" s="17">
        <f t="shared" si="5"/>
        <v>4.1062140706268754E-3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1.9675925925925899E-4</v>
      </c>
      <c r="G17" s="15">
        <f t="shared" si="2"/>
        <v>4.5576407506702332E-2</v>
      </c>
      <c r="H17" s="15">
        <f t="shared" si="3"/>
        <v>1.8763796909492252E-2</v>
      </c>
      <c r="I17" s="14">
        <v>1.9675925925925899E-4</v>
      </c>
      <c r="J17" s="15">
        <f t="shared" si="4"/>
        <v>1.2620638455827745E-2</v>
      </c>
      <c r="K17" s="17">
        <f t="shared" si="5"/>
        <v>4.6537092800437892E-3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2.1527777777777799E-3</v>
      </c>
      <c r="D24" s="15">
        <f t="shared" si="0"/>
        <v>0.1909650924024642</v>
      </c>
      <c r="E24" s="15">
        <f t="shared" si="1"/>
        <v>6.7710229341099465E-2</v>
      </c>
      <c r="F24" s="24">
        <v>0</v>
      </c>
      <c r="G24" s="15">
        <f t="shared" si="2"/>
        <v>0</v>
      </c>
      <c r="H24" s="15">
        <f t="shared" si="3"/>
        <v>0</v>
      </c>
      <c r="I24" s="24">
        <v>2.1527777777777799E-3</v>
      </c>
      <c r="J24" s="15">
        <f t="shared" si="4"/>
        <v>0.13808463251670389</v>
      </c>
      <c r="K24" s="17">
        <f t="shared" si="5"/>
        <v>5.0917054475773341E-2</v>
      </c>
    </row>
    <row r="25" spans="2:11" s="5" customFormat="1" ht="16.5" thickTop="1" thickBot="1" x14ac:dyDescent="0.3">
      <c r="B25" s="36" t="s">
        <v>3</v>
      </c>
      <c r="C25" s="37">
        <f>SUM(C7:C24)</f>
        <v>1.1273148148148152E-2</v>
      </c>
      <c r="D25" s="38">
        <f>IFERROR(SUM(D7:D24),0)</f>
        <v>1</v>
      </c>
      <c r="E25" s="38">
        <f>IFERROR(SUM(E7:E24),0)</f>
        <v>0.35456862031306902</v>
      </c>
      <c r="F25" s="37">
        <f>SUM(F7:F24)</f>
        <v>4.3171296296296317E-3</v>
      </c>
      <c r="G25" s="38">
        <f>IFERROR(SUM(G7:G24),0)</f>
        <v>0.99999999999999978</v>
      </c>
      <c r="H25" s="38">
        <f>IFERROR(SUM(H7:H24),0)</f>
        <v>0.41169977924944828</v>
      </c>
      <c r="I25" s="37">
        <f>SUM(I7:I24)</f>
        <v>1.5590277777777781E-2</v>
      </c>
      <c r="J25" s="38">
        <f>IFERROR(SUM(J7:J24),0)</f>
        <v>1</v>
      </c>
      <c r="K25" s="39">
        <f>IFERROR(SUM(K7:K24),0)</f>
        <v>0.36873802354229374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1.1226851851851901E-3</v>
      </c>
      <c r="D28" s="22"/>
      <c r="E28" s="15">
        <f>IFERROR(C28/C$36,0)</f>
        <v>3.5311248634874573E-2</v>
      </c>
      <c r="F28" s="14">
        <v>5.32407407407407E-4</v>
      </c>
      <c r="G28" s="22"/>
      <c r="H28" s="15">
        <f>IFERROR(F28/F$36,0)</f>
        <v>5.0772626931567297E-2</v>
      </c>
      <c r="I28" s="14">
        <v>1.65509259259259E-3</v>
      </c>
      <c r="J28" s="22"/>
      <c r="K28" s="17">
        <f>IFERROR(I28/I$36,0)</f>
        <v>3.914590747330951E-2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2.7546296296296299E-3</v>
      </c>
      <c r="D31" s="22"/>
      <c r="E31" s="15">
        <f t="shared" si="6"/>
        <v>8.6639970877320754E-2</v>
      </c>
      <c r="F31" s="14">
        <v>1.19212962962963E-3</v>
      </c>
      <c r="G31" s="22"/>
      <c r="H31" s="15">
        <f t="shared" si="7"/>
        <v>0.11368653421633559</v>
      </c>
      <c r="I31" s="14">
        <v>3.9467592592592601E-3</v>
      </c>
      <c r="J31" s="22"/>
      <c r="K31" s="17">
        <f t="shared" si="8"/>
        <v>9.3347933205584377E-2</v>
      </c>
    </row>
    <row r="32" spans="2:11" s="5" customFormat="1" x14ac:dyDescent="0.25">
      <c r="B32" s="21" t="s">
        <v>19</v>
      </c>
      <c r="C32" s="14">
        <v>1.6643518518518498E-2</v>
      </c>
      <c r="D32" s="22"/>
      <c r="E32" s="15">
        <f t="shared" si="6"/>
        <v>0.52348016017473564</v>
      </c>
      <c r="F32" s="14">
        <v>4.4444444444444401E-3</v>
      </c>
      <c r="G32" s="22"/>
      <c r="H32" s="15">
        <f t="shared" si="7"/>
        <v>0.42384105960264867</v>
      </c>
      <c r="I32" s="14">
        <v>2.1087962962962999E-2</v>
      </c>
      <c r="J32" s="22"/>
      <c r="K32" s="17">
        <f t="shared" si="8"/>
        <v>0.49876813577881229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2.0520833333333318E-2</v>
      </c>
      <c r="D34" s="38"/>
      <c r="E34" s="38">
        <f>IFERROR(SUM(E28:E33),0)</f>
        <v>0.64543137968693098</v>
      </c>
      <c r="F34" s="37">
        <f>SUM(F28:F33)</f>
        <v>6.1689814814814767E-3</v>
      </c>
      <c r="G34" s="38"/>
      <c r="H34" s="38">
        <f>IFERROR(SUM(H28:H33),0)</f>
        <v>0.58830022075055155</v>
      </c>
      <c r="I34" s="37">
        <f>SUM(I28:I33)</f>
        <v>2.668981481481485E-2</v>
      </c>
      <c r="J34" s="38"/>
      <c r="K34" s="39">
        <f>IFERROR(SUM(K28:K33),0)</f>
        <v>0.63126197645770621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3.1793981481481472E-2</v>
      </c>
      <c r="D36" s="40"/>
      <c r="E36" s="41">
        <f>IFERROR(SUM(E25,E34),0)</f>
        <v>1</v>
      </c>
      <c r="F36" s="37">
        <f>SUM(F25,F34)</f>
        <v>1.0486111111111109E-2</v>
      </c>
      <c r="G36" s="40"/>
      <c r="H36" s="41">
        <f>IFERROR(SUM(H25,H34),0)</f>
        <v>0.99999999999999978</v>
      </c>
      <c r="I36" s="37">
        <f>SUM(I25,I34)</f>
        <v>4.2280092592592633E-2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/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9"/>
  <sheetViews>
    <sheetView showGridLines="0" showZeros="0" zoomScale="90" zoomScaleNormal="90" zoomScaleSheetLayoutView="110" zoomScalePageLayoutView="6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43" t="s">
        <v>39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2:14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2:14" x14ac:dyDescent="0.25">
      <c r="B5" s="44"/>
      <c r="C5" s="149" t="s">
        <v>0</v>
      </c>
      <c r="D5" s="149"/>
      <c r="E5" s="149"/>
      <c r="F5" s="149" t="s">
        <v>1</v>
      </c>
      <c r="G5" s="149"/>
      <c r="H5" s="149"/>
      <c r="I5" s="149" t="s">
        <v>2</v>
      </c>
      <c r="J5" s="149"/>
      <c r="K5" s="149"/>
      <c r="L5" s="149" t="s">
        <v>3</v>
      </c>
      <c r="M5" s="149"/>
      <c r="N5" s="150"/>
    </row>
    <row r="6" spans="2:14" ht="16.5" customHeigh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1.0613425925925899E-2</v>
      </c>
      <c r="D7" s="15">
        <f>IFERROR(C7/C$25,0)</f>
        <v>0.17998037291462199</v>
      </c>
      <c r="E7" s="15">
        <f>IFERROR(C7/C$36,0)</f>
        <v>7.6736401673640056E-2</v>
      </c>
      <c r="F7" s="14">
        <v>3.3912037037037001E-3</v>
      </c>
      <c r="G7" s="15">
        <f>IFERROR(F7/F$25,0)</f>
        <v>0.25064157399486731</v>
      </c>
      <c r="H7" s="15">
        <f>IFERROR(F7/F$36,0)</f>
        <v>8.8868668486502864E-2</v>
      </c>
      <c r="I7" s="14">
        <v>1.7824074074074101E-3</v>
      </c>
      <c r="J7" s="15">
        <f>IFERROR(I7/I$25,0)</f>
        <v>0.12643678160919564</v>
      </c>
      <c r="K7" s="15">
        <f>IFERROR(I7/I$36,0)</f>
        <v>4.2424242424242489E-2</v>
      </c>
      <c r="L7" s="16">
        <f>SUM(C7,F7,I7)</f>
        <v>1.5787037037037009E-2</v>
      </c>
      <c r="M7" s="15">
        <f>IFERROR(L7/L$25,0)</f>
        <v>0.18230419673883971</v>
      </c>
      <c r="N7" s="17">
        <f>IFERROR(L7/L$36,0)</f>
        <v>7.2257244265508225E-2</v>
      </c>
    </row>
    <row r="8" spans="2:14" x14ac:dyDescent="0.25">
      <c r="B8" s="13" t="s">
        <v>150</v>
      </c>
      <c r="C8" s="14">
        <v>1.1990740740740699E-2</v>
      </c>
      <c r="D8" s="15">
        <f t="shared" ref="D8:D24" si="0">IFERROR(C8/C$25,0)</f>
        <v>0.20333660451422922</v>
      </c>
      <c r="E8" s="15">
        <f t="shared" ref="E8:E24" si="1">IFERROR(C8/C$36,0)</f>
        <v>8.6694560669455856E-2</v>
      </c>
      <c r="F8" s="14">
        <v>3.3564814814814798E-3</v>
      </c>
      <c r="G8" s="15">
        <f t="shared" ref="G8:G24" si="2">IFERROR(F8/F$25,0)</f>
        <v>0.24807527801539783</v>
      </c>
      <c r="H8" s="15">
        <f t="shared" ref="H8:H24" si="3">IFERROR(F8/F$36,0)</f>
        <v>8.7958750379132575E-2</v>
      </c>
      <c r="I8" s="14">
        <v>9.2592592592592596E-4</v>
      </c>
      <c r="J8" s="15">
        <f t="shared" ref="J8:J24" si="4">IFERROR(I8/I$25,0)</f>
        <v>6.568144499178985E-2</v>
      </c>
      <c r="K8" s="15">
        <f t="shared" ref="K8:K24" si="5">IFERROR(I8/I$36,0)</f>
        <v>2.2038567493112952E-2</v>
      </c>
      <c r="L8" s="16">
        <f t="shared" ref="L8:L24" si="6">SUM(C8,F8,I8)</f>
        <v>1.6273148148148106E-2</v>
      </c>
      <c r="M8" s="15">
        <f t="shared" ref="M8:M24" si="7">IFERROR(L8/L$25,0)</f>
        <v>0.1879176690724402</v>
      </c>
      <c r="N8" s="17">
        <f t="shared" ref="N8:N24" si="8">IFERROR(L8/L$36,0)</f>
        <v>7.4482174074270144E-2</v>
      </c>
    </row>
    <row r="9" spans="2:14" x14ac:dyDescent="0.25">
      <c r="B9" s="13" t="s">
        <v>11</v>
      </c>
      <c r="C9" s="14">
        <v>9.2939814814814795E-3</v>
      </c>
      <c r="D9" s="15">
        <f t="shared" si="0"/>
        <v>0.15760549558390596</v>
      </c>
      <c r="E9" s="15">
        <f t="shared" si="1"/>
        <v>6.7196652719665323E-2</v>
      </c>
      <c r="F9" s="14">
        <v>1.55092592592593E-3</v>
      </c>
      <c r="G9" s="15">
        <f t="shared" si="2"/>
        <v>0.11462788708297729</v>
      </c>
      <c r="H9" s="15">
        <f t="shared" si="3"/>
        <v>4.064300879587518E-2</v>
      </c>
      <c r="I9" s="14">
        <v>3.5648148148148102E-3</v>
      </c>
      <c r="J9" s="15">
        <f t="shared" si="4"/>
        <v>0.25287356321839055</v>
      </c>
      <c r="K9" s="15">
        <f t="shared" si="5"/>
        <v>8.4848484848484743E-2</v>
      </c>
      <c r="L9" s="16">
        <f t="shared" si="6"/>
        <v>1.440972222222222E-2</v>
      </c>
      <c r="M9" s="15">
        <f t="shared" si="7"/>
        <v>0.16639935846030485</v>
      </c>
      <c r="N9" s="17">
        <f t="shared" si="8"/>
        <v>6.595327647401604E-2</v>
      </c>
    </row>
    <row r="10" spans="2:14" x14ac:dyDescent="0.25">
      <c r="B10" s="13" t="s">
        <v>63</v>
      </c>
      <c r="C10" s="14">
        <v>7.3379629629629602E-3</v>
      </c>
      <c r="D10" s="15">
        <f t="shared" si="0"/>
        <v>0.12443572129538776</v>
      </c>
      <c r="E10" s="15">
        <f t="shared" si="1"/>
        <v>5.3054393305439367E-2</v>
      </c>
      <c r="F10" s="14">
        <v>1.4583333333333299E-3</v>
      </c>
      <c r="G10" s="15">
        <f t="shared" si="2"/>
        <v>0.10778443113772437</v>
      </c>
      <c r="H10" s="15">
        <f t="shared" si="3"/>
        <v>3.8216560509554083E-2</v>
      </c>
      <c r="I10" s="14">
        <v>3.0787037037036998E-3</v>
      </c>
      <c r="J10" s="15">
        <f t="shared" si="4"/>
        <v>0.21839080459770094</v>
      </c>
      <c r="K10" s="15">
        <f t="shared" si="5"/>
        <v>7.3278236914600461E-2</v>
      </c>
      <c r="L10" s="16">
        <f t="shared" si="6"/>
        <v>1.187499999999999E-2</v>
      </c>
      <c r="M10" s="15">
        <f t="shared" si="7"/>
        <v>0.13712910986367283</v>
      </c>
      <c r="N10" s="17">
        <f t="shared" si="8"/>
        <v>5.4351856756899929E-2</v>
      </c>
    </row>
    <row r="11" spans="2:14" x14ac:dyDescent="0.25">
      <c r="B11" s="13" t="s">
        <v>12</v>
      </c>
      <c r="C11" s="14">
        <v>4.0740740740740702E-3</v>
      </c>
      <c r="D11" s="15">
        <f t="shared" si="0"/>
        <v>6.9087340529931332E-2</v>
      </c>
      <c r="E11" s="15">
        <f t="shared" si="1"/>
        <v>2.94560669456067E-2</v>
      </c>
      <c r="F11" s="14">
        <v>5.90277777777778E-4</v>
      </c>
      <c r="G11" s="15">
        <f t="shared" si="2"/>
        <v>4.3627031650983791E-2</v>
      </c>
      <c r="H11" s="15">
        <f t="shared" si="3"/>
        <v>1.5468607825295742E-2</v>
      </c>
      <c r="I11" s="14">
        <v>1.5625000000000001E-3</v>
      </c>
      <c r="J11" s="15">
        <f t="shared" si="4"/>
        <v>0.11083743842364537</v>
      </c>
      <c r="K11" s="15">
        <f t="shared" si="5"/>
        <v>3.7190082644628107E-2</v>
      </c>
      <c r="L11" s="16">
        <f t="shared" si="6"/>
        <v>6.226851851851848E-3</v>
      </c>
      <c r="M11" s="15">
        <f t="shared" si="7"/>
        <v>7.1905907511360612E-2</v>
      </c>
      <c r="N11" s="17">
        <f t="shared" si="8"/>
        <v>2.8500291359855916E-2</v>
      </c>
    </row>
    <row r="12" spans="2:14" x14ac:dyDescent="0.25">
      <c r="B12" s="13" t="s">
        <v>151</v>
      </c>
      <c r="C12" s="14">
        <v>1.33101851851852E-3</v>
      </c>
      <c r="D12" s="15">
        <f t="shared" si="0"/>
        <v>2.2571148184494658E-2</v>
      </c>
      <c r="E12" s="15">
        <f t="shared" si="1"/>
        <v>9.6234309623431172E-3</v>
      </c>
      <c r="F12" s="14">
        <v>2.0833333333333299E-4</v>
      </c>
      <c r="G12" s="15">
        <f t="shared" si="2"/>
        <v>1.5397775876817779E-2</v>
      </c>
      <c r="H12" s="15">
        <f t="shared" si="3"/>
        <v>5.4595086442220152E-3</v>
      </c>
      <c r="I12" s="14">
        <v>3.9351851851851901E-4</v>
      </c>
      <c r="J12" s="15">
        <f t="shared" si="4"/>
        <v>2.7914614121510719E-2</v>
      </c>
      <c r="K12" s="15">
        <f t="shared" si="5"/>
        <v>9.3663911845730148E-3</v>
      </c>
      <c r="L12" s="16">
        <f t="shared" si="6"/>
        <v>1.9328703703703719E-3</v>
      </c>
      <c r="M12" s="15">
        <f t="shared" si="7"/>
        <v>2.2320235231221636E-2</v>
      </c>
      <c r="N12" s="17">
        <f t="shared" si="8"/>
        <v>8.8467447157917194E-3</v>
      </c>
    </row>
    <row r="13" spans="2:14" x14ac:dyDescent="0.25">
      <c r="B13" s="13" t="s">
        <v>152</v>
      </c>
      <c r="C13" s="14">
        <v>1.68981481481481E-3</v>
      </c>
      <c r="D13" s="15">
        <f t="shared" si="0"/>
        <v>2.8655544651619194E-2</v>
      </c>
      <c r="E13" s="15">
        <f t="shared" si="1"/>
        <v>1.2217573221757301E-2</v>
      </c>
      <c r="F13" s="18">
        <v>2.89351851851852E-4</v>
      </c>
      <c r="G13" s="15">
        <f t="shared" si="2"/>
        <v>2.1385799828913626E-2</v>
      </c>
      <c r="H13" s="15">
        <f t="shared" si="3"/>
        <v>7.582650894752815E-3</v>
      </c>
      <c r="I13" s="18">
        <v>5.20833333333333E-4</v>
      </c>
      <c r="J13" s="15">
        <f t="shared" si="4"/>
        <v>3.6945812807881763E-2</v>
      </c>
      <c r="K13" s="15">
        <f t="shared" si="5"/>
        <v>1.2396694214876026E-2</v>
      </c>
      <c r="L13" s="16">
        <f t="shared" si="6"/>
        <v>2.4999999999999953E-3</v>
      </c>
      <c r="M13" s="15">
        <f t="shared" si="7"/>
        <v>2.8869286287088985E-2</v>
      </c>
      <c r="N13" s="17">
        <f t="shared" si="8"/>
        <v>1.1442496159347343E-2</v>
      </c>
    </row>
    <row r="14" spans="2:14" x14ac:dyDescent="0.25">
      <c r="B14" s="13" t="s">
        <v>153</v>
      </c>
      <c r="C14" s="14">
        <v>4.6296296296296301E-5</v>
      </c>
      <c r="D14" s="15">
        <f t="shared" si="0"/>
        <v>7.8508341511285696E-4</v>
      </c>
      <c r="E14" s="15">
        <f t="shared" si="1"/>
        <v>3.3472803347280375E-4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4.6296296296296301E-5</v>
      </c>
      <c r="M14" s="15">
        <f t="shared" si="7"/>
        <v>5.3461641272387116E-4</v>
      </c>
      <c r="N14" s="17">
        <f t="shared" si="8"/>
        <v>2.1189807702495119E-4</v>
      </c>
    </row>
    <row r="15" spans="2:14" x14ac:dyDescent="0.25">
      <c r="B15" s="13" t="s">
        <v>154</v>
      </c>
      <c r="C15" s="14">
        <v>2.19907407407407E-4</v>
      </c>
      <c r="D15" s="15">
        <f t="shared" si="0"/>
        <v>3.7291462217860631E-3</v>
      </c>
      <c r="E15" s="15">
        <f t="shared" si="1"/>
        <v>1.5899581589958146E-3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2.19907407407407E-4</v>
      </c>
      <c r="M15" s="15">
        <f t="shared" si="7"/>
        <v>2.5394279604383828E-3</v>
      </c>
      <c r="N15" s="17">
        <f t="shared" si="8"/>
        <v>1.0065158658685161E-3</v>
      </c>
    </row>
    <row r="16" spans="2:14" x14ac:dyDescent="0.25">
      <c r="B16" s="13" t="s">
        <v>155</v>
      </c>
      <c r="C16" s="14">
        <v>4.6296296296296301E-5</v>
      </c>
      <c r="D16" s="15">
        <f>IFERROR(C16/C$25,0)</f>
        <v>7.8508341511285696E-4</v>
      </c>
      <c r="E16" s="15">
        <f t="shared" si="1"/>
        <v>3.3472803347280375E-4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4.6296296296296301E-5</v>
      </c>
      <c r="M16" s="15">
        <f t="shared" si="7"/>
        <v>5.3461641272387116E-4</v>
      </c>
      <c r="N16" s="17">
        <f t="shared" si="8"/>
        <v>2.1189807702495119E-4</v>
      </c>
    </row>
    <row r="17" spans="2:14" x14ac:dyDescent="0.25">
      <c r="B17" s="13" t="s">
        <v>156</v>
      </c>
      <c r="C17" s="14">
        <v>1.04166666666667E-4</v>
      </c>
      <c r="D17" s="15">
        <f>IFERROR(C17/C$25,0)</f>
        <v>1.7664376840039336E-3</v>
      </c>
      <c r="E17" s="15">
        <f t="shared" si="1"/>
        <v>7.5313807531381073E-4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1.04166666666667E-4</v>
      </c>
      <c r="M17" s="15">
        <f t="shared" si="7"/>
        <v>1.2028869286287139E-3</v>
      </c>
      <c r="N17" s="17">
        <f t="shared" si="8"/>
        <v>4.7677067330614169E-4</v>
      </c>
    </row>
    <row r="18" spans="2:14" x14ac:dyDescent="0.25">
      <c r="B18" s="13" t="s">
        <v>157</v>
      </c>
      <c r="C18" s="14">
        <v>9.4097222222222204E-3</v>
      </c>
      <c r="D18" s="15">
        <f t="shared" si="0"/>
        <v>0.15956820412168812</v>
      </c>
      <c r="E18" s="15">
        <f t="shared" si="1"/>
        <v>6.8033472803347345E-2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9.4097222222222204E-3</v>
      </c>
      <c r="M18" s="15">
        <f t="shared" si="7"/>
        <v>0.10866078588612678</v>
      </c>
      <c r="N18" s="17">
        <f t="shared" si="8"/>
        <v>4.3068284155321317E-2</v>
      </c>
    </row>
    <row r="19" spans="2:14" x14ac:dyDescent="0.25">
      <c r="B19" s="13" t="s">
        <v>158</v>
      </c>
      <c r="C19" s="14">
        <v>3.4722222222222202E-5</v>
      </c>
      <c r="D19" s="15">
        <f t="shared" si="0"/>
        <v>5.8881256133464226E-4</v>
      </c>
      <c r="E19" s="15">
        <f t="shared" si="1"/>
        <v>2.5104602510460264E-4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3.4722222222222202E-5</v>
      </c>
      <c r="M19" s="15">
        <f t="shared" si="7"/>
        <v>4.0096230954290307E-4</v>
      </c>
      <c r="N19" s="17">
        <f t="shared" si="8"/>
        <v>1.5892355776871329E-4</v>
      </c>
    </row>
    <row r="20" spans="2:14" x14ac:dyDescent="0.25">
      <c r="B20" s="13" t="s">
        <v>159</v>
      </c>
      <c r="C20" s="14">
        <v>2.31481481481481E-5</v>
      </c>
      <c r="D20" s="15">
        <f t="shared" si="0"/>
        <v>3.9254170755642761E-4</v>
      </c>
      <c r="E20" s="15">
        <f t="shared" si="1"/>
        <v>1.673640167364015E-4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2.31481481481481E-5</v>
      </c>
      <c r="M20" s="15">
        <f t="shared" si="7"/>
        <v>2.6730820636193498E-4</v>
      </c>
      <c r="N20" s="17">
        <f t="shared" si="8"/>
        <v>1.0594903851247537E-4</v>
      </c>
    </row>
    <row r="21" spans="2:14" x14ac:dyDescent="0.25">
      <c r="B21" s="13" t="s">
        <v>160</v>
      </c>
      <c r="C21" s="14">
        <v>5.78703703703704E-5</v>
      </c>
      <c r="D21" s="15">
        <f t="shared" si="0"/>
        <v>9.8135426889107156E-4</v>
      </c>
      <c r="E21" s="15">
        <f t="shared" si="1"/>
        <v>4.1841004184100486E-4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5.78703703703704E-5</v>
      </c>
      <c r="M21" s="15">
        <f t="shared" si="7"/>
        <v>6.6827051590483925E-4</v>
      </c>
      <c r="N21" s="17">
        <f t="shared" si="8"/>
        <v>2.6487259628118912E-4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2.6967592592592599E-3</v>
      </c>
      <c r="D24" s="15">
        <f t="shared" si="0"/>
        <v>4.5731108930323922E-2</v>
      </c>
      <c r="E24" s="15">
        <f t="shared" si="1"/>
        <v>1.9497907949790821E-2</v>
      </c>
      <c r="F24" s="24">
        <v>2.6851851851851802E-3</v>
      </c>
      <c r="G24" s="15">
        <f t="shared" si="2"/>
        <v>0.198460222412318</v>
      </c>
      <c r="H24" s="15">
        <f t="shared" si="3"/>
        <v>7.0367000303305963E-2</v>
      </c>
      <c r="I24" s="24">
        <v>2.26851851851852E-3</v>
      </c>
      <c r="J24" s="15">
        <f t="shared" si="4"/>
        <v>0.16091954022988522</v>
      </c>
      <c r="K24" s="15">
        <f t="shared" si="5"/>
        <v>5.3994490358126764E-2</v>
      </c>
      <c r="L24" s="16">
        <f t="shared" si="6"/>
        <v>7.6504629629629596E-3</v>
      </c>
      <c r="M24" s="15">
        <f t="shared" si="7"/>
        <v>8.8345362202619654E-2</v>
      </c>
      <c r="N24" s="17">
        <f t="shared" si="8"/>
        <v>3.5016157228373167E-2</v>
      </c>
    </row>
    <row r="25" spans="2:14" s="2" customFormat="1" ht="16.5" thickTop="1" thickBot="1" x14ac:dyDescent="0.3">
      <c r="B25" s="36" t="s">
        <v>3</v>
      </c>
      <c r="C25" s="37">
        <f>SUM(C7:C24)</f>
        <v>5.8969907407407325E-2</v>
      </c>
      <c r="D25" s="38">
        <f>IFERROR(SUM(D7:D24),0)</f>
        <v>1.0000000000000002</v>
      </c>
      <c r="E25" s="38">
        <f>IFERROR(SUM(E7:E24),0)</f>
        <v>0.42635983263598315</v>
      </c>
      <c r="F25" s="37">
        <f>SUM(F7:F24)</f>
        <v>1.3530092592592583E-2</v>
      </c>
      <c r="G25" s="38">
        <f>IFERROR(SUM(G7:G24),0)</f>
        <v>1.0000000000000002</v>
      </c>
      <c r="H25" s="38">
        <f>IFERROR(SUM(H7:H24),0)</f>
        <v>0.35456475583864122</v>
      </c>
      <c r="I25" s="37">
        <f>SUM(I7:I24)</f>
        <v>1.4097222222222218E-2</v>
      </c>
      <c r="J25" s="38">
        <f>IFERROR(SUM(J7:J24),0)</f>
        <v>1.0000000000000002</v>
      </c>
      <c r="K25" s="38">
        <f>IFERROR(SUM(K7:K24),0)</f>
        <v>0.33553719008264454</v>
      </c>
      <c r="L25" s="37">
        <f>SUM(L7:L24)</f>
        <v>8.6597222222222145E-2</v>
      </c>
      <c r="M25" s="38">
        <f>IFERROR(SUM(M7:M24),0)</f>
        <v>0.99999999999999967</v>
      </c>
      <c r="N25" s="39">
        <f>IFERROR(SUM(N7:N24),0)</f>
        <v>0.39635535307517067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1.18981481481481E-2</v>
      </c>
      <c r="D28" s="22"/>
      <c r="E28" s="15">
        <f>IFERROR(C28/C$36,0)</f>
        <v>8.6025104602510213E-2</v>
      </c>
      <c r="F28" s="14">
        <v>3.04398148148148E-3</v>
      </c>
      <c r="G28" s="22"/>
      <c r="H28" s="15">
        <f>IFERROR(F28/F$36,0)</f>
        <v>7.9769487412799545E-2</v>
      </c>
      <c r="I28" s="14">
        <v>5.7986111111111103E-3</v>
      </c>
      <c r="J28" s="22"/>
      <c r="K28" s="15">
        <f>IFERROR(I28/I$36,0)</f>
        <v>0.13801652892561983</v>
      </c>
      <c r="L28" s="16">
        <f>SUM(C28,F28,I28)</f>
        <v>2.0740740740740692E-2</v>
      </c>
      <c r="M28" s="22"/>
      <c r="N28" s="17">
        <f>IFERROR(L28/L$36,0)</f>
        <v>9.49303385071779E-2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2.6620370370370399E-4</v>
      </c>
      <c r="D30" s="22"/>
      <c r="E30" s="15">
        <f t="shared" si="9"/>
        <v>1.9246861924686234E-3</v>
      </c>
      <c r="F30" s="14">
        <v>4.3981481481481503E-4</v>
      </c>
      <c r="G30" s="22"/>
      <c r="H30" s="15">
        <f t="shared" si="10"/>
        <v>1.1525629360024279E-2</v>
      </c>
      <c r="I30" s="14">
        <v>1.6203703703703701E-4</v>
      </c>
      <c r="J30" s="22"/>
      <c r="K30" s="15">
        <f t="shared" si="11"/>
        <v>3.8567493112947656E-3</v>
      </c>
      <c r="L30" s="16">
        <f t="shared" si="12"/>
        <v>8.6805555555555605E-4</v>
      </c>
      <c r="M30" s="22"/>
      <c r="N30" s="17">
        <f t="shared" si="13"/>
        <v>3.9730889442178372E-3</v>
      </c>
    </row>
    <row r="31" spans="2:14" x14ac:dyDescent="0.25">
      <c r="B31" s="21" t="s">
        <v>18</v>
      </c>
      <c r="C31" s="14">
        <v>2.5856481481481501E-2</v>
      </c>
      <c r="D31" s="22"/>
      <c r="E31" s="15">
        <f t="shared" si="9"/>
        <v>0.18694560669456101</v>
      </c>
      <c r="F31" s="14">
        <v>6.7361111111111103E-3</v>
      </c>
      <c r="G31" s="22"/>
      <c r="H31" s="15">
        <f t="shared" si="10"/>
        <v>0.17652411282984543</v>
      </c>
      <c r="I31" s="14">
        <v>7.2685185185185196E-3</v>
      </c>
      <c r="J31" s="22"/>
      <c r="K31" s="15">
        <f t="shared" si="11"/>
        <v>0.17300275482093669</v>
      </c>
      <c r="L31" s="16">
        <f t="shared" si="12"/>
        <v>3.9861111111111132E-2</v>
      </c>
      <c r="M31" s="22"/>
      <c r="N31" s="17">
        <f t="shared" si="13"/>
        <v>0.18244424431848305</v>
      </c>
    </row>
    <row r="32" spans="2:14" x14ac:dyDescent="0.25">
      <c r="B32" s="21" t="s">
        <v>19</v>
      </c>
      <c r="C32" s="14">
        <v>4.1319444444444402E-2</v>
      </c>
      <c r="D32" s="22"/>
      <c r="E32" s="15">
        <f t="shared" si="9"/>
        <v>0.29874476987447701</v>
      </c>
      <c r="F32" s="14">
        <v>1.4409722222222201E-2</v>
      </c>
      <c r="G32" s="22"/>
      <c r="H32" s="15">
        <f t="shared" si="10"/>
        <v>0.37761601455868943</v>
      </c>
      <c r="I32" s="14">
        <v>1.4687499999999999E-2</v>
      </c>
      <c r="J32" s="22"/>
      <c r="K32" s="15">
        <f t="shared" si="11"/>
        <v>0.34958677685950412</v>
      </c>
      <c r="L32" s="16">
        <f t="shared" si="12"/>
        <v>7.04166666666666E-2</v>
      </c>
      <c r="M32" s="22"/>
      <c r="N32" s="17">
        <f t="shared" si="13"/>
        <v>0.32229697515495043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26">
        <f t="shared" si="12"/>
        <v>0</v>
      </c>
      <c r="M33" s="29"/>
      <c r="N33" s="27">
        <f t="shared" si="13"/>
        <v>0</v>
      </c>
    </row>
    <row r="34" spans="2:14" s="2" customFormat="1" ht="16.5" thickTop="1" thickBot="1" x14ac:dyDescent="0.3">
      <c r="B34" s="36" t="s">
        <v>3</v>
      </c>
      <c r="C34" s="37">
        <f>SUM(C28:C33)</f>
        <v>7.9340277777777718E-2</v>
      </c>
      <c r="D34" s="38"/>
      <c r="E34" s="38">
        <f>IFERROR(SUM(E28:E33),0)</f>
        <v>0.5736401673640168</v>
      </c>
      <c r="F34" s="37">
        <f>SUM(F28:F33)</f>
        <v>2.4629629629629606E-2</v>
      </c>
      <c r="G34" s="38"/>
      <c r="H34" s="38">
        <f>IFERROR(SUM(H28:H33),0)</f>
        <v>0.64543524416135867</v>
      </c>
      <c r="I34" s="37">
        <f>SUM(I28:I33)</f>
        <v>2.7916666666666666E-2</v>
      </c>
      <c r="J34" s="38"/>
      <c r="K34" s="38">
        <f>IFERROR(SUM(K28:K33),0)</f>
        <v>0.6644628099173554</v>
      </c>
      <c r="L34" s="37">
        <f>SUM(L28:L33)</f>
        <v>0.13188657407407398</v>
      </c>
      <c r="M34" s="38"/>
      <c r="N34" s="39">
        <f>IFERROR(SUM(N28:N33),0)</f>
        <v>0.60364464692482922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0.13831018518518504</v>
      </c>
      <c r="D36" s="40"/>
      <c r="E36" s="41">
        <f>IFERROR(SUM(E25,E34),0)</f>
        <v>1</v>
      </c>
      <c r="F36" s="37">
        <f>SUM(F25,F34)</f>
        <v>3.8159722222222192E-2</v>
      </c>
      <c r="G36" s="40"/>
      <c r="H36" s="41">
        <f>IFERROR(SUM(H25,H34),0)</f>
        <v>0.99999999999999989</v>
      </c>
      <c r="I36" s="37">
        <f>SUM(I25,I34)</f>
        <v>4.2013888888888885E-2</v>
      </c>
      <c r="J36" s="40"/>
      <c r="K36" s="41">
        <f>IFERROR(SUM(K25,K34),0)</f>
        <v>1</v>
      </c>
      <c r="L36" s="42">
        <f>SUM(L25,L34)</f>
        <v>0.21848379629629611</v>
      </c>
      <c r="M36" s="40"/>
      <c r="N36" s="43">
        <f>IFERROR(SUM(N25,N34),0)</f>
        <v>0.99999999999999989</v>
      </c>
    </row>
    <row r="37" spans="2:14" ht="66" customHeight="1" thickTop="1" thickBot="1" x14ac:dyDescent="0.3">
      <c r="B37" s="151" t="s">
        <v>31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3"/>
    </row>
    <row r="39" spans="2:14" x14ac:dyDescent="0.25">
      <c r="L39" s="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7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3" t="s">
        <v>64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3.5879629629629602E-4</v>
      </c>
      <c r="D7" s="15">
        <f>IFERROR(C7/C$25,0)</f>
        <v>0.14975845410628014</v>
      </c>
      <c r="E7" s="15">
        <f>IFERROR(C7/C$36,0)</f>
        <v>2.8677150786308937E-2</v>
      </c>
      <c r="F7" s="14">
        <v>0</v>
      </c>
      <c r="G7" s="15">
        <f>IFERROR(F7/F$25,0)</f>
        <v>0</v>
      </c>
      <c r="H7" s="15">
        <f>IFERROR(F7/F$36,0)</f>
        <v>0</v>
      </c>
      <c r="I7" s="14">
        <v>3.5879629629629602E-4</v>
      </c>
      <c r="J7" s="15">
        <f>IFERROR(I7/I$25,0)</f>
        <v>0.14155251141552505</v>
      </c>
      <c r="K7" s="17">
        <f>IFERROR(I7/I$36,0)</f>
        <v>2.7288732394366171E-2</v>
      </c>
    </row>
    <row r="8" spans="2:11" x14ac:dyDescent="0.25">
      <c r="B8" s="13" t="s">
        <v>150</v>
      </c>
      <c r="C8" s="14">
        <v>5.20833333333333E-4</v>
      </c>
      <c r="D8" s="15">
        <f t="shared" ref="D8:D24" si="0">IFERROR(C8/C$25,0)</f>
        <v>0.21739130434782605</v>
      </c>
      <c r="E8" s="15">
        <f t="shared" ref="E8:E24" si="1">IFERROR(C8/C$36,0)</f>
        <v>4.1628122109158137E-2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5.20833333333333E-4</v>
      </c>
      <c r="J8" s="15">
        <f t="shared" ref="J8:J24" si="4">IFERROR(I8/I$25,0)</f>
        <v>0.20547945205479448</v>
      </c>
      <c r="K8" s="17">
        <f t="shared" ref="K8:K24" si="5">IFERROR(I8/I$36,0)</f>
        <v>3.9612676056337996E-2</v>
      </c>
    </row>
    <row r="9" spans="2:11" x14ac:dyDescent="0.25">
      <c r="B9" s="13" t="s">
        <v>11</v>
      </c>
      <c r="C9" s="14">
        <v>6.4814814814814802E-4</v>
      </c>
      <c r="D9" s="15">
        <f t="shared" si="0"/>
        <v>0.27053140096618367</v>
      </c>
      <c r="E9" s="15">
        <f t="shared" si="1"/>
        <v>5.1803885291396817E-2</v>
      </c>
      <c r="F9" s="14">
        <v>0</v>
      </c>
      <c r="G9" s="15">
        <f t="shared" si="2"/>
        <v>0</v>
      </c>
      <c r="H9" s="15">
        <f t="shared" si="3"/>
        <v>0</v>
      </c>
      <c r="I9" s="14">
        <v>6.4814814814814802E-4</v>
      </c>
      <c r="J9" s="15">
        <f t="shared" si="4"/>
        <v>0.25570776255707767</v>
      </c>
      <c r="K9" s="17">
        <f t="shared" si="5"/>
        <v>4.9295774647887307E-2</v>
      </c>
    </row>
    <row r="10" spans="2:11" x14ac:dyDescent="0.25">
      <c r="B10" s="13" t="s">
        <v>63</v>
      </c>
      <c r="C10" s="14">
        <v>6.5972222222222203E-4</v>
      </c>
      <c r="D10" s="15">
        <f t="shared" si="0"/>
        <v>0.27536231884057977</v>
      </c>
      <c r="E10" s="15">
        <f t="shared" si="1"/>
        <v>5.2728954671600325E-2</v>
      </c>
      <c r="F10" s="14">
        <v>0</v>
      </c>
      <c r="G10" s="15">
        <f t="shared" si="2"/>
        <v>0</v>
      </c>
      <c r="H10" s="15">
        <f t="shared" si="3"/>
        <v>0</v>
      </c>
      <c r="I10" s="14">
        <v>6.5972222222222203E-4</v>
      </c>
      <c r="J10" s="15">
        <f t="shared" si="4"/>
        <v>0.26027397260273977</v>
      </c>
      <c r="K10" s="17">
        <f t="shared" si="5"/>
        <v>5.0176056338028144E-2</v>
      </c>
    </row>
    <row r="11" spans="2:11" x14ac:dyDescent="0.25">
      <c r="B11" s="13" t="s">
        <v>12</v>
      </c>
      <c r="C11" s="14">
        <v>2.0833333333333299E-4</v>
      </c>
      <c r="D11" s="15">
        <f t="shared" si="0"/>
        <v>8.6956521739130335E-2</v>
      </c>
      <c r="E11" s="15">
        <f t="shared" si="1"/>
        <v>1.6651248843663237E-2</v>
      </c>
      <c r="F11" s="14">
        <v>0</v>
      </c>
      <c r="G11" s="15">
        <f t="shared" si="2"/>
        <v>0</v>
      </c>
      <c r="H11" s="15">
        <f t="shared" si="3"/>
        <v>0</v>
      </c>
      <c r="I11" s="14">
        <v>2.0833333333333299E-4</v>
      </c>
      <c r="J11" s="15">
        <f t="shared" si="4"/>
        <v>8.2191780821917707E-2</v>
      </c>
      <c r="K11" s="17">
        <f t="shared" si="5"/>
        <v>1.5845070422535183E-2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4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4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4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4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4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4" ht="15.75" thickBot="1" x14ac:dyDescent="0.3">
      <c r="B24" s="23" t="s">
        <v>13</v>
      </c>
      <c r="C24" s="24">
        <v>0</v>
      </c>
      <c r="D24" s="15">
        <f t="shared" si="0"/>
        <v>0</v>
      </c>
      <c r="E24" s="15">
        <f t="shared" si="1"/>
        <v>0</v>
      </c>
      <c r="F24" s="24">
        <v>1.38888888888889E-4</v>
      </c>
      <c r="G24" s="15">
        <f t="shared" si="2"/>
        <v>1</v>
      </c>
      <c r="H24" s="15">
        <f t="shared" si="3"/>
        <v>0.21818181818181837</v>
      </c>
      <c r="I24" s="24">
        <v>1.38888888888889E-4</v>
      </c>
      <c r="J24" s="15">
        <f t="shared" si="4"/>
        <v>5.4794520547945272E-2</v>
      </c>
      <c r="K24" s="17">
        <f t="shared" si="5"/>
        <v>1.0563380281690148E-2</v>
      </c>
    </row>
    <row r="25" spans="2:14" s="2" customFormat="1" ht="16.5" thickTop="1" thickBot="1" x14ac:dyDescent="0.3">
      <c r="B25" s="36" t="s">
        <v>3</v>
      </c>
      <c r="C25" s="37">
        <f>SUM(C7:C24)</f>
        <v>2.3958333333333323E-3</v>
      </c>
      <c r="D25" s="38">
        <f>IFERROR(SUM(D7:D24),0)</f>
        <v>1</v>
      </c>
      <c r="E25" s="38">
        <f>IFERROR(SUM(E7:E24),0)</f>
        <v>0.19148936170212746</v>
      </c>
      <c r="F25" s="37">
        <f>SUM(F7:F24)</f>
        <v>1.38888888888889E-4</v>
      </c>
      <c r="G25" s="38">
        <f>IFERROR(SUM(G7:G24),0)</f>
        <v>1</v>
      </c>
      <c r="H25" s="38">
        <f>IFERROR(SUM(H7:H24),0)</f>
        <v>0.21818181818181837</v>
      </c>
      <c r="I25" s="37">
        <f>SUM(I7:I24)</f>
        <v>2.5347222222222212E-3</v>
      </c>
      <c r="J25" s="38">
        <f>IFERROR(SUM(J7:J24),0)</f>
        <v>1</v>
      </c>
      <c r="K25" s="39">
        <f>IFERROR(SUM(K7:K24),0)</f>
        <v>0.19278169014084498</v>
      </c>
      <c r="L25" s="1"/>
      <c r="M25" s="1"/>
      <c r="N25" s="1"/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4" s="3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  <c r="L27" s="1"/>
      <c r="M27" s="1"/>
      <c r="N27" s="1"/>
    </row>
    <row r="28" spans="2:14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4" x14ac:dyDescent="0.25">
      <c r="B31" s="21" t="s">
        <v>18</v>
      </c>
      <c r="C31" s="14">
        <v>1.55092592592593E-3</v>
      </c>
      <c r="D31" s="22"/>
      <c r="E31" s="15">
        <f t="shared" si="6"/>
        <v>0.1239592969472713</v>
      </c>
      <c r="F31" s="14">
        <v>3.8194444444444398E-4</v>
      </c>
      <c r="G31" s="22"/>
      <c r="H31" s="15">
        <f t="shared" si="7"/>
        <v>0.59999999999999931</v>
      </c>
      <c r="I31" s="14">
        <v>1.93287037037037E-3</v>
      </c>
      <c r="J31" s="22"/>
      <c r="K31" s="17">
        <f t="shared" si="8"/>
        <v>0.14700704225352107</v>
      </c>
    </row>
    <row r="32" spans="2:14" x14ac:dyDescent="0.25">
      <c r="B32" s="21" t="s">
        <v>19</v>
      </c>
      <c r="C32" s="14">
        <v>8.5648148148148202E-3</v>
      </c>
      <c r="D32" s="22"/>
      <c r="E32" s="15">
        <f t="shared" si="6"/>
        <v>0.68455134135060136</v>
      </c>
      <c r="F32" s="14">
        <v>1.15740740740741E-4</v>
      </c>
      <c r="G32" s="22"/>
      <c r="H32" s="15">
        <f t="shared" si="7"/>
        <v>0.18181818181818224</v>
      </c>
      <c r="I32" s="14">
        <v>8.6805555555555594E-3</v>
      </c>
      <c r="J32" s="22"/>
      <c r="K32" s="17">
        <f t="shared" si="8"/>
        <v>0.66021126760563398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4" s="2" customFormat="1" ht="16.5" thickTop="1" thickBot="1" x14ac:dyDescent="0.3">
      <c r="B34" s="36" t="s">
        <v>3</v>
      </c>
      <c r="C34" s="37">
        <f>SUM(C28:C33)</f>
        <v>1.011574074074075E-2</v>
      </c>
      <c r="D34" s="38"/>
      <c r="E34" s="38">
        <f>IFERROR(SUM(E28:E33),0)</f>
        <v>0.80851063829787262</v>
      </c>
      <c r="F34" s="37">
        <f>SUM(F28:F33)</f>
        <v>4.9768518518518499E-4</v>
      </c>
      <c r="G34" s="38"/>
      <c r="H34" s="38">
        <f>IFERROR(SUM(H28:H33),0)</f>
        <v>0.78181818181818152</v>
      </c>
      <c r="I34" s="37">
        <f>SUM(I28:I33)</f>
        <v>1.0613425925925929E-2</v>
      </c>
      <c r="J34" s="38"/>
      <c r="K34" s="39">
        <f>IFERROR(SUM(K28:K33),0)</f>
        <v>0.80721830985915499</v>
      </c>
      <c r="L34" s="1"/>
      <c r="M34" s="1"/>
      <c r="N34" s="1"/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4" s="9" customFormat="1" ht="16.5" thickTop="1" thickBot="1" x14ac:dyDescent="0.3">
      <c r="B36" s="36" t="s">
        <v>6</v>
      </c>
      <c r="C36" s="37">
        <f>SUM(C25,C34)</f>
        <v>1.2511574074074081E-2</v>
      </c>
      <c r="D36" s="40"/>
      <c r="E36" s="41">
        <f>IFERROR(SUM(E25,E34),0)</f>
        <v>1</v>
      </c>
      <c r="F36" s="37">
        <f>SUM(F25,F34)</f>
        <v>6.3657407407407402E-4</v>
      </c>
      <c r="G36" s="40"/>
      <c r="H36" s="41">
        <f>IFERROR(SUM(H25,H34),0)</f>
        <v>0.99999999999999989</v>
      </c>
      <c r="I36" s="37">
        <f>SUM(I25,I34)</f>
        <v>1.314814814814815E-2</v>
      </c>
      <c r="J36" s="40"/>
      <c r="K36" s="43">
        <f>IFERROR(SUM(K25,K34),0)</f>
        <v>1</v>
      </c>
      <c r="L36" s="1"/>
      <c r="M36" s="1"/>
      <c r="N36" s="1"/>
    </row>
    <row r="37" spans="2:14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72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4" customWidth="1"/>
    <col min="7" max="7" width="10" style="1" customWidth="1"/>
    <col min="8" max="8" width="10" style="4" customWidth="1"/>
    <col min="9" max="11" width="10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3" t="s">
        <v>65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s="5" customFormat="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s="5" customFormat="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4.6296296296296298E-4</v>
      </c>
      <c r="D7" s="15">
        <f>IFERROR(C7/C$25,0)</f>
        <v>0.22346368715083809</v>
      </c>
      <c r="E7" s="15">
        <f>IFERROR(C7/C$36,0)</f>
        <v>4.0322580645161303E-2</v>
      </c>
      <c r="F7" s="14">
        <v>0</v>
      </c>
      <c r="G7" s="15">
        <f>IFERROR(F7/F$25,0)</f>
        <v>0</v>
      </c>
      <c r="H7" s="15">
        <f>IFERROR(F7/F$36,0)</f>
        <v>0</v>
      </c>
      <c r="I7" s="14">
        <v>4.6296296296296298E-4</v>
      </c>
      <c r="J7" s="15">
        <f>IFERROR(I7/I$25,0)</f>
        <v>0.1230769230769231</v>
      </c>
      <c r="K7" s="17">
        <f>IFERROR(I7/I$36,0)</f>
        <v>3.2599837000815007E-2</v>
      </c>
    </row>
    <row r="8" spans="2:11" s="5" customFormat="1" x14ac:dyDescent="0.25">
      <c r="B8" s="13" t="s">
        <v>150</v>
      </c>
      <c r="C8" s="14">
        <v>4.9768518518518499E-4</v>
      </c>
      <c r="D8" s="15">
        <f t="shared" ref="D8:D24" si="0">IFERROR(C8/C$25,0)</f>
        <v>0.24022346368715083</v>
      </c>
      <c r="E8" s="15">
        <f t="shared" ref="E8:E24" si="1">IFERROR(C8/C$36,0)</f>
        <v>4.3346774193548383E-2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4.9768518518518499E-4</v>
      </c>
      <c r="J8" s="15">
        <f t="shared" ref="J8:J24" si="4">IFERROR(I8/I$25,0)</f>
        <v>0.13230769230769229</v>
      </c>
      <c r="K8" s="17">
        <f t="shared" ref="K8:K24" si="5">IFERROR(I8/I$36,0)</f>
        <v>3.5044824775876122E-2</v>
      </c>
    </row>
    <row r="9" spans="2:11" s="5" customFormat="1" x14ac:dyDescent="0.25">
      <c r="B9" s="13" t="s">
        <v>11</v>
      </c>
      <c r="C9" s="14">
        <v>6.1342592592592601E-4</v>
      </c>
      <c r="D9" s="15">
        <f t="shared" si="0"/>
        <v>0.29608938547486047</v>
      </c>
      <c r="E9" s="15">
        <f t="shared" si="1"/>
        <v>5.3427419354838732E-2</v>
      </c>
      <c r="F9" s="14">
        <v>2.5462962962962999E-4</v>
      </c>
      <c r="G9" s="15">
        <f t="shared" si="2"/>
        <v>0.15068493150684953</v>
      </c>
      <c r="H9" s="15">
        <f t="shared" si="3"/>
        <v>9.3617021276595894E-2</v>
      </c>
      <c r="I9" s="14">
        <v>8.6805555555555605E-4</v>
      </c>
      <c r="J9" s="15">
        <f t="shared" si="4"/>
        <v>0.23076923076923095</v>
      </c>
      <c r="K9" s="17">
        <f t="shared" si="5"/>
        <v>6.1124694376528177E-2</v>
      </c>
    </row>
    <row r="10" spans="2:11" s="5" customFormat="1" x14ac:dyDescent="0.25">
      <c r="B10" s="13" t="s">
        <v>63</v>
      </c>
      <c r="C10" s="14">
        <v>2.19907407407407E-4</v>
      </c>
      <c r="D10" s="15">
        <f t="shared" si="0"/>
        <v>0.10614525139664789</v>
      </c>
      <c r="E10" s="15">
        <f t="shared" si="1"/>
        <v>1.9153225806451582E-2</v>
      </c>
      <c r="F10" s="14">
        <v>5.78703703703704E-4</v>
      </c>
      <c r="G10" s="15">
        <f t="shared" si="2"/>
        <v>0.34246575342465774</v>
      </c>
      <c r="H10" s="15">
        <f t="shared" si="3"/>
        <v>0.21276595744680865</v>
      </c>
      <c r="I10" s="14">
        <v>7.9861111111111105E-4</v>
      </c>
      <c r="J10" s="15">
        <f t="shared" si="4"/>
        <v>0.21230769230769234</v>
      </c>
      <c r="K10" s="17">
        <f t="shared" si="5"/>
        <v>5.6234718826405884E-2</v>
      </c>
    </row>
    <row r="11" spans="2:11" s="5" customFormat="1" x14ac:dyDescent="0.25">
      <c r="B11" s="13" t="s">
        <v>12</v>
      </c>
      <c r="C11" s="14">
        <v>3.4722222222222202E-5</v>
      </c>
      <c r="D11" s="15">
        <f t="shared" si="0"/>
        <v>1.6759776536312845E-2</v>
      </c>
      <c r="E11" s="15">
        <f t="shared" si="1"/>
        <v>3.0241935483870958E-3</v>
      </c>
      <c r="F11" s="14">
        <v>1.50462962962963E-4</v>
      </c>
      <c r="G11" s="15">
        <f t="shared" si="2"/>
        <v>8.9041095890410982E-2</v>
      </c>
      <c r="H11" s="15">
        <f t="shared" si="3"/>
        <v>5.5319148936170237E-2</v>
      </c>
      <c r="I11" s="14">
        <v>1.8518518518518501E-4</v>
      </c>
      <c r="J11" s="15">
        <f t="shared" si="4"/>
        <v>4.9230769230769196E-2</v>
      </c>
      <c r="K11" s="17">
        <f t="shared" si="5"/>
        <v>1.3039934800325991E-2</v>
      </c>
    </row>
    <row r="12" spans="2:11" s="5" customFormat="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152</v>
      </c>
      <c r="C13" s="14">
        <v>8.1018518518518503E-5</v>
      </c>
      <c r="D13" s="15">
        <f t="shared" si="0"/>
        <v>3.9106145251396655E-2</v>
      </c>
      <c r="E13" s="15">
        <f t="shared" si="1"/>
        <v>7.0564516129032265E-3</v>
      </c>
      <c r="F13" s="14">
        <v>2.31481481481481E-4</v>
      </c>
      <c r="G13" s="15">
        <f t="shared" si="2"/>
        <v>0.13698630136986273</v>
      </c>
      <c r="H13" s="15">
        <f t="shared" si="3"/>
        <v>8.5106382978723236E-2</v>
      </c>
      <c r="I13" s="14">
        <v>3.1250000000000001E-4</v>
      </c>
      <c r="J13" s="15">
        <f t="shared" si="4"/>
        <v>8.307692307692309E-2</v>
      </c>
      <c r="K13" s="17">
        <f t="shared" si="5"/>
        <v>2.200488997555013E-2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6.9444444444444404E-5</v>
      </c>
      <c r="D23" s="15">
        <f t="shared" si="0"/>
        <v>3.3519553072625691E-2</v>
      </c>
      <c r="E23" s="15">
        <f t="shared" si="1"/>
        <v>6.0483870967741916E-3</v>
      </c>
      <c r="F23" s="14">
        <v>1.15740740740741E-4</v>
      </c>
      <c r="G23" s="15">
        <f t="shared" si="2"/>
        <v>6.849315068493167E-2</v>
      </c>
      <c r="H23" s="15">
        <f t="shared" si="3"/>
        <v>4.2553191489361805E-2</v>
      </c>
      <c r="I23" s="14">
        <v>1.8518518518518501E-4</v>
      </c>
      <c r="J23" s="15">
        <f t="shared" si="4"/>
        <v>4.9230769230769196E-2</v>
      </c>
      <c r="K23" s="17">
        <f t="shared" si="5"/>
        <v>1.3039934800325991E-2</v>
      </c>
    </row>
    <row r="24" spans="2:11" s="5" customFormat="1" ht="15.75" thickBot="1" x14ac:dyDescent="0.3">
      <c r="B24" s="23" t="s">
        <v>13</v>
      </c>
      <c r="C24" s="24">
        <v>9.2592592592592602E-5</v>
      </c>
      <c r="D24" s="15">
        <f t="shared" si="0"/>
        <v>4.469273743016762E-2</v>
      </c>
      <c r="E24" s="15">
        <f t="shared" si="1"/>
        <v>8.0645161290322613E-3</v>
      </c>
      <c r="F24" s="24">
        <v>3.5879629629629602E-4</v>
      </c>
      <c r="G24" s="15">
        <f t="shared" si="2"/>
        <v>0.21232876712328752</v>
      </c>
      <c r="H24" s="15">
        <f t="shared" si="3"/>
        <v>0.13191489361702119</v>
      </c>
      <c r="I24" s="24">
        <v>4.5138888888888898E-4</v>
      </c>
      <c r="J24" s="15">
        <f t="shared" si="4"/>
        <v>0.12000000000000004</v>
      </c>
      <c r="K24" s="17">
        <f t="shared" si="5"/>
        <v>3.1784841075794643E-2</v>
      </c>
    </row>
    <row r="25" spans="2:11" s="5" customFormat="1" ht="16.5" thickTop="1" thickBot="1" x14ac:dyDescent="0.3">
      <c r="B25" s="36" t="s">
        <v>3</v>
      </c>
      <c r="C25" s="37">
        <f>SUM(C7:C24)</f>
        <v>2.0717592592592584E-3</v>
      </c>
      <c r="D25" s="38">
        <f>IFERROR(SUM(D7:D24),0)</f>
        <v>1.0000000000000002</v>
      </c>
      <c r="E25" s="38">
        <f>IFERROR(SUM(E7:E24),0)</f>
        <v>0.18044354838709675</v>
      </c>
      <c r="F25" s="37">
        <f>SUM(F7:F24)</f>
        <v>1.6898148148148148E-3</v>
      </c>
      <c r="G25" s="38">
        <f>IFERROR(SUM(G7:G24),0)</f>
        <v>1.0000000000000002</v>
      </c>
      <c r="H25" s="38">
        <f>IFERROR(SUM(H7:H24),0)</f>
        <v>0.62127659574468108</v>
      </c>
      <c r="I25" s="37">
        <f>SUM(I7:I24)</f>
        <v>3.7615740740740734E-3</v>
      </c>
      <c r="J25" s="38">
        <f>IFERROR(SUM(J7:J24),0)</f>
        <v>1.0000000000000002</v>
      </c>
      <c r="K25" s="39">
        <f>IFERROR(SUM(K7:K24),0)</f>
        <v>0.26487367563162195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5.6712962962962999E-4</v>
      </c>
      <c r="D28" s="22"/>
      <c r="E28" s="15">
        <f>IFERROR(C28/C$36,0)</f>
        <v>4.9395161290322627E-2</v>
      </c>
      <c r="F28" s="14">
        <v>0</v>
      </c>
      <c r="G28" s="22"/>
      <c r="H28" s="15">
        <f>IFERROR(F28/F$36,0)</f>
        <v>0</v>
      </c>
      <c r="I28" s="14">
        <v>5.6712962962962999E-4</v>
      </c>
      <c r="J28" s="22"/>
      <c r="K28" s="17">
        <f>IFERROR(I28/I$36,0)</f>
        <v>3.9934800325998408E-2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3.2407407407407402E-3</v>
      </c>
      <c r="D31" s="22"/>
      <c r="E31" s="15">
        <f t="shared" si="6"/>
        <v>0.28225806451612906</v>
      </c>
      <c r="F31" s="14">
        <v>5.20833333333333E-4</v>
      </c>
      <c r="G31" s="22"/>
      <c r="H31" s="15">
        <f t="shared" si="7"/>
        <v>0.19148936170212758</v>
      </c>
      <c r="I31" s="14">
        <v>3.76157407407407E-3</v>
      </c>
      <c r="J31" s="22"/>
      <c r="K31" s="17">
        <f t="shared" si="8"/>
        <v>0.26487367563162167</v>
      </c>
    </row>
    <row r="32" spans="2:11" s="5" customFormat="1" x14ac:dyDescent="0.25">
      <c r="B32" s="21" t="s">
        <v>19</v>
      </c>
      <c r="C32" s="14">
        <v>5.60185185185185E-3</v>
      </c>
      <c r="D32" s="22"/>
      <c r="E32" s="15">
        <f t="shared" si="6"/>
        <v>0.48790322580645162</v>
      </c>
      <c r="F32" s="14">
        <v>5.09259259259259E-4</v>
      </c>
      <c r="G32" s="22"/>
      <c r="H32" s="15">
        <f t="shared" si="7"/>
        <v>0.18723404255319143</v>
      </c>
      <c r="I32" s="14">
        <v>6.1111111111111097E-3</v>
      </c>
      <c r="J32" s="22"/>
      <c r="K32" s="17">
        <f t="shared" si="8"/>
        <v>0.43031784841075804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9.4097222222222204E-3</v>
      </c>
      <c r="D34" s="38"/>
      <c r="E34" s="38">
        <f>IFERROR(SUM(E28:E33),0)</f>
        <v>0.81955645161290325</v>
      </c>
      <c r="F34" s="37">
        <f>SUM(F28:F33)</f>
        <v>1.030092592592592E-3</v>
      </c>
      <c r="G34" s="38"/>
      <c r="H34" s="38">
        <f>IFERROR(SUM(H28:H33),0)</f>
        <v>0.37872340425531903</v>
      </c>
      <c r="I34" s="37">
        <f>SUM(I28:I33)</f>
        <v>1.043981481481481E-2</v>
      </c>
      <c r="J34" s="38"/>
      <c r="K34" s="39">
        <f>IFERROR(SUM(K28:K33),0)</f>
        <v>0.7351263243683781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1.1481481481481478E-2</v>
      </c>
      <c r="D36" s="40"/>
      <c r="E36" s="41">
        <f>IFERROR(SUM(E25,E34),0)</f>
        <v>1</v>
      </c>
      <c r="F36" s="37">
        <f>SUM(F25,F34)</f>
        <v>2.719907407407407E-3</v>
      </c>
      <c r="G36" s="40"/>
      <c r="H36" s="41">
        <f>IFERROR(SUM(H25,H34),0)</f>
        <v>1</v>
      </c>
      <c r="I36" s="37">
        <f>SUM(I25,I34)</f>
        <v>1.4201388888888883E-2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/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7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4" customWidth="1"/>
    <col min="7" max="7" width="11.28515625" style="1" customWidth="1"/>
    <col min="8" max="8" width="11.28515625" style="4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3" t="s">
        <v>67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3.3564814814814801E-4</v>
      </c>
      <c r="D7" s="15">
        <f>IFERROR(C7/C$25,0)</f>
        <v>0.1779141104294478</v>
      </c>
      <c r="E7" s="15">
        <f>IFERROR(C7/C$36,0)</f>
        <v>4.7540983606557348E-2</v>
      </c>
      <c r="F7" s="14">
        <v>5.5555555555555599E-4</v>
      </c>
      <c r="G7" s="15">
        <f>IFERROR(F7/F$25,0)</f>
        <v>6.7415730337078719E-2</v>
      </c>
      <c r="H7" s="15">
        <f>IFERROR(F7/F$36,0)</f>
        <v>5.3392658509455009E-2</v>
      </c>
      <c r="I7" s="14">
        <v>8.9120370370370395E-4</v>
      </c>
      <c r="J7" s="15">
        <f>IFERROR(I7/I$25,0)</f>
        <v>8.7999999999999995E-2</v>
      </c>
      <c r="K7" s="17">
        <f>IFERROR(I7/I$36,0)</f>
        <v>5.1027170311464552E-2</v>
      </c>
    </row>
    <row r="8" spans="2:11" x14ac:dyDescent="0.25">
      <c r="B8" s="13" t="s">
        <v>150</v>
      </c>
      <c r="C8" s="14">
        <v>4.6296296296296298E-4</v>
      </c>
      <c r="D8" s="15">
        <f t="shared" ref="D8:D24" si="0">IFERROR(C8/C$25,0)</f>
        <v>0.245398773006135</v>
      </c>
      <c r="E8" s="15">
        <f t="shared" ref="E8:E24" si="1">IFERROR(C8/C$36,0)</f>
        <v>6.5573770491803268E-2</v>
      </c>
      <c r="F8" s="14">
        <v>1.57407407407407E-3</v>
      </c>
      <c r="G8" s="15">
        <f t="shared" ref="G8:G24" si="2">IFERROR(F8/F$25,0)</f>
        <v>0.1910112359550557</v>
      </c>
      <c r="H8" s="15">
        <f t="shared" ref="H8:H24" si="3">IFERROR(F8/F$36,0)</f>
        <v>0.15127919911012203</v>
      </c>
      <c r="I8" s="14">
        <v>2.0370370370370399E-3</v>
      </c>
      <c r="J8" s="15">
        <f t="shared" ref="J8:J24" si="4">IFERROR(I8/I$25,0)</f>
        <v>0.20114285714285735</v>
      </c>
      <c r="K8" s="17">
        <f t="shared" ref="K8:K24" si="5">IFERROR(I8/I$36,0)</f>
        <v>0.11663353214049053</v>
      </c>
    </row>
    <row r="9" spans="2:11" x14ac:dyDescent="0.25">
      <c r="B9" s="13" t="s">
        <v>11</v>
      </c>
      <c r="C9" s="14">
        <v>4.6296296296296298E-4</v>
      </c>
      <c r="D9" s="15">
        <f t="shared" si="0"/>
        <v>0.245398773006135</v>
      </c>
      <c r="E9" s="15">
        <f t="shared" si="1"/>
        <v>6.5573770491803268E-2</v>
      </c>
      <c r="F9" s="14">
        <v>1.66666666666667E-3</v>
      </c>
      <c r="G9" s="15">
        <f t="shared" si="2"/>
        <v>0.20224719101123639</v>
      </c>
      <c r="H9" s="15">
        <f t="shared" si="3"/>
        <v>0.16017797552836524</v>
      </c>
      <c r="I9" s="14">
        <v>2.1296296296296302E-3</v>
      </c>
      <c r="J9" s="15">
        <f t="shared" si="4"/>
        <v>0.21028571428571427</v>
      </c>
      <c r="K9" s="17">
        <f t="shared" si="5"/>
        <v>0.12193505632869452</v>
      </c>
    </row>
    <row r="10" spans="2:11" x14ac:dyDescent="0.25">
      <c r="B10" s="13" t="s">
        <v>63</v>
      </c>
      <c r="C10" s="14">
        <v>1.15740740740741E-4</v>
      </c>
      <c r="D10" s="15">
        <f t="shared" si="0"/>
        <v>6.1349693251533888E-2</v>
      </c>
      <c r="E10" s="15">
        <f t="shared" si="1"/>
        <v>1.6393442622950852E-2</v>
      </c>
      <c r="F10" s="14">
        <v>9.6064814814814797E-4</v>
      </c>
      <c r="G10" s="15">
        <f t="shared" si="2"/>
        <v>0.11657303370786516</v>
      </c>
      <c r="H10" s="15">
        <f t="shared" si="3"/>
        <v>9.2324805339265861E-2</v>
      </c>
      <c r="I10" s="14">
        <v>1.07638888888889E-3</v>
      </c>
      <c r="J10" s="15">
        <f t="shared" si="4"/>
        <v>0.10628571428571436</v>
      </c>
      <c r="K10" s="17">
        <f t="shared" si="5"/>
        <v>6.1630218687872815E-2</v>
      </c>
    </row>
    <row r="11" spans="2:11" x14ac:dyDescent="0.25">
      <c r="B11" s="13" t="s">
        <v>12</v>
      </c>
      <c r="C11" s="14">
        <v>1.6203703703703701E-4</v>
      </c>
      <c r="D11" s="15">
        <f t="shared" si="0"/>
        <v>8.5889570552147229E-2</v>
      </c>
      <c r="E11" s="15">
        <f t="shared" si="1"/>
        <v>2.295081967213114E-2</v>
      </c>
      <c r="F11" s="14">
        <v>7.5231481481481503E-4</v>
      </c>
      <c r="G11" s="15">
        <f t="shared" si="2"/>
        <v>9.1292134831460717E-2</v>
      </c>
      <c r="H11" s="15">
        <f t="shared" si="3"/>
        <v>7.2302558398220293E-2</v>
      </c>
      <c r="I11" s="14">
        <v>9.1435185185185196E-4</v>
      </c>
      <c r="J11" s="15">
        <f t="shared" si="4"/>
        <v>9.0285714285714261E-2</v>
      </c>
      <c r="K11" s="17">
        <f t="shared" si="5"/>
        <v>5.2352551358515569E-2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1.7361111111111101E-4</v>
      </c>
      <c r="D13" s="15">
        <f t="shared" si="0"/>
        <v>9.2024539877300568E-2</v>
      </c>
      <c r="E13" s="15">
        <f t="shared" si="1"/>
        <v>2.4590163934426208E-2</v>
      </c>
      <c r="F13" s="14">
        <v>1.5625000000000001E-3</v>
      </c>
      <c r="G13" s="15">
        <f t="shared" si="2"/>
        <v>0.18960674157303375</v>
      </c>
      <c r="H13" s="15">
        <f t="shared" si="3"/>
        <v>0.15016685205784211</v>
      </c>
      <c r="I13" s="14">
        <v>1.7361111111111099E-3</v>
      </c>
      <c r="J13" s="15">
        <f t="shared" si="4"/>
        <v>0.17142857142857126</v>
      </c>
      <c r="K13" s="17">
        <f t="shared" si="5"/>
        <v>9.9403578528826947E-2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1.2731481481481499E-4</v>
      </c>
      <c r="D17" s="15">
        <f t="shared" si="0"/>
        <v>6.7484662576687213E-2</v>
      </c>
      <c r="E17" s="15">
        <f t="shared" si="1"/>
        <v>1.8032786885245924E-2</v>
      </c>
      <c r="F17" s="14">
        <v>6.5972222222222203E-4</v>
      </c>
      <c r="G17" s="15">
        <f t="shared" si="2"/>
        <v>8.0056179775280886E-2</v>
      </c>
      <c r="H17" s="15">
        <f t="shared" si="3"/>
        <v>6.3403781979977758E-2</v>
      </c>
      <c r="I17" s="14">
        <v>7.8703703703703705E-4</v>
      </c>
      <c r="J17" s="15">
        <f t="shared" si="4"/>
        <v>7.7714285714285694E-2</v>
      </c>
      <c r="K17" s="17">
        <f t="shared" si="5"/>
        <v>4.5062955599734916E-2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4.6296296296296301E-5</v>
      </c>
      <c r="D24" s="15">
        <f t="shared" si="0"/>
        <v>2.4539877300613501E-2</v>
      </c>
      <c r="E24" s="15">
        <f t="shared" si="1"/>
        <v>6.557377049180327E-3</v>
      </c>
      <c r="F24" s="24">
        <v>5.09259259259259E-4</v>
      </c>
      <c r="G24" s="15">
        <f t="shared" si="2"/>
        <v>6.1797752808988742E-2</v>
      </c>
      <c r="H24" s="15">
        <f t="shared" si="3"/>
        <v>4.8943270300333692E-2</v>
      </c>
      <c r="I24" s="24">
        <v>5.5555555555555599E-4</v>
      </c>
      <c r="J24" s="15">
        <f t="shared" si="4"/>
        <v>5.4857142857142882E-2</v>
      </c>
      <c r="K24" s="17">
        <f t="shared" si="5"/>
        <v>3.180914512922467E-2</v>
      </c>
    </row>
    <row r="25" spans="2:11" ht="16.5" thickTop="1" thickBot="1" x14ac:dyDescent="0.3">
      <c r="B25" s="36" t="s">
        <v>3</v>
      </c>
      <c r="C25" s="37">
        <f>SUM(C7:C24)</f>
        <v>1.8865740740740739E-3</v>
      </c>
      <c r="D25" s="38">
        <f>IFERROR(SUM(D7:D24),0)</f>
        <v>1.0000000000000002</v>
      </c>
      <c r="E25" s="38">
        <f>IFERROR(SUM(E7:E24),0)</f>
        <v>0.26721311475409826</v>
      </c>
      <c r="F25" s="37">
        <f>SUM(F7:F24)</f>
        <v>8.2407407407407395E-3</v>
      </c>
      <c r="G25" s="38">
        <f>IFERROR(SUM(G7:G24),0)</f>
        <v>1</v>
      </c>
      <c r="H25" s="38">
        <f>IFERROR(SUM(H7:H24),0)</f>
        <v>0.79199110122358196</v>
      </c>
      <c r="I25" s="37">
        <f>SUM(I7:I24)</f>
        <v>1.0127314814814818E-2</v>
      </c>
      <c r="J25" s="38">
        <f>IFERROR(SUM(J7:J24),0)</f>
        <v>1.0000000000000002</v>
      </c>
      <c r="K25" s="39">
        <f>IFERROR(SUM(K7:K24),0)</f>
        <v>0.57985420808482457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4.6296296296296298E-4</v>
      </c>
      <c r="D28" s="22"/>
      <c r="E28" s="15">
        <f>IFERROR(C28/C$36,0)</f>
        <v>6.5573770491803268E-2</v>
      </c>
      <c r="F28" s="14">
        <v>5.09259259259259E-4</v>
      </c>
      <c r="G28" s="22"/>
      <c r="H28" s="15">
        <f>IFERROR(F28/F$36,0)</f>
        <v>4.8943270300333692E-2</v>
      </c>
      <c r="I28" s="14">
        <v>9.7222222222222198E-4</v>
      </c>
      <c r="J28" s="22"/>
      <c r="K28" s="17">
        <f>IFERROR(I28/I$36,0)</f>
        <v>5.5666003976143116E-2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2.5925925925925899E-3</v>
      </c>
      <c r="D31" s="22"/>
      <c r="E31" s="15">
        <f t="shared" si="6"/>
        <v>0.3672131147540979</v>
      </c>
      <c r="F31" s="14">
        <v>1.11111111111111E-3</v>
      </c>
      <c r="G31" s="22"/>
      <c r="H31" s="15">
        <f t="shared" si="7"/>
        <v>0.10678531701890984</v>
      </c>
      <c r="I31" s="14">
        <v>3.7037037037036999E-3</v>
      </c>
      <c r="J31" s="22"/>
      <c r="K31" s="17">
        <f t="shared" si="8"/>
        <v>0.21206096752816408</v>
      </c>
    </row>
    <row r="32" spans="2:11" x14ac:dyDescent="0.25">
      <c r="B32" s="21" t="s">
        <v>19</v>
      </c>
      <c r="C32" s="14">
        <v>2.1180555555555601E-3</v>
      </c>
      <c r="D32" s="22"/>
      <c r="E32" s="15">
        <f t="shared" si="6"/>
        <v>0.3000000000000006</v>
      </c>
      <c r="F32" s="14">
        <v>5.4398148148148101E-4</v>
      </c>
      <c r="G32" s="22"/>
      <c r="H32" s="15">
        <f t="shared" si="7"/>
        <v>5.2280311457174614E-2</v>
      </c>
      <c r="I32" s="14">
        <v>2.66203703703704E-3</v>
      </c>
      <c r="J32" s="22"/>
      <c r="K32" s="17">
        <f t="shared" si="8"/>
        <v>0.15241882041086827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5.1736111111111132E-3</v>
      </c>
      <c r="D34" s="38"/>
      <c r="E34" s="38">
        <f>IFERROR(SUM(E28:E33),0)</f>
        <v>0.73278688524590174</v>
      </c>
      <c r="F34" s="37">
        <f>SUM(F28:F33)</f>
        <v>2.16435185185185E-3</v>
      </c>
      <c r="G34" s="38"/>
      <c r="H34" s="38">
        <f>IFERROR(SUM(H28:H33),0)</f>
        <v>0.20800889877641815</v>
      </c>
      <c r="I34" s="37">
        <f>SUM(I28:I33)</f>
        <v>7.3379629629629619E-3</v>
      </c>
      <c r="J34" s="38"/>
      <c r="K34" s="39">
        <f>IFERROR(SUM(K28:K33),0)</f>
        <v>0.42014579191517543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7.0601851851851867E-3</v>
      </c>
      <c r="D36" s="40"/>
      <c r="E36" s="41">
        <f>IFERROR(SUM(E25,E34),0)</f>
        <v>1</v>
      </c>
      <c r="F36" s="37">
        <f>SUM(F25,F34)</f>
        <v>1.0405092592592589E-2</v>
      </c>
      <c r="G36" s="40"/>
      <c r="H36" s="41">
        <f>IFERROR(SUM(H25,H34),0)</f>
        <v>1</v>
      </c>
      <c r="I36" s="37">
        <f>SUM(I25,I34)</f>
        <v>1.7465277777777781E-2</v>
      </c>
      <c r="J36" s="40"/>
      <c r="K36" s="43">
        <f>IFERROR(SUM(K25,K34),0)</f>
        <v>1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7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43" t="s">
        <v>66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2.19907407407407E-4</v>
      </c>
      <c r="D7" s="15">
        <f>IFERROR(C7/C$25,0)</f>
        <v>7.2243346007604375E-2</v>
      </c>
      <c r="E7" s="15">
        <f>IFERROR(C7/C$36,0)</f>
        <v>4.0772532188841103E-2</v>
      </c>
      <c r="F7" s="14">
        <v>0</v>
      </c>
      <c r="G7" s="15">
        <f>IFERROR(F7/F$25,0)</f>
        <v>0</v>
      </c>
      <c r="H7" s="15">
        <f>IFERROR(F7/F$36,0)</f>
        <v>0</v>
      </c>
      <c r="I7" s="14">
        <v>2.19907407407407E-4</v>
      </c>
      <c r="J7" s="15">
        <f>IFERROR(I7/I$25,0)</f>
        <v>7.2243346007604375E-2</v>
      </c>
      <c r="K7" s="17">
        <f>IFERROR(I7/I$36,0)</f>
        <v>4.0772532188841103E-2</v>
      </c>
    </row>
    <row r="8" spans="2:11" x14ac:dyDescent="0.25">
      <c r="B8" s="13" t="s">
        <v>150</v>
      </c>
      <c r="C8" s="14">
        <v>0</v>
      </c>
      <c r="D8" s="15">
        <f t="shared" ref="D8:D24" si="0">IFERROR(C8/C$25,0)</f>
        <v>0</v>
      </c>
      <c r="E8" s="15">
        <f t="shared" ref="E8:E24" si="1">IFERROR(C8/C$36,0)</f>
        <v>0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0</v>
      </c>
      <c r="J8" s="15">
        <f t="shared" ref="J8:J24" si="4">IFERROR(I8/I$25,0)</f>
        <v>0</v>
      </c>
      <c r="K8" s="17">
        <f t="shared" ref="K8:K24" si="5">IFERROR(I8/I$36,0)</f>
        <v>0</v>
      </c>
    </row>
    <row r="9" spans="2:11" x14ac:dyDescent="0.25">
      <c r="B9" s="13" t="s">
        <v>11</v>
      </c>
      <c r="C9" s="14">
        <v>1.04166666666667E-4</v>
      </c>
      <c r="D9" s="15">
        <f t="shared" si="0"/>
        <v>3.4220532319391719E-2</v>
      </c>
      <c r="E9" s="15">
        <f t="shared" si="1"/>
        <v>1.9313304721030093E-2</v>
      </c>
      <c r="F9" s="14">
        <v>0</v>
      </c>
      <c r="G9" s="15">
        <f t="shared" si="2"/>
        <v>0</v>
      </c>
      <c r="H9" s="15">
        <f t="shared" si="3"/>
        <v>0</v>
      </c>
      <c r="I9" s="14">
        <v>1.04166666666667E-4</v>
      </c>
      <c r="J9" s="15">
        <f t="shared" si="4"/>
        <v>3.4220532319391719E-2</v>
      </c>
      <c r="K9" s="17">
        <f t="shared" si="5"/>
        <v>1.9313304721030093E-2</v>
      </c>
    </row>
    <row r="10" spans="2:11" x14ac:dyDescent="0.25">
      <c r="B10" s="13" t="s">
        <v>63</v>
      </c>
      <c r="C10" s="14">
        <v>0</v>
      </c>
      <c r="D10" s="15">
        <f t="shared" si="0"/>
        <v>0</v>
      </c>
      <c r="E10" s="15">
        <f t="shared" si="1"/>
        <v>0</v>
      </c>
      <c r="F10" s="14">
        <v>0</v>
      </c>
      <c r="G10" s="15">
        <f t="shared" si="2"/>
        <v>0</v>
      </c>
      <c r="H10" s="15">
        <f t="shared" si="3"/>
        <v>0</v>
      </c>
      <c r="I10" s="14">
        <v>0</v>
      </c>
      <c r="J10" s="15">
        <f t="shared" si="4"/>
        <v>0</v>
      </c>
      <c r="K10" s="17">
        <f t="shared" si="5"/>
        <v>0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2.71990740740741E-3</v>
      </c>
      <c r="D24" s="15">
        <f t="shared" si="0"/>
        <v>0.893536121673004</v>
      </c>
      <c r="E24" s="15">
        <f t="shared" si="1"/>
        <v>0.50429184549356243</v>
      </c>
      <c r="F24" s="24">
        <v>0</v>
      </c>
      <c r="G24" s="15">
        <f t="shared" si="2"/>
        <v>0</v>
      </c>
      <c r="H24" s="15">
        <f t="shared" si="3"/>
        <v>0</v>
      </c>
      <c r="I24" s="24">
        <v>2.71990740740741E-3</v>
      </c>
      <c r="J24" s="15">
        <f t="shared" si="4"/>
        <v>0.893536121673004</v>
      </c>
      <c r="K24" s="17">
        <f t="shared" si="5"/>
        <v>0.50429184549356243</v>
      </c>
    </row>
    <row r="25" spans="2:11" ht="16.5" thickTop="1" thickBot="1" x14ac:dyDescent="0.3">
      <c r="B25" s="36" t="s">
        <v>3</v>
      </c>
      <c r="C25" s="37">
        <f>SUM(C7:C24)</f>
        <v>3.0439814814814839E-3</v>
      </c>
      <c r="D25" s="38">
        <f>IFERROR(SUM(D7:D24),0)</f>
        <v>1</v>
      </c>
      <c r="E25" s="38">
        <f>IFERROR(SUM(E7:E24),0)</f>
        <v>0.56437768240343367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3.0439814814814839E-3</v>
      </c>
      <c r="J25" s="38">
        <f>IFERROR(SUM(J7:J24),0)</f>
        <v>1</v>
      </c>
      <c r="K25" s="39">
        <f>IFERROR(SUM(K7:K24),0)</f>
        <v>0.56437768240343367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1.25E-3</v>
      </c>
      <c r="D28" s="22"/>
      <c r="E28" s="15">
        <f>IFERROR(C28/C$36,0)</f>
        <v>0.2317596566523604</v>
      </c>
      <c r="F28" s="14">
        <v>0</v>
      </c>
      <c r="G28" s="22"/>
      <c r="H28" s="15">
        <f>IFERROR(F28/F$36,0)</f>
        <v>0</v>
      </c>
      <c r="I28" s="14">
        <v>1.25E-3</v>
      </c>
      <c r="J28" s="22"/>
      <c r="K28" s="17">
        <f>IFERROR(I28/I$36,0)</f>
        <v>0.2317596566523604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4.1666666666666702E-4</v>
      </c>
      <c r="D31" s="22"/>
      <c r="E31" s="15">
        <f t="shared" si="6"/>
        <v>7.7253218884120192E-2</v>
      </c>
      <c r="F31" s="14">
        <v>0</v>
      </c>
      <c r="G31" s="22"/>
      <c r="H31" s="15">
        <f t="shared" si="7"/>
        <v>0</v>
      </c>
      <c r="I31" s="14">
        <v>4.1666666666666702E-4</v>
      </c>
      <c r="J31" s="22"/>
      <c r="K31" s="17">
        <f t="shared" si="8"/>
        <v>7.7253218884120192E-2</v>
      </c>
    </row>
    <row r="32" spans="2:11" x14ac:dyDescent="0.25">
      <c r="B32" s="21" t="s">
        <v>19</v>
      </c>
      <c r="C32" s="14">
        <v>6.8287037037037003E-4</v>
      </c>
      <c r="D32" s="22"/>
      <c r="E32" s="15">
        <f t="shared" si="6"/>
        <v>0.1266094420600857</v>
      </c>
      <c r="F32" s="14">
        <v>0</v>
      </c>
      <c r="G32" s="22"/>
      <c r="H32" s="15">
        <f t="shared" si="7"/>
        <v>0</v>
      </c>
      <c r="I32" s="14">
        <v>6.8287037037037003E-4</v>
      </c>
      <c r="J32" s="22"/>
      <c r="K32" s="17">
        <f t="shared" si="8"/>
        <v>0.1266094420600857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2.3495370370370371E-3</v>
      </c>
      <c r="D34" s="38"/>
      <c r="E34" s="38">
        <f>IFERROR(SUM(E28:E33),0)</f>
        <v>0.43562231759656633</v>
      </c>
      <c r="F34" s="37">
        <f>SUM(F28:F33)</f>
        <v>0</v>
      </c>
      <c r="G34" s="38"/>
      <c r="H34" s="38">
        <f>IFERROR(SUM(H28:H33),0)</f>
        <v>0</v>
      </c>
      <c r="I34" s="37">
        <f>SUM(I28:I33)</f>
        <v>2.3495370370370371E-3</v>
      </c>
      <c r="J34" s="38"/>
      <c r="K34" s="39">
        <f>IFERROR(SUM(K28:K33),0)</f>
        <v>0.43562231759656633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5.3935185185185214E-3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5.3935185185185214E-3</v>
      </c>
      <c r="J36" s="40"/>
      <c r="K36" s="43">
        <f>IFERROR(SUM(K25,K34),0)</f>
        <v>1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7"/>
  <sheetViews>
    <sheetView showGridLines="0" showZeros="0" topLeftCell="A4" zoomScale="90" zoomScaleNormal="9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3" width="10.7109375" style="1" bestFit="1" customWidth="1"/>
    <col min="4" max="4" width="11.5703125" style="1" bestFit="1" customWidth="1"/>
    <col min="5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57" t="s">
        <v>136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</row>
    <row r="4" spans="2:14" x14ac:dyDescent="0.25">
      <c r="B4" s="160" t="s">
        <v>184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2"/>
    </row>
    <row r="5" spans="2:14" x14ac:dyDescent="0.25">
      <c r="B5" s="58"/>
      <c r="C5" s="161" t="s">
        <v>7</v>
      </c>
      <c r="D5" s="161"/>
      <c r="E5" s="161"/>
      <c r="F5" s="161" t="s">
        <v>8</v>
      </c>
      <c r="G5" s="161"/>
      <c r="H5" s="161"/>
      <c r="I5" s="161" t="s">
        <v>9</v>
      </c>
      <c r="J5" s="161"/>
      <c r="K5" s="161"/>
      <c r="L5" s="161" t="s">
        <v>3</v>
      </c>
      <c r="M5" s="161"/>
      <c r="N5" s="162"/>
    </row>
    <row r="6" spans="2:14" x14ac:dyDescent="0.25">
      <c r="B6" s="45" t="s">
        <v>10</v>
      </c>
      <c r="C6" s="46" t="s">
        <v>4</v>
      </c>
      <c r="D6" s="46" t="s">
        <v>5</v>
      </c>
      <c r="E6" s="46" t="s">
        <v>5</v>
      </c>
      <c r="F6" s="46" t="s">
        <v>4</v>
      </c>
      <c r="G6" s="46" t="s">
        <v>5</v>
      </c>
      <c r="H6" s="46" t="s">
        <v>5</v>
      </c>
      <c r="I6" s="46" t="s">
        <v>4</v>
      </c>
      <c r="J6" s="46" t="s">
        <v>5</v>
      </c>
      <c r="K6" s="46" t="s">
        <v>5</v>
      </c>
      <c r="L6" s="46" t="s">
        <v>4</v>
      </c>
      <c r="M6" s="46" t="s">
        <v>5</v>
      </c>
      <c r="N6" s="47" t="s">
        <v>5</v>
      </c>
    </row>
    <row r="7" spans="2:14" x14ac:dyDescent="0.25">
      <c r="B7" s="48" t="s">
        <v>48</v>
      </c>
      <c r="C7" s="49">
        <v>3.9606481481481499E-2</v>
      </c>
      <c r="D7" s="50">
        <f>IFERROR(C7/C$25,0)</f>
        <v>0.21854642993996681</v>
      </c>
      <c r="E7" s="50">
        <f>IFERROR(C7/C$36,0)</f>
        <v>0.19865319865319864</v>
      </c>
      <c r="F7" s="49">
        <v>0</v>
      </c>
      <c r="G7" s="50">
        <f>IFERROR(F7/F$25,0)</f>
        <v>0</v>
      </c>
      <c r="H7" s="50">
        <f>IFERROR(F7/F$36,0)</f>
        <v>0</v>
      </c>
      <c r="I7" s="49">
        <v>0</v>
      </c>
      <c r="J7" s="50">
        <f>IFERROR(I7/I$25,0)</f>
        <v>0</v>
      </c>
      <c r="K7" s="50">
        <f>IFERROR(I7/I$36,0)</f>
        <v>0</v>
      </c>
      <c r="L7" s="51">
        <f>SUM(C7,F7,I7)</f>
        <v>3.9606481481481499E-2</v>
      </c>
      <c r="M7" s="50">
        <f>IFERROR(L7/L$25,0)</f>
        <v>0.21854642993996681</v>
      </c>
      <c r="N7" s="52">
        <f>IFERROR(L7/L$36,0)</f>
        <v>0.19865319865319864</v>
      </c>
    </row>
    <row r="8" spans="2:14" x14ac:dyDescent="0.25">
      <c r="B8" s="48" t="s">
        <v>150</v>
      </c>
      <c r="C8" s="49">
        <v>1.93055555555556E-2</v>
      </c>
      <c r="D8" s="50">
        <f t="shared" ref="D8:D24" si="0">IFERROR(C8/C$25,0)</f>
        <v>0.10652701494443756</v>
      </c>
      <c r="E8" s="50">
        <f t="shared" ref="E8:E24" si="1">IFERROR(C8/C$36,0)</f>
        <v>9.6830372692441824E-2</v>
      </c>
      <c r="F8" s="49">
        <v>0</v>
      </c>
      <c r="G8" s="50">
        <f t="shared" ref="G8:G23" si="2">IFERROR(F8/F$25,0)</f>
        <v>0</v>
      </c>
      <c r="H8" s="50">
        <f t="shared" ref="H8:H24" si="3">IFERROR(F8/F$36,0)</f>
        <v>0</v>
      </c>
      <c r="I8" s="49">
        <v>0</v>
      </c>
      <c r="J8" s="50">
        <f t="shared" ref="J8:J24" si="4">IFERROR(I8/I$25,0)</f>
        <v>0</v>
      </c>
      <c r="K8" s="50">
        <f t="shared" ref="K8:K24" si="5">IFERROR(I8/I$36,0)</f>
        <v>0</v>
      </c>
      <c r="L8" s="51">
        <f t="shared" ref="L8:L24" si="6">SUM(C8,F8,I8)</f>
        <v>1.93055555555556E-2</v>
      </c>
      <c r="M8" s="50">
        <f t="shared" ref="M8:M24" si="7">IFERROR(L8/L$25,0)</f>
        <v>0.10652701494443756</v>
      </c>
      <c r="N8" s="52">
        <f t="shared" ref="N8:N24" si="8">IFERROR(L8/L$36,0)</f>
        <v>9.6830372692441824E-2</v>
      </c>
    </row>
    <row r="9" spans="2:14" x14ac:dyDescent="0.25">
      <c r="B9" s="48" t="s">
        <v>11</v>
      </c>
      <c r="C9" s="49">
        <v>3.4849537037036998E-2</v>
      </c>
      <c r="D9" s="50">
        <f t="shared" si="0"/>
        <v>0.19229786690509615</v>
      </c>
      <c r="E9" s="50">
        <f t="shared" si="1"/>
        <v>0.17479391617322623</v>
      </c>
      <c r="F9" s="49">
        <v>0</v>
      </c>
      <c r="G9" s="50">
        <f t="shared" si="2"/>
        <v>0</v>
      </c>
      <c r="H9" s="50">
        <f t="shared" si="3"/>
        <v>0</v>
      </c>
      <c r="I9" s="49">
        <v>0</v>
      </c>
      <c r="J9" s="50">
        <f t="shared" si="4"/>
        <v>0</v>
      </c>
      <c r="K9" s="50">
        <f t="shared" si="5"/>
        <v>0</v>
      </c>
      <c r="L9" s="51">
        <f t="shared" si="6"/>
        <v>3.4849537037036998E-2</v>
      </c>
      <c r="M9" s="50">
        <f t="shared" si="7"/>
        <v>0.19229786690509615</v>
      </c>
      <c r="N9" s="52">
        <f t="shared" si="8"/>
        <v>0.17479391617322623</v>
      </c>
    </row>
    <row r="10" spans="2:14" x14ac:dyDescent="0.25">
      <c r="B10" s="48" t="s">
        <v>63</v>
      </c>
      <c r="C10" s="49">
        <v>3.2789351851851903E-2</v>
      </c>
      <c r="D10" s="50">
        <f t="shared" si="0"/>
        <v>0.18092987610167349</v>
      </c>
      <c r="E10" s="50">
        <f t="shared" si="1"/>
        <v>0.16446069894345772</v>
      </c>
      <c r="F10" s="49">
        <v>0</v>
      </c>
      <c r="G10" s="50">
        <f t="shared" si="2"/>
        <v>0</v>
      </c>
      <c r="H10" s="50">
        <f t="shared" si="3"/>
        <v>0</v>
      </c>
      <c r="I10" s="49">
        <v>0</v>
      </c>
      <c r="J10" s="50">
        <f t="shared" si="4"/>
        <v>0</v>
      </c>
      <c r="K10" s="50">
        <f t="shared" si="5"/>
        <v>0</v>
      </c>
      <c r="L10" s="51">
        <f t="shared" si="6"/>
        <v>3.2789351851851903E-2</v>
      </c>
      <c r="M10" s="50">
        <f t="shared" si="7"/>
        <v>0.18092987610167349</v>
      </c>
      <c r="N10" s="52">
        <f t="shared" si="8"/>
        <v>0.16446069894345772</v>
      </c>
    </row>
    <row r="11" spans="2:14" x14ac:dyDescent="0.25">
      <c r="B11" s="48" t="s">
        <v>12</v>
      </c>
      <c r="C11" s="49">
        <v>2.6168981481481501E-2</v>
      </c>
      <c r="D11" s="50">
        <f t="shared" si="0"/>
        <v>0.14439902925022358</v>
      </c>
      <c r="E11" s="50">
        <f t="shared" si="1"/>
        <v>0.13125507953094162</v>
      </c>
      <c r="F11" s="49">
        <v>0</v>
      </c>
      <c r="G11" s="50">
        <f t="shared" si="2"/>
        <v>0</v>
      </c>
      <c r="H11" s="50">
        <f t="shared" si="3"/>
        <v>0</v>
      </c>
      <c r="I11" s="49">
        <v>0</v>
      </c>
      <c r="J11" s="50">
        <f t="shared" si="4"/>
        <v>0</v>
      </c>
      <c r="K11" s="50">
        <f t="shared" si="5"/>
        <v>0</v>
      </c>
      <c r="L11" s="51">
        <f t="shared" si="6"/>
        <v>2.6168981481481501E-2</v>
      </c>
      <c r="M11" s="50">
        <f t="shared" si="7"/>
        <v>0.14439902925022358</v>
      </c>
      <c r="N11" s="52">
        <f t="shared" si="8"/>
        <v>0.13125507953094162</v>
      </c>
    </row>
    <row r="12" spans="2:14" x14ac:dyDescent="0.25">
      <c r="B12" s="48" t="s">
        <v>151</v>
      </c>
      <c r="C12" s="49">
        <v>1.25810185185185E-2</v>
      </c>
      <c r="D12" s="50">
        <f t="shared" si="0"/>
        <v>6.9421382041129007E-2</v>
      </c>
      <c r="E12" s="50">
        <f t="shared" si="1"/>
        <v>6.3102287240218144E-2</v>
      </c>
      <c r="F12" s="49">
        <v>0</v>
      </c>
      <c r="G12" s="50">
        <f t="shared" si="2"/>
        <v>0</v>
      </c>
      <c r="H12" s="50">
        <f t="shared" si="3"/>
        <v>0</v>
      </c>
      <c r="I12" s="49">
        <v>0</v>
      </c>
      <c r="J12" s="50">
        <f t="shared" si="4"/>
        <v>0</v>
      </c>
      <c r="K12" s="50">
        <f t="shared" si="5"/>
        <v>0</v>
      </c>
      <c r="L12" s="51">
        <f t="shared" si="6"/>
        <v>1.25810185185185E-2</v>
      </c>
      <c r="M12" s="50">
        <f t="shared" si="7"/>
        <v>6.9421382041129007E-2</v>
      </c>
      <c r="N12" s="52">
        <f t="shared" si="8"/>
        <v>6.3102287240218144E-2</v>
      </c>
    </row>
    <row r="13" spans="2:14" x14ac:dyDescent="0.25">
      <c r="B13" s="48" t="s">
        <v>152</v>
      </c>
      <c r="C13" s="49">
        <v>3.81944444444444E-3</v>
      </c>
      <c r="D13" s="50">
        <f t="shared" si="0"/>
        <v>2.1075488568144049E-2</v>
      </c>
      <c r="E13" s="50">
        <f t="shared" si="1"/>
        <v>1.9157088122605331E-2</v>
      </c>
      <c r="F13" s="49">
        <v>0</v>
      </c>
      <c r="G13" s="50">
        <f t="shared" si="2"/>
        <v>0</v>
      </c>
      <c r="H13" s="50">
        <f t="shared" si="3"/>
        <v>0</v>
      </c>
      <c r="I13" s="49">
        <v>0</v>
      </c>
      <c r="J13" s="50">
        <f t="shared" si="4"/>
        <v>0</v>
      </c>
      <c r="K13" s="50">
        <f t="shared" si="5"/>
        <v>0</v>
      </c>
      <c r="L13" s="51">
        <f t="shared" si="6"/>
        <v>3.81944444444444E-3</v>
      </c>
      <c r="M13" s="50">
        <f t="shared" si="7"/>
        <v>2.1075488568144049E-2</v>
      </c>
      <c r="N13" s="52">
        <f t="shared" si="8"/>
        <v>1.9157088122605331E-2</v>
      </c>
    </row>
    <row r="14" spans="2:14" x14ac:dyDescent="0.25">
      <c r="B14" s="48" t="s">
        <v>153</v>
      </c>
      <c r="C14" s="49">
        <v>3.87731481481481E-3</v>
      </c>
      <c r="D14" s="50">
        <f t="shared" si="0"/>
        <v>2.1394814152509864E-2</v>
      </c>
      <c r="E14" s="50">
        <f t="shared" si="1"/>
        <v>1.9447347033553896E-2</v>
      </c>
      <c r="F14" s="49">
        <v>0</v>
      </c>
      <c r="G14" s="50">
        <f t="shared" si="2"/>
        <v>0</v>
      </c>
      <c r="H14" s="50">
        <f t="shared" si="3"/>
        <v>0</v>
      </c>
      <c r="I14" s="49">
        <v>0</v>
      </c>
      <c r="J14" s="50">
        <f t="shared" si="4"/>
        <v>0</v>
      </c>
      <c r="K14" s="50">
        <f t="shared" si="5"/>
        <v>0</v>
      </c>
      <c r="L14" s="51">
        <f t="shared" si="6"/>
        <v>3.87731481481481E-3</v>
      </c>
      <c r="M14" s="50">
        <f t="shared" si="7"/>
        <v>2.1394814152509864E-2</v>
      </c>
      <c r="N14" s="52">
        <f t="shared" si="8"/>
        <v>1.9447347033553896E-2</v>
      </c>
    </row>
    <row r="15" spans="2:14" x14ac:dyDescent="0.25">
      <c r="B15" s="48" t="s">
        <v>154</v>
      </c>
      <c r="C15" s="49">
        <v>1.9212962962963001E-3</v>
      </c>
      <c r="D15" s="50">
        <f t="shared" si="0"/>
        <v>1.0601609400945221E-2</v>
      </c>
      <c r="E15" s="50">
        <f t="shared" si="1"/>
        <v>9.6365958434924091E-3</v>
      </c>
      <c r="F15" s="49">
        <v>0</v>
      </c>
      <c r="G15" s="50">
        <f t="shared" si="2"/>
        <v>0</v>
      </c>
      <c r="H15" s="50">
        <f t="shared" si="3"/>
        <v>0</v>
      </c>
      <c r="I15" s="49">
        <v>0</v>
      </c>
      <c r="J15" s="50">
        <f t="shared" si="4"/>
        <v>0</v>
      </c>
      <c r="K15" s="50">
        <f t="shared" si="5"/>
        <v>0</v>
      </c>
      <c r="L15" s="51">
        <f t="shared" si="6"/>
        <v>1.9212962962963001E-3</v>
      </c>
      <c r="M15" s="50">
        <f t="shared" si="7"/>
        <v>1.0601609400945221E-2</v>
      </c>
      <c r="N15" s="52">
        <f t="shared" si="8"/>
        <v>9.6365958434924091E-3</v>
      </c>
    </row>
    <row r="16" spans="2:14" x14ac:dyDescent="0.25">
      <c r="B16" s="48" t="s">
        <v>155</v>
      </c>
      <c r="C16" s="49">
        <v>6.9444444444444404E-5</v>
      </c>
      <c r="D16" s="50">
        <f t="shared" si="0"/>
        <v>3.8319070123898289E-4</v>
      </c>
      <c r="E16" s="50">
        <f t="shared" si="1"/>
        <v>3.4831069313827893E-4</v>
      </c>
      <c r="F16" s="49">
        <v>0</v>
      </c>
      <c r="G16" s="50">
        <f t="shared" si="2"/>
        <v>0</v>
      </c>
      <c r="H16" s="50">
        <f t="shared" si="3"/>
        <v>0</v>
      </c>
      <c r="I16" s="49">
        <v>0</v>
      </c>
      <c r="J16" s="50">
        <f t="shared" si="4"/>
        <v>0</v>
      </c>
      <c r="K16" s="50">
        <f t="shared" si="5"/>
        <v>0</v>
      </c>
      <c r="L16" s="51">
        <f t="shared" si="6"/>
        <v>6.9444444444444404E-5</v>
      </c>
      <c r="M16" s="50">
        <f t="shared" si="7"/>
        <v>3.8319070123898289E-4</v>
      </c>
      <c r="N16" s="52">
        <f t="shared" si="8"/>
        <v>3.4831069313827893E-4</v>
      </c>
    </row>
    <row r="17" spans="2:14" x14ac:dyDescent="0.25">
      <c r="B17" s="48" t="s">
        <v>156</v>
      </c>
      <c r="C17" s="49">
        <v>5.78703703703704E-5</v>
      </c>
      <c r="D17" s="50">
        <f t="shared" si="0"/>
        <v>3.1932558436581943E-4</v>
      </c>
      <c r="E17" s="50">
        <f t="shared" si="1"/>
        <v>2.9025891094856609E-4</v>
      </c>
      <c r="F17" s="49">
        <v>0</v>
      </c>
      <c r="G17" s="50">
        <f t="shared" si="2"/>
        <v>0</v>
      </c>
      <c r="H17" s="50">
        <f t="shared" si="3"/>
        <v>0</v>
      </c>
      <c r="I17" s="49">
        <v>0</v>
      </c>
      <c r="J17" s="50">
        <f t="shared" si="4"/>
        <v>0</v>
      </c>
      <c r="K17" s="50">
        <f t="shared" si="5"/>
        <v>0</v>
      </c>
      <c r="L17" s="51">
        <f t="shared" si="6"/>
        <v>5.78703703703704E-5</v>
      </c>
      <c r="M17" s="50">
        <f t="shared" si="7"/>
        <v>3.1932558436581943E-4</v>
      </c>
      <c r="N17" s="52">
        <f t="shared" si="8"/>
        <v>2.9025891094856609E-4</v>
      </c>
    </row>
    <row r="18" spans="2:14" x14ac:dyDescent="0.25">
      <c r="B18" s="48" t="s">
        <v>157</v>
      </c>
      <c r="C18" s="49">
        <v>0</v>
      </c>
      <c r="D18" s="50">
        <f t="shared" si="0"/>
        <v>0</v>
      </c>
      <c r="E18" s="50">
        <f t="shared" si="1"/>
        <v>0</v>
      </c>
      <c r="F18" s="49">
        <v>0</v>
      </c>
      <c r="G18" s="50">
        <f t="shared" si="2"/>
        <v>0</v>
      </c>
      <c r="H18" s="50">
        <f t="shared" si="3"/>
        <v>0</v>
      </c>
      <c r="I18" s="49">
        <v>0</v>
      </c>
      <c r="J18" s="50">
        <f t="shared" si="4"/>
        <v>0</v>
      </c>
      <c r="K18" s="50">
        <f t="shared" si="5"/>
        <v>0</v>
      </c>
      <c r="L18" s="51">
        <f t="shared" si="6"/>
        <v>0</v>
      </c>
      <c r="M18" s="50">
        <f t="shared" si="7"/>
        <v>0</v>
      </c>
      <c r="N18" s="52">
        <f t="shared" si="8"/>
        <v>0</v>
      </c>
    </row>
    <row r="19" spans="2:14" x14ac:dyDescent="0.25">
      <c r="B19" s="48" t="s">
        <v>158</v>
      </c>
      <c r="C19" s="49">
        <v>9.2592592592592602E-5</v>
      </c>
      <c r="D19" s="50">
        <f t="shared" si="0"/>
        <v>5.1092093498531085E-4</v>
      </c>
      <c r="E19" s="50">
        <f t="shared" si="1"/>
        <v>4.6441425751770558E-4</v>
      </c>
      <c r="F19" s="53">
        <v>0</v>
      </c>
      <c r="G19" s="50">
        <f t="shared" si="2"/>
        <v>0</v>
      </c>
      <c r="H19" s="50">
        <f t="shared" si="3"/>
        <v>0</v>
      </c>
      <c r="I19" s="53">
        <v>0</v>
      </c>
      <c r="J19" s="50">
        <f t="shared" si="4"/>
        <v>0</v>
      </c>
      <c r="K19" s="50">
        <f t="shared" si="5"/>
        <v>0</v>
      </c>
      <c r="L19" s="51">
        <f t="shared" si="6"/>
        <v>9.2592592592592602E-5</v>
      </c>
      <c r="M19" s="50">
        <f t="shared" si="7"/>
        <v>5.1092093498531085E-4</v>
      </c>
      <c r="N19" s="52">
        <f t="shared" si="8"/>
        <v>4.6441425751770558E-4</v>
      </c>
    </row>
    <row r="20" spans="2:14" x14ac:dyDescent="0.25">
      <c r="B20" s="48" t="s">
        <v>159</v>
      </c>
      <c r="C20" s="49">
        <v>0</v>
      </c>
      <c r="D20" s="50">
        <f t="shared" si="0"/>
        <v>0</v>
      </c>
      <c r="E20" s="50">
        <f t="shared" si="1"/>
        <v>0</v>
      </c>
      <c r="F20" s="53">
        <v>0</v>
      </c>
      <c r="G20" s="50">
        <f t="shared" si="2"/>
        <v>0</v>
      </c>
      <c r="H20" s="50">
        <f t="shared" si="3"/>
        <v>0</v>
      </c>
      <c r="I20" s="53">
        <v>0</v>
      </c>
      <c r="J20" s="50">
        <f t="shared" si="4"/>
        <v>0</v>
      </c>
      <c r="K20" s="50">
        <f t="shared" si="5"/>
        <v>0</v>
      </c>
      <c r="L20" s="51">
        <f t="shared" si="6"/>
        <v>0</v>
      </c>
      <c r="M20" s="50">
        <f t="shared" si="7"/>
        <v>0</v>
      </c>
      <c r="N20" s="52">
        <f t="shared" si="8"/>
        <v>0</v>
      </c>
    </row>
    <row r="21" spans="2:14" x14ac:dyDescent="0.25">
      <c r="B21" s="48" t="s">
        <v>160</v>
      </c>
      <c r="C21" s="49">
        <v>5.78703703703704E-5</v>
      </c>
      <c r="D21" s="50">
        <f t="shared" si="0"/>
        <v>3.1932558436581943E-4</v>
      </c>
      <c r="E21" s="50">
        <f t="shared" si="1"/>
        <v>2.9025891094856609E-4</v>
      </c>
      <c r="F21" s="49">
        <v>0</v>
      </c>
      <c r="G21" s="50">
        <f t="shared" si="2"/>
        <v>0</v>
      </c>
      <c r="H21" s="50">
        <f t="shared" si="3"/>
        <v>0</v>
      </c>
      <c r="I21" s="49">
        <v>0</v>
      </c>
      <c r="J21" s="50">
        <f t="shared" si="4"/>
        <v>0</v>
      </c>
      <c r="K21" s="50">
        <f t="shared" si="5"/>
        <v>0</v>
      </c>
      <c r="L21" s="51">
        <f t="shared" si="6"/>
        <v>5.78703703703704E-5</v>
      </c>
      <c r="M21" s="50">
        <f t="shared" si="7"/>
        <v>3.1932558436581943E-4</v>
      </c>
      <c r="N21" s="52">
        <f t="shared" si="8"/>
        <v>2.9025891094856609E-4</v>
      </c>
    </row>
    <row r="22" spans="2:14" x14ac:dyDescent="0.25">
      <c r="B22" s="48" t="s">
        <v>161</v>
      </c>
      <c r="C22" s="49">
        <v>0</v>
      </c>
      <c r="D22" s="50">
        <f t="shared" si="0"/>
        <v>0</v>
      </c>
      <c r="E22" s="50">
        <f t="shared" si="1"/>
        <v>0</v>
      </c>
      <c r="F22" s="49">
        <v>0</v>
      </c>
      <c r="G22" s="50">
        <f t="shared" si="2"/>
        <v>0</v>
      </c>
      <c r="H22" s="50">
        <f t="shared" si="3"/>
        <v>0</v>
      </c>
      <c r="I22" s="49">
        <v>0</v>
      </c>
      <c r="J22" s="50">
        <f t="shared" si="4"/>
        <v>0</v>
      </c>
      <c r="K22" s="50">
        <f t="shared" si="5"/>
        <v>0</v>
      </c>
      <c r="L22" s="51">
        <f t="shared" si="6"/>
        <v>0</v>
      </c>
      <c r="M22" s="50">
        <f t="shared" si="7"/>
        <v>0</v>
      </c>
      <c r="N22" s="52">
        <f t="shared" si="8"/>
        <v>0</v>
      </c>
    </row>
    <row r="23" spans="2:14" x14ac:dyDescent="0.25">
      <c r="B23" s="48" t="s">
        <v>162</v>
      </c>
      <c r="C23" s="49">
        <v>1.8981481481481501E-3</v>
      </c>
      <c r="D23" s="50">
        <f t="shared" si="0"/>
        <v>1.0473879167198883E-2</v>
      </c>
      <c r="E23" s="50">
        <f t="shared" si="1"/>
        <v>9.5204922791129742E-3</v>
      </c>
      <c r="F23" s="49">
        <v>0</v>
      </c>
      <c r="G23" s="50">
        <f t="shared" si="2"/>
        <v>0</v>
      </c>
      <c r="H23" s="50">
        <f t="shared" si="3"/>
        <v>0</v>
      </c>
      <c r="I23" s="49">
        <v>0</v>
      </c>
      <c r="J23" s="50">
        <f t="shared" si="4"/>
        <v>0</v>
      </c>
      <c r="K23" s="50">
        <f t="shared" si="5"/>
        <v>0</v>
      </c>
      <c r="L23" s="51">
        <f t="shared" si="6"/>
        <v>1.8981481481481501E-3</v>
      </c>
      <c r="M23" s="50">
        <f t="shared" si="7"/>
        <v>1.0473879167198883E-2</v>
      </c>
      <c r="N23" s="52">
        <f t="shared" si="8"/>
        <v>9.5204922791129742E-3</v>
      </c>
    </row>
    <row r="24" spans="2:14" ht="15.75" thickBot="1" x14ac:dyDescent="0.3">
      <c r="B24" s="59" t="s">
        <v>13</v>
      </c>
      <c r="C24" s="60">
        <v>4.1319444444444398E-3</v>
      </c>
      <c r="D24" s="50">
        <f t="shared" si="0"/>
        <v>2.2799846723719472E-2</v>
      </c>
      <c r="E24" s="50">
        <f t="shared" si="1"/>
        <v>2.0724486241727586E-2</v>
      </c>
      <c r="F24" s="60">
        <v>0</v>
      </c>
      <c r="G24" s="50">
        <f>IFERROR(F24/F$25,0)</f>
        <v>0</v>
      </c>
      <c r="H24" s="50">
        <f t="shared" si="3"/>
        <v>0</v>
      </c>
      <c r="I24" s="60">
        <v>0</v>
      </c>
      <c r="J24" s="50">
        <f t="shared" si="4"/>
        <v>0</v>
      </c>
      <c r="K24" s="50">
        <f t="shared" si="5"/>
        <v>0</v>
      </c>
      <c r="L24" s="51">
        <f t="shared" si="6"/>
        <v>4.1319444444444398E-3</v>
      </c>
      <c r="M24" s="50">
        <f t="shared" si="7"/>
        <v>2.2799846723719472E-2</v>
      </c>
      <c r="N24" s="52">
        <f t="shared" si="8"/>
        <v>2.0724486241727586E-2</v>
      </c>
    </row>
    <row r="25" spans="2:14" s="2" customFormat="1" ht="16.5" thickTop="1" thickBot="1" x14ac:dyDescent="0.3">
      <c r="B25" s="67" t="s">
        <v>3</v>
      </c>
      <c r="C25" s="68">
        <f>SUM(C7:C24)</f>
        <v>0.18122685185185192</v>
      </c>
      <c r="D25" s="69">
        <f>IFERROR(SUM(D7:D24),0)</f>
        <v>1</v>
      </c>
      <c r="E25" s="69">
        <f>IFERROR(SUM(E7:E24),0)</f>
        <v>0.90897480552652954</v>
      </c>
      <c r="F25" s="68">
        <f>SUM(F7:F24)</f>
        <v>0</v>
      </c>
      <c r="G25" s="69">
        <f>IFERROR(SUM(G7:G24),0)</f>
        <v>0</v>
      </c>
      <c r="H25" s="69">
        <f>IFERROR(SUM(H7:H24),0)</f>
        <v>0</v>
      </c>
      <c r="I25" s="68">
        <f>SUM(I7:I24)</f>
        <v>0</v>
      </c>
      <c r="J25" s="69">
        <f>IFERROR(SUM(J7:J24),0)</f>
        <v>0</v>
      </c>
      <c r="K25" s="69">
        <f>IFERROR(SUM(K7:K24),0)</f>
        <v>0</v>
      </c>
      <c r="L25" s="68">
        <f>SUM(L7:L24)</f>
        <v>0.18122685185185192</v>
      </c>
      <c r="M25" s="69">
        <f>IFERROR(SUM(M7:M24),0)</f>
        <v>1</v>
      </c>
      <c r="N25" s="70">
        <f>IFERROR(SUM(N7:N24),0)</f>
        <v>0.90897480552652954</v>
      </c>
    </row>
    <row r="26" spans="2:14" ht="15.75" thickTop="1" x14ac:dyDescent="0.25"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75"/>
    </row>
    <row r="27" spans="2:14" s="3" customFormat="1" x14ac:dyDescent="0.25">
      <c r="B27" s="45" t="s">
        <v>14</v>
      </c>
      <c r="C27" s="46" t="s">
        <v>4</v>
      </c>
      <c r="D27" s="54" t="s">
        <v>5</v>
      </c>
      <c r="E27" s="54" t="s">
        <v>5</v>
      </c>
      <c r="F27" s="46" t="s">
        <v>4</v>
      </c>
      <c r="G27" s="54" t="s">
        <v>5</v>
      </c>
      <c r="H27" s="54" t="s">
        <v>5</v>
      </c>
      <c r="I27" s="46" t="s">
        <v>4</v>
      </c>
      <c r="J27" s="54" t="s">
        <v>5</v>
      </c>
      <c r="K27" s="54" t="s">
        <v>5</v>
      </c>
      <c r="L27" s="54" t="s">
        <v>4</v>
      </c>
      <c r="M27" s="54" t="s">
        <v>5</v>
      </c>
      <c r="N27" s="55" t="s">
        <v>5</v>
      </c>
    </row>
    <row r="28" spans="2:14" x14ac:dyDescent="0.25">
      <c r="B28" s="56" t="s">
        <v>15</v>
      </c>
      <c r="C28" s="49">
        <v>0</v>
      </c>
      <c r="D28" s="57"/>
      <c r="E28" s="50">
        <f>IFERROR(C28/C$36,0)</f>
        <v>0</v>
      </c>
      <c r="F28" s="49">
        <v>0</v>
      </c>
      <c r="G28" s="57"/>
      <c r="H28" s="50">
        <f>IFERROR(F28/F$36,0)</f>
        <v>0</v>
      </c>
      <c r="I28" s="49">
        <v>0</v>
      </c>
      <c r="J28" s="57"/>
      <c r="K28" s="50">
        <f>IFERROR(I28/I$36,0)</f>
        <v>0</v>
      </c>
      <c r="L28" s="51">
        <f>SUM(C28,F28,I28)</f>
        <v>0</v>
      </c>
      <c r="M28" s="57"/>
      <c r="N28" s="52">
        <f>IFERROR(L28/L$36,0)</f>
        <v>0</v>
      </c>
    </row>
    <row r="29" spans="2:14" x14ac:dyDescent="0.25">
      <c r="B29" s="56" t="s">
        <v>16</v>
      </c>
      <c r="C29" s="49">
        <v>0</v>
      </c>
      <c r="D29" s="57"/>
      <c r="E29" s="50">
        <f t="shared" ref="E29:E33" si="9">IFERROR(C29/C$36,0)</f>
        <v>0</v>
      </c>
      <c r="F29" s="49">
        <v>0</v>
      </c>
      <c r="G29" s="57"/>
      <c r="H29" s="50">
        <f t="shared" ref="H29:H33" si="10">IFERROR(F29/F$36,0)</f>
        <v>0</v>
      </c>
      <c r="I29" s="49">
        <v>0</v>
      </c>
      <c r="J29" s="57"/>
      <c r="K29" s="50">
        <f t="shared" ref="K29:K33" si="11">IFERROR(I29/I$36,0)</f>
        <v>0</v>
      </c>
      <c r="L29" s="51">
        <f t="shared" ref="L29:L33" si="12">SUM(C29,F29,I29)</f>
        <v>0</v>
      </c>
      <c r="M29" s="57"/>
      <c r="N29" s="52">
        <f t="shared" ref="N29:N33" si="13">IFERROR(L29/L$36,0)</f>
        <v>0</v>
      </c>
    </row>
    <row r="30" spans="2:14" x14ac:dyDescent="0.25">
      <c r="B30" s="56" t="s">
        <v>17</v>
      </c>
      <c r="C30" s="49">
        <v>2.89351851851852E-4</v>
      </c>
      <c r="D30" s="57"/>
      <c r="E30" s="50">
        <f t="shared" si="9"/>
        <v>1.4512945547428306E-3</v>
      </c>
      <c r="F30" s="49">
        <v>0</v>
      </c>
      <c r="G30" s="57"/>
      <c r="H30" s="50">
        <f t="shared" si="10"/>
        <v>0</v>
      </c>
      <c r="I30" s="49">
        <v>0</v>
      </c>
      <c r="J30" s="57"/>
      <c r="K30" s="50">
        <f t="shared" si="11"/>
        <v>0</v>
      </c>
      <c r="L30" s="51">
        <f t="shared" si="12"/>
        <v>2.89351851851852E-4</v>
      </c>
      <c r="M30" s="57"/>
      <c r="N30" s="52">
        <f t="shared" si="13"/>
        <v>1.4512945547428306E-3</v>
      </c>
    </row>
    <row r="31" spans="2:14" x14ac:dyDescent="0.25">
      <c r="B31" s="56" t="s">
        <v>18</v>
      </c>
      <c r="C31" s="49">
        <v>7.4074074074074103E-4</v>
      </c>
      <c r="D31" s="57"/>
      <c r="E31" s="50">
        <f t="shared" si="9"/>
        <v>3.7153140601416459E-3</v>
      </c>
      <c r="F31" s="49">
        <v>0</v>
      </c>
      <c r="G31" s="57"/>
      <c r="H31" s="50">
        <f t="shared" si="10"/>
        <v>0</v>
      </c>
      <c r="I31" s="49">
        <v>0</v>
      </c>
      <c r="J31" s="57"/>
      <c r="K31" s="50">
        <f t="shared" si="11"/>
        <v>0</v>
      </c>
      <c r="L31" s="51">
        <f t="shared" si="12"/>
        <v>7.4074074074074103E-4</v>
      </c>
      <c r="M31" s="57"/>
      <c r="N31" s="52">
        <f t="shared" si="13"/>
        <v>3.7153140601416459E-3</v>
      </c>
    </row>
    <row r="32" spans="2:14" x14ac:dyDescent="0.25">
      <c r="B32" s="56" t="s">
        <v>19</v>
      </c>
      <c r="C32" s="49">
        <v>1.7118055555555602E-2</v>
      </c>
      <c r="D32" s="57"/>
      <c r="E32" s="50">
        <f t="shared" si="9"/>
        <v>8.5858585858586037E-2</v>
      </c>
      <c r="F32" s="49">
        <v>0</v>
      </c>
      <c r="G32" s="57"/>
      <c r="H32" s="50">
        <f t="shared" si="10"/>
        <v>0</v>
      </c>
      <c r="I32" s="49">
        <v>0</v>
      </c>
      <c r="J32" s="57"/>
      <c r="K32" s="50">
        <f t="shared" si="11"/>
        <v>0</v>
      </c>
      <c r="L32" s="51">
        <f t="shared" si="12"/>
        <v>1.7118055555555602E-2</v>
      </c>
      <c r="M32" s="57"/>
      <c r="N32" s="52">
        <f t="shared" si="13"/>
        <v>8.5858585858586037E-2</v>
      </c>
    </row>
    <row r="33" spans="2:14" ht="15.75" thickBot="1" x14ac:dyDescent="0.3">
      <c r="B33" s="62" t="s">
        <v>20</v>
      </c>
      <c r="C33" s="60">
        <v>0</v>
      </c>
      <c r="D33" s="63"/>
      <c r="E33" s="61">
        <f t="shared" si="9"/>
        <v>0</v>
      </c>
      <c r="F33" s="60">
        <v>0</v>
      </c>
      <c r="G33" s="63"/>
      <c r="H33" s="61">
        <f t="shared" si="10"/>
        <v>0</v>
      </c>
      <c r="I33" s="60">
        <v>0</v>
      </c>
      <c r="J33" s="63"/>
      <c r="K33" s="61">
        <f t="shared" si="11"/>
        <v>0</v>
      </c>
      <c r="L33" s="77">
        <f t="shared" si="12"/>
        <v>0</v>
      </c>
      <c r="M33" s="63"/>
      <c r="N33" s="74">
        <f t="shared" si="13"/>
        <v>0</v>
      </c>
    </row>
    <row r="34" spans="2:14" s="2" customFormat="1" ht="16.5" thickTop="1" thickBot="1" x14ac:dyDescent="0.3">
      <c r="B34" s="67" t="s">
        <v>3</v>
      </c>
      <c r="C34" s="68">
        <f>SUM(C28:C33)</f>
        <v>1.8148148148148194E-2</v>
      </c>
      <c r="D34" s="69"/>
      <c r="E34" s="69">
        <f>IFERROR(SUM(E28:E33),0)</f>
        <v>9.1025194473470517E-2</v>
      </c>
      <c r="F34" s="68">
        <f>SUM(F28:F33)</f>
        <v>0</v>
      </c>
      <c r="G34" s="69"/>
      <c r="H34" s="69">
        <f>IFERROR(SUM(H28:H33),0)</f>
        <v>0</v>
      </c>
      <c r="I34" s="68">
        <f>SUM(I28:I33)</f>
        <v>0</v>
      </c>
      <c r="J34" s="69"/>
      <c r="K34" s="69">
        <f>IFERROR(SUM(K28:K33),0)</f>
        <v>0</v>
      </c>
      <c r="L34" s="68">
        <f>SUM(L28:L33)</f>
        <v>1.8148148148148194E-2</v>
      </c>
      <c r="M34" s="69"/>
      <c r="N34" s="70">
        <f>IFERROR(SUM(N28:N33),0)</f>
        <v>9.1025194473470517E-2</v>
      </c>
    </row>
    <row r="35" spans="2:14" ht="16.5" thickTop="1" thickBot="1" x14ac:dyDescent="0.3">
      <c r="B35" s="66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76"/>
    </row>
    <row r="36" spans="2:14" s="2" customFormat="1" ht="16.5" thickTop="1" thickBot="1" x14ac:dyDescent="0.3">
      <c r="B36" s="67" t="s">
        <v>6</v>
      </c>
      <c r="C36" s="68">
        <f>SUM(C25,C34)</f>
        <v>0.19937500000000011</v>
      </c>
      <c r="D36" s="71"/>
      <c r="E36" s="72">
        <f>IFERROR(SUM(E25,E34),0)</f>
        <v>1</v>
      </c>
      <c r="F36" s="68">
        <f>SUM(F25,F34)</f>
        <v>0</v>
      </c>
      <c r="G36" s="71"/>
      <c r="H36" s="72">
        <f>IFERROR(SUM(H25,H34),0)</f>
        <v>0</v>
      </c>
      <c r="I36" s="68">
        <f>SUM(I25,I34)</f>
        <v>0</v>
      </c>
      <c r="J36" s="71"/>
      <c r="K36" s="72">
        <f>IFERROR(SUM(K25,K34),0)</f>
        <v>0</v>
      </c>
      <c r="L36" s="78">
        <f>SUM(L25,L34)</f>
        <v>0.19937500000000011</v>
      </c>
      <c r="M36" s="71"/>
      <c r="N36" s="73">
        <f>IFERROR(SUM(N25,N34),0)</f>
        <v>1</v>
      </c>
    </row>
    <row r="37" spans="2:14" s="3" customFormat="1" ht="93" customHeight="1" thickTop="1" thickBot="1" x14ac:dyDescent="0.3">
      <c r="B37" s="154" t="s">
        <v>240</v>
      </c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7"/>
  <sheetViews>
    <sheetView showGridLines="0" showZeros="0" zoomScale="80" zoomScaleNormal="8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137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149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3.8888888888888901E-3</v>
      </c>
      <c r="D7" s="50">
        <f>IFERROR(C7/C$25,0)</f>
        <v>4.5776566757493239E-2</v>
      </c>
      <c r="E7" s="52">
        <f>IFERROR(C7/C$36,0)</f>
        <v>3.7320893035654834E-2</v>
      </c>
    </row>
    <row r="8" spans="2:5" x14ac:dyDescent="0.25">
      <c r="B8" s="48" t="s">
        <v>150</v>
      </c>
      <c r="C8" s="49">
        <v>5.0000000000000001E-3</v>
      </c>
      <c r="D8" s="50">
        <f t="shared" ref="D8:D24" si="0">IFERROR(C8/C$25,0)</f>
        <v>5.8855585831062721E-2</v>
      </c>
      <c r="E8" s="52">
        <f t="shared" ref="E8:E24" si="1">IFERROR(C8/C$36,0)</f>
        <v>4.7984005331556202E-2</v>
      </c>
    </row>
    <row r="9" spans="2:5" x14ac:dyDescent="0.25">
      <c r="B9" s="48" t="s">
        <v>11</v>
      </c>
      <c r="C9" s="49">
        <v>1.31481481481481E-2</v>
      </c>
      <c r="D9" s="50">
        <f t="shared" si="0"/>
        <v>0.15476839237057177</v>
      </c>
      <c r="E9" s="52">
        <f t="shared" si="1"/>
        <v>0.12618016216816585</v>
      </c>
    </row>
    <row r="10" spans="2:5" x14ac:dyDescent="0.25">
      <c r="B10" s="48" t="s">
        <v>63</v>
      </c>
      <c r="C10" s="49">
        <v>8.1134259259259302E-3</v>
      </c>
      <c r="D10" s="50">
        <f t="shared" si="0"/>
        <v>9.5504087193460624E-2</v>
      </c>
      <c r="E10" s="52">
        <f t="shared" si="1"/>
        <v>7.7862934577363221E-2</v>
      </c>
    </row>
    <row r="11" spans="2:5" x14ac:dyDescent="0.25">
      <c r="B11" s="48" t="s">
        <v>12</v>
      </c>
      <c r="C11" s="49">
        <v>9.8726851851851892E-3</v>
      </c>
      <c r="D11" s="50">
        <f t="shared" si="0"/>
        <v>0.11621253405994565</v>
      </c>
      <c r="E11" s="52">
        <f t="shared" si="1"/>
        <v>9.4746195712540407E-2</v>
      </c>
    </row>
    <row r="12" spans="2:5" x14ac:dyDescent="0.25">
      <c r="B12" s="48" t="s">
        <v>151</v>
      </c>
      <c r="C12" s="49">
        <v>5.8912037037036997E-3</v>
      </c>
      <c r="D12" s="50">
        <f t="shared" si="0"/>
        <v>6.9346049046321537E-2</v>
      </c>
      <c r="E12" s="52">
        <f t="shared" si="1"/>
        <v>5.6536709985560395E-2</v>
      </c>
    </row>
    <row r="13" spans="2:5" x14ac:dyDescent="0.25">
      <c r="B13" s="48" t="s">
        <v>152</v>
      </c>
      <c r="C13" s="49">
        <v>7.9861111111111105E-4</v>
      </c>
      <c r="D13" s="50">
        <f t="shared" si="0"/>
        <v>9.4005449591280724E-3</v>
      </c>
      <c r="E13" s="52">
        <f t="shared" si="1"/>
        <v>7.6641119626791147E-3</v>
      </c>
    </row>
    <row r="14" spans="2:5" x14ac:dyDescent="0.25">
      <c r="B14" s="48" t="s">
        <v>153</v>
      </c>
      <c r="C14" s="49">
        <v>2.4305555555555601E-4</v>
      </c>
      <c r="D14" s="50">
        <f t="shared" si="0"/>
        <v>2.8610354223433322E-3</v>
      </c>
      <c r="E14" s="52">
        <f t="shared" si="1"/>
        <v>2.3325558147284306E-3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1.1724537037037E-2</v>
      </c>
      <c r="D17" s="50">
        <f t="shared" si="0"/>
        <v>0.13801089918256099</v>
      </c>
      <c r="E17" s="52">
        <f t="shared" si="1"/>
        <v>0.11251804953904232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3.4837962962962999E-3</v>
      </c>
      <c r="D19" s="50">
        <f t="shared" si="0"/>
        <v>4.1008174386921059E-2</v>
      </c>
      <c r="E19" s="52">
        <f t="shared" si="1"/>
        <v>3.3433300011107482E-2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7.43055555555556E-3</v>
      </c>
      <c r="D21" s="50">
        <f t="shared" si="0"/>
        <v>8.7465940054496039E-2</v>
      </c>
      <c r="E21" s="52">
        <f t="shared" si="1"/>
        <v>7.1309563478840501E-2</v>
      </c>
    </row>
    <row r="22" spans="2:8" x14ac:dyDescent="0.25">
      <c r="B22" s="48" t="s">
        <v>161</v>
      </c>
      <c r="C22" s="49">
        <v>3.1828703703703702E-3</v>
      </c>
      <c r="D22" s="50">
        <f t="shared" si="0"/>
        <v>3.7465940054495946E-2</v>
      </c>
      <c r="E22" s="52">
        <f t="shared" si="1"/>
        <v>3.0545373764300821E-2</v>
      </c>
    </row>
    <row r="23" spans="2:8" x14ac:dyDescent="0.25">
      <c r="B23" s="48" t="s">
        <v>162</v>
      </c>
      <c r="C23" s="49">
        <v>2.71990740740741E-3</v>
      </c>
      <c r="D23" s="50">
        <f t="shared" si="0"/>
        <v>3.2016348773842018E-2</v>
      </c>
      <c r="E23" s="52">
        <f t="shared" si="1"/>
        <v>2.6102410307675274E-2</v>
      </c>
    </row>
    <row r="24" spans="2:8" ht="15.75" thickBot="1" x14ac:dyDescent="0.3">
      <c r="B24" s="59" t="s">
        <v>13</v>
      </c>
      <c r="C24" s="60">
        <v>9.4560185185185198E-3</v>
      </c>
      <c r="D24" s="50">
        <f t="shared" si="0"/>
        <v>0.11130790190735707</v>
      </c>
      <c r="E24" s="134">
        <f t="shared" si="1"/>
        <v>9.0747528601577365E-2</v>
      </c>
    </row>
    <row r="25" spans="2:8" s="2" customFormat="1" ht="16.5" thickTop="1" thickBot="1" x14ac:dyDescent="0.3">
      <c r="B25" s="67" t="s">
        <v>3</v>
      </c>
      <c r="C25" s="68">
        <f>SUM(C7:C24)</f>
        <v>8.4953703703703629E-2</v>
      </c>
      <c r="D25" s="69">
        <f>IFERROR(SUM(D7:D24),0)</f>
        <v>1.0000000000000002</v>
      </c>
      <c r="E25" s="70">
        <f>IFERROR(SUM(E7:E24),0)</f>
        <v>0.81528379429079201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2.6620370370370399E-4</v>
      </c>
      <c r="D28" s="57"/>
      <c r="E28" s="52">
        <f>IFERROR(C28/C$36,0)</f>
        <v>2.5547039875597078E-3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2.3032407407407398E-3</v>
      </c>
      <c r="D31" s="57"/>
      <c r="E31" s="52">
        <f t="shared" si="2"/>
        <v>2.2103743196712222E-2</v>
      </c>
    </row>
    <row r="32" spans="2:8" x14ac:dyDescent="0.25">
      <c r="B32" s="56" t="s">
        <v>19</v>
      </c>
      <c r="C32" s="49">
        <v>1.6678240740740698E-2</v>
      </c>
      <c r="D32" s="57"/>
      <c r="E32" s="52">
        <f t="shared" si="2"/>
        <v>0.16005775852493589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1.9247685185185142E-2</v>
      </c>
      <c r="D34" s="69"/>
      <c r="E34" s="70">
        <f>IFERROR(SUM(E28:E33),0)</f>
        <v>0.18471620570920783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0.10420138888888877</v>
      </c>
      <c r="D36" s="71"/>
      <c r="E36" s="73">
        <f>IFERROR(SUM(E25,E34),0)</f>
        <v>0.99999999999999978</v>
      </c>
      <c r="F36" s="1"/>
      <c r="G36" s="1"/>
      <c r="H36" s="1"/>
    </row>
    <row r="37" spans="2:8" ht="66" customHeight="1" thickTop="1" thickBot="1" x14ac:dyDescent="0.3">
      <c r="B37" s="154" t="s">
        <v>241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7"/>
  <sheetViews>
    <sheetView showGridLines="0" showZeros="0" zoomScale="80" zoomScaleNormal="8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138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23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4" t="s">
        <v>242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7"/>
  <sheetViews>
    <sheetView showGridLines="0" showZeros="0" zoomScale="80" zoomScaleNormal="8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139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27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4" t="s">
        <v>69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7"/>
  <sheetViews>
    <sheetView showGridLines="0" showZeros="0" zoomScale="80" zoomScaleNormal="8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140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62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4" t="s">
        <v>70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7"/>
  <sheetViews>
    <sheetView showGridLines="0" showZeros="0" zoomScale="70" zoomScaleNormal="7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141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28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4" t="s">
        <v>243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72"/>
  <sheetViews>
    <sheetView showGridLines="0" showZeros="0" zoomScale="90" zoomScaleNormal="9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3" t="s">
        <v>40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2:14" s="5" customFormat="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</row>
    <row r="5" spans="2:14" s="5" customFormat="1" x14ac:dyDescent="0.25">
      <c r="B5" s="44"/>
      <c r="C5" s="149" t="s">
        <v>0</v>
      </c>
      <c r="D5" s="149"/>
      <c r="E5" s="149"/>
      <c r="F5" s="149" t="s">
        <v>1</v>
      </c>
      <c r="G5" s="149"/>
      <c r="H5" s="149"/>
      <c r="I5" s="149" t="s">
        <v>2</v>
      </c>
      <c r="J5" s="149"/>
      <c r="K5" s="149"/>
      <c r="L5" s="149" t="s">
        <v>3</v>
      </c>
      <c r="M5" s="149"/>
      <c r="N5" s="150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48</v>
      </c>
      <c r="C7" s="14">
        <v>1.2638888888888899E-2</v>
      </c>
      <c r="D7" s="15">
        <f>IFERROR(C7/C$25,0)</f>
        <v>0.18085458761179213</v>
      </c>
      <c r="E7" s="15">
        <f>IFERROR(C7/C$36,0)</f>
        <v>8.064397016468508E-2</v>
      </c>
      <c r="F7" s="14">
        <v>3.8310185185185201E-3</v>
      </c>
      <c r="G7" s="15">
        <f>IFERROR(F7/F$25,0)</f>
        <v>0.25402916346891796</v>
      </c>
      <c r="H7" s="15">
        <f>IFERROR(F7/F$36,0)</f>
        <v>9.1638981173864931E-2</v>
      </c>
      <c r="I7" s="14">
        <v>2.0138888888888901E-3</v>
      </c>
      <c r="J7" s="15">
        <f>IFERROR(I7/I$25,0)</f>
        <v>0.1197522367515486</v>
      </c>
      <c r="K7" s="15">
        <f>IFERROR(I7/I$36,0)</f>
        <v>4.1251778093883362E-2</v>
      </c>
      <c r="L7" s="16">
        <f>SUM(C7,F7,I7)</f>
        <v>1.8483796296296311E-2</v>
      </c>
      <c r="M7" s="15">
        <f>IFERROR(L7/L$25,0)</f>
        <v>0.18160109165340022</v>
      </c>
      <c r="N7" s="17">
        <f>IFERROR(L7/L$36,0)</f>
        <v>7.4727434373683996E-2</v>
      </c>
    </row>
    <row r="8" spans="2:14" s="5" customFormat="1" x14ac:dyDescent="0.25">
      <c r="B8" s="13" t="s">
        <v>150</v>
      </c>
      <c r="C8" s="14">
        <v>1.32986111111111E-2</v>
      </c>
      <c r="D8" s="15">
        <f t="shared" ref="D8:D24" si="0">IFERROR(C8/C$25,0)</f>
        <v>0.19029479960251722</v>
      </c>
      <c r="E8" s="15">
        <f t="shared" ref="E8:E24" si="1">IFERROR(C8/C$36,0)</f>
        <v>8.4853408167786637E-2</v>
      </c>
      <c r="F8" s="14">
        <v>3.4259259259259299E-3</v>
      </c>
      <c r="G8" s="15">
        <f t="shared" ref="G8:G24" si="2">IFERROR(F8/F$25,0)</f>
        <v>0.22716807367613226</v>
      </c>
      <c r="H8" s="15">
        <f t="shared" ref="H8:H24" si="3">IFERROR(F8/F$36,0)</f>
        <v>8.1949058693244842E-2</v>
      </c>
      <c r="I8" s="14">
        <v>9.2592592592592596E-4</v>
      </c>
      <c r="J8" s="15">
        <f t="shared" ref="J8:J24" si="4">IFERROR(I8/I$25,0)</f>
        <v>5.5058499655884378E-2</v>
      </c>
      <c r="K8" s="15">
        <f t="shared" ref="K8:K24" si="5">IFERROR(I8/I$36,0)</f>
        <v>1.8966334755808431E-2</v>
      </c>
      <c r="L8" s="16">
        <f t="shared" ref="L8:L24" si="6">SUM(C8,F8,I8)</f>
        <v>1.7650462962962958E-2</v>
      </c>
      <c r="M8" s="15">
        <f t="shared" ref="M8:M24" si="7">IFERROR(L8/L$25,0)</f>
        <v>0.17341369115305888</v>
      </c>
      <c r="N8" s="17">
        <f t="shared" ref="N8:N24" si="8">IFERROR(L8/L$36,0)</f>
        <v>7.135838285527113E-2</v>
      </c>
    </row>
    <row r="9" spans="2:14" s="5" customFormat="1" x14ac:dyDescent="0.25">
      <c r="B9" s="13" t="s">
        <v>11</v>
      </c>
      <c r="C9" s="14">
        <v>1.15972222222222E-2</v>
      </c>
      <c r="D9" s="15">
        <f t="shared" si="0"/>
        <v>0.16594898973169891</v>
      </c>
      <c r="E9" s="15">
        <f t="shared" si="1"/>
        <v>7.3997489107155895E-2</v>
      </c>
      <c r="F9" s="14">
        <v>1.86342592592593E-3</v>
      </c>
      <c r="G9" s="15">
        <f t="shared" si="2"/>
        <v>0.12356101304681531</v>
      </c>
      <c r="H9" s="15">
        <f t="shared" si="3"/>
        <v>4.4573643410852813E-2</v>
      </c>
      <c r="I9" s="14">
        <v>4.2013888888888899E-3</v>
      </c>
      <c r="J9" s="15">
        <f t="shared" si="4"/>
        <v>0.24982794218857543</v>
      </c>
      <c r="K9" s="15">
        <f t="shared" si="5"/>
        <v>8.6059743954480766E-2</v>
      </c>
      <c r="L9" s="16">
        <f t="shared" si="6"/>
        <v>1.7662037037037018E-2</v>
      </c>
      <c r="M9" s="15">
        <f t="shared" si="7"/>
        <v>0.17352740504889683</v>
      </c>
      <c r="N9" s="17">
        <f t="shared" si="8"/>
        <v>7.1405175237471238E-2</v>
      </c>
    </row>
    <row r="10" spans="2:14" s="5" customFormat="1" x14ac:dyDescent="0.25">
      <c r="B10" s="13" t="s">
        <v>63</v>
      </c>
      <c r="C10" s="14">
        <v>9.9305555555555605E-3</v>
      </c>
      <c r="D10" s="15">
        <f t="shared" si="0"/>
        <v>0.14210003312355093</v>
      </c>
      <c r="E10" s="15">
        <f t="shared" si="1"/>
        <v>6.3363119415109692E-2</v>
      </c>
      <c r="F10" s="14">
        <v>1.6203703703703701E-3</v>
      </c>
      <c r="G10" s="15">
        <f t="shared" si="2"/>
        <v>0.10744435917114349</v>
      </c>
      <c r="H10" s="15">
        <f t="shared" si="3"/>
        <v>3.8759689922480613E-2</v>
      </c>
      <c r="I10" s="14">
        <v>3.9236111111111104E-3</v>
      </c>
      <c r="J10" s="15">
        <f t="shared" si="4"/>
        <v>0.23331039229181</v>
      </c>
      <c r="K10" s="15">
        <f t="shared" si="5"/>
        <v>8.0369843527738211E-2</v>
      </c>
      <c r="L10" s="16">
        <f t="shared" si="6"/>
        <v>1.547453703703704E-2</v>
      </c>
      <c r="M10" s="15">
        <f t="shared" si="7"/>
        <v>0.15203547873550152</v>
      </c>
      <c r="N10" s="17">
        <f t="shared" si="8"/>
        <v>6.2561415001637727E-2</v>
      </c>
    </row>
    <row r="11" spans="2:14" s="5" customFormat="1" x14ac:dyDescent="0.25">
      <c r="B11" s="13" t="s">
        <v>12</v>
      </c>
      <c r="C11" s="14">
        <v>5.0925925925925904E-3</v>
      </c>
      <c r="D11" s="15">
        <f t="shared" si="0"/>
        <v>7.2871811858231175E-2</v>
      </c>
      <c r="E11" s="15">
        <f t="shared" si="1"/>
        <v>3.2493907392363915E-2</v>
      </c>
      <c r="F11" s="14">
        <v>7.0601851851851804E-4</v>
      </c>
      <c r="G11" s="15">
        <f t="shared" si="2"/>
        <v>4.6815042210283923E-2</v>
      </c>
      <c r="H11" s="15">
        <f t="shared" si="3"/>
        <v>1.6888150609080832E-2</v>
      </c>
      <c r="I11" s="14">
        <v>1.8171296296296299E-3</v>
      </c>
      <c r="J11" s="15">
        <f t="shared" si="4"/>
        <v>0.1080523055746731</v>
      </c>
      <c r="K11" s="15">
        <f t="shared" si="5"/>
        <v>3.722143195827405E-2</v>
      </c>
      <c r="L11" s="16">
        <f t="shared" si="6"/>
        <v>7.6157407407407389E-3</v>
      </c>
      <c r="M11" s="15">
        <f t="shared" si="7"/>
        <v>7.4823743461450987E-2</v>
      </c>
      <c r="N11" s="17">
        <f t="shared" si="8"/>
        <v>3.0789387487716983E-2</v>
      </c>
    </row>
    <row r="12" spans="2:14" s="5" customFormat="1" x14ac:dyDescent="0.25">
      <c r="B12" s="13" t="s">
        <v>151</v>
      </c>
      <c r="C12" s="14">
        <v>1.72453703703704E-3</v>
      </c>
      <c r="D12" s="15">
        <f t="shared" si="0"/>
        <v>2.4677045379264701E-2</v>
      </c>
      <c r="E12" s="15">
        <f t="shared" si="1"/>
        <v>1.1003618639686893E-2</v>
      </c>
      <c r="F12" s="14">
        <v>3.3564814814814801E-4</v>
      </c>
      <c r="G12" s="15">
        <f t="shared" si="2"/>
        <v>2.2256331542594002E-2</v>
      </c>
      <c r="H12" s="15">
        <f t="shared" si="3"/>
        <v>8.0287929125138404E-3</v>
      </c>
      <c r="I12" s="14">
        <v>7.1759259259259302E-4</v>
      </c>
      <c r="J12" s="15">
        <f t="shared" si="4"/>
        <v>4.2670337233310415E-2</v>
      </c>
      <c r="K12" s="15">
        <f t="shared" si="5"/>
        <v>1.4698909435751542E-2</v>
      </c>
      <c r="L12" s="16">
        <f t="shared" si="6"/>
        <v>2.7777777777777809E-3</v>
      </c>
      <c r="M12" s="15">
        <f t="shared" si="7"/>
        <v>2.7291335001137174E-2</v>
      </c>
      <c r="N12" s="17">
        <f t="shared" si="8"/>
        <v>1.1230171728042684E-2</v>
      </c>
    </row>
    <row r="13" spans="2:14" s="5" customFormat="1" x14ac:dyDescent="0.25">
      <c r="B13" s="13" t="s">
        <v>152</v>
      </c>
      <c r="C13" s="14">
        <v>2.1527777777777799E-3</v>
      </c>
      <c r="D13" s="15">
        <f t="shared" si="0"/>
        <v>3.080490228552504E-2</v>
      </c>
      <c r="E13" s="15">
        <f t="shared" si="1"/>
        <v>1.3736060852226582E-2</v>
      </c>
      <c r="F13" s="18">
        <v>2.89351851851852E-4</v>
      </c>
      <c r="G13" s="15">
        <f t="shared" si="2"/>
        <v>1.918649270913278E-2</v>
      </c>
      <c r="H13" s="15">
        <f t="shared" si="3"/>
        <v>6.9213732004429719E-3</v>
      </c>
      <c r="I13" s="18">
        <v>6.2500000000000001E-4</v>
      </c>
      <c r="J13" s="15">
        <f t="shared" si="4"/>
        <v>3.7164487267721952E-2</v>
      </c>
      <c r="K13" s="15">
        <f t="shared" si="5"/>
        <v>1.280227596017069E-2</v>
      </c>
      <c r="L13" s="16">
        <f t="shared" si="6"/>
        <v>3.0671296296296319E-3</v>
      </c>
      <c r="M13" s="15">
        <f t="shared" si="7"/>
        <v>3.0134182397088951E-2</v>
      </c>
      <c r="N13" s="17">
        <f t="shared" si="8"/>
        <v>1.2399981283047127E-2</v>
      </c>
    </row>
    <row r="14" spans="2:14" s="5" customFormat="1" x14ac:dyDescent="0.25">
      <c r="B14" s="13" t="s">
        <v>153</v>
      </c>
      <c r="C14" s="14">
        <v>9.2592592592592602E-5</v>
      </c>
      <c r="D14" s="15">
        <f t="shared" si="0"/>
        <v>1.3249420337860221E-3</v>
      </c>
      <c r="E14" s="15">
        <f t="shared" si="1"/>
        <v>5.9079831622479875E-4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9.2592592592592602E-5</v>
      </c>
      <c r="M14" s="15">
        <f t="shared" si="7"/>
        <v>9.0971116670457148E-4</v>
      </c>
      <c r="N14" s="17">
        <f t="shared" si="8"/>
        <v>3.7433905760142245E-4</v>
      </c>
    </row>
    <row r="15" spans="2:14" s="5" customFormat="1" x14ac:dyDescent="0.25">
      <c r="B15" s="13" t="s">
        <v>154</v>
      </c>
      <c r="C15" s="14">
        <v>4.0509259259259301E-4</v>
      </c>
      <c r="D15" s="15">
        <f t="shared" si="0"/>
        <v>5.7966213978138522E-3</v>
      </c>
      <c r="E15" s="15">
        <f t="shared" si="1"/>
        <v>2.5847426334834967E-3</v>
      </c>
      <c r="F15" s="14">
        <v>6.9444444444444404E-5</v>
      </c>
      <c r="G15" s="15">
        <f t="shared" si="2"/>
        <v>4.6047582501918616E-3</v>
      </c>
      <c r="H15" s="15">
        <f t="shared" si="3"/>
        <v>1.6611295681063115E-3</v>
      </c>
      <c r="I15" s="14">
        <v>9.2592592592592602E-5</v>
      </c>
      <c r="J15" s="15">
        <f t="shared" si="4"/>
        <v>5.5058499655884384E-3</v>
      </c>
      <c r="K15" s="15">
        <f t="shared" si="5"/>
        <v>1.8966334755808432E-3</v>
      </c>
      <c r="L15" s="16">
        <f t="shared" si="6"/>
        <v>5.6712962962962999E-4</v>
      </c>
      <c r="M15" s="15">
        <f t="shared" si="7"/>
        <v>5.5719808960655037E-3</v>
      </c>
      <c r="N15" s="17">
        <f t="shared" si="8"/>
        <v>2.2928267278087134E-3</v>
      </c>
    </row>
    <row r="16" spans="2:14" s="5" customFormat="1" x14ac:dyDescent="0.25">
      <c r="B16" s="13" t="s">
        <v>155</v>
      </c>
      <c r="C16" s="14">
        <v>9.2592592592592602E-5</v>
      </c>
      <c r="D16" s="15">
        <f>IFERROR(C16/C$25,0)</f>
        <v>1.3249420337860221E-3</v>
      </c>
      <c r="E16" s="15">
        <f t="shared" si="1"/>
        <v>5.9079831622479875E-4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9.2592592592592602E-5</v>
      </c>
      <c r="M16" s="15">
        <f t="shared" si="7"/>
        <v>9.0971116670457148E-4</v>
      </c>
      <c r="N16" s="17">
        <f t="shared" si="8"/>
        <v>3.7433905760142245E-4</v>
      </c>
    </row>
    <row r="17" spans="2:14" s="5" customFormat="1" x14ac:dyDescent="0.25">
      <c r="B17" s="13" t="s">
        <v>156</v>
      </c>
      <c r="C17" s="14">
        <v>1.6203703703703701E-4</v>
      </c>
      <c r="D17" s="15">
        <f>IFERROR(C17/C$25,0)</f>
        <v>2.3186485591255379E-3</v>
      </c>
      <c r="E17" s="15">
        <f t="shared" si="1"/>
        <v>1.0338970533933975E-3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1.6203703703703701E-4</v>
      </c>
      <c r="M17" s="15">
        <f t="shared" si="7"/>
        <v>1.5919945417329998E-3</v>
      </c>
      <c r="N17" s="17">
        <f t="shared" si="8"/>
        <v>6.5509335080248909E-4</v>
      </c>
    </row>
    <row r="18" spans="2:14" s="5" customFormat="1" x14ac:dyDescent="0.25">
      <c r="B18" s="13" t="s">
        <v>157</v>
      </c>
      <c r="C18" s="14">
        <v>9.4444444444444393E-3</v>
      </c>
      <c r="D18" s="15">
        <f t="shared" si="0"/>
        <v>0.13514408744617415</v>
      </c>
      <c r="E18" s="15">
        <f t="shared" si="1"/>
        <v>6.0261428254929431E-2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9.4444444444444393E-3</v>
      </c>
      <c r="M18" s="15">
        <f t="shared" si="7"/>
        <v>9.2790539003866232E-2</v>
      </c>
      <c r="N18" s="17">
        <f t="shared" si="8"/>
        <v>3.8182583875345059E-2</v>
      </c>
    </row>
    <row r="19" spans="2:14" s="5" customFormat="1" x14ac:dyDescent="0.25">
      <c r="B19" s="13" t="s">
        <v>158</v>
      </c>
      <c r="C19" s="14">
        <v>9.2592592592592602E-5</v>
      </c>
      <c r="D19" s="15">
        <f t="shared" si="0"/>
        <v>1.3249420337860221E-3</v>
      </c>
      <c r="E19" s="15">
        <f t="shared" si="1"/>
        <v>5.9079831622479875E-4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9.2592592592592602E-5</v>
      </c>
      <c r="M19" s="15">
        <f t="shared" si="7"/>
        <v>9.0971116670457148E-4</v>
      </c>
      <c r="N19" s="17">
        <f t="shared" si="8"/>
        <v>3.7433905760142245E-4</v>
      </c>
    </row>
    <row r="20" spans="2:14" s="5" customFormat="1" x14ac:dyDescent="0.25">
      <c r="B20" s="13" t="s">
        <v>159</v>
      </c>
      <c r="C20" s="14">
        <v>8.1018518518518503E-5</v>
      </c>
      <c r="D20" s="15">
        <f t="shared" si="0"/>
        <v>1.159324279562769E-3</v>
      </c>
      <c r="E20" s="15">
        <f t="shared" si="1"/>
        <v>5.1694852669669877E-4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8.1018518518518503E-5</v>
      </c>
      <c r="M20" s="15">
        <f t="shared" si="7"/>
        <v>7.9599727086649991E-4</v>
      </c>
      <c r="N20" s="17">
        <f t="shared" si="8"/>
        <v>3.2754667540124455E-4</v>
      </c>
    </row>
    <row r="21" spans="2:14" s="5" customFormat="1" x14ac:dyDescent="0.25">
      <c r="B21" s="13" t="s">
        <v>160</v>
      </c>
      <c r="C21" s="14">
        <v>1.04166666666667E-4</v>
      </c>
      <c r="D21" s="15">
        <f t="shared" si="0"/>
        <v>1.4905597880092794E-3</v>
      </c>
      <c r="E21" s="15">
        <f t="shared" si="1"/>
        <v>6.6464810575290057E-4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1.04166666666667E-4</v>
      </c>
      <c r="M21" s="15">
        <f t="shared" si="7"/>
        <v>1.0234250625426461E-3</v>
      </c>
      <c r="N21" s="17">
        <f t="shared" si="8"/>
        <v>4.2113143980160154E-4</v>
      </c>
    </row>
    <row r="22" spans="2:14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s="5" customFormat="1" ht="15.75" thickBot="1" x14ac:dyDescent="0.3">
      <c r="B24" s="23" t="s">
        <v>13</v>
      </c>
      <c r="C24" s="24">
        <v>2.9745370370370399E-3</v>
      </c>
      <c r="D24" s="15">
        <f t="shared" si="0"/>
        <v>4.2563762835375996E-2</v>
      </c>
      <c r="E24" s="15">
        <f t="shared" si="1"/>
        <v>1.8979395908721674E-2</v>
      </c>
      <c r="F24" s="24">
        <v>2.93981481481481E-3</v>
      </c>
      <c r="G24" s="15">
        <f t="shared" si="2"/>
        <v>0.19493476592478862</v>
      </c>
      <c r="H24" s="15">
        <f t="shared" si="3"/>
        <v>7.0321151716500441E-2</v>
      </c>
      <c r="I24" s="24">
        <v>2.5000000000000001E-3</v>
      </c>
      <c r="J24" s="15">
        <f t="shared" si="4"/>
        <v>0.14865794907088781</v>
      </c>
      <c r="K24" s="15">
        <f t="shared" si="5"/>
        <v>5.1209103840682758E-2</v>
      </c>
      <c r="L24" s="16">
        <f t="shared" si="6"/>
        <v>8.4143518518518499E-3</v>
      </c>
      <c r="M24" s="15">
        <f t="shared" si="7"/>
        <v>8.2670002274277912E-2</v>
      </c>
      <c r="N24" s="17">
        <f t="shared" si="8"/>
        <v>3.4018061859529249E-2</v>
      </c>
    </row>
    <row r="25" spans="2:14" s="7" customFormat="1" ht="16.5" thickTop="1" thickBot="1" x14ac:dyDescent="0.3">
      <c r="B25" s="36" t="s">
        <v>3</v>
      </c>
      <c r="C25" s="37">
        <f>SUM(C7:C24)</f>
        <v>6.9884259259259257E-2</v>
      </c>
      <c r="D25" s="38">
        <f>IFERROR(SUM(D7:D24),0)</f>
        <v>0.99999999999999967</v>
      </c>
      <c r="E25" s="38">
        <f>IFERROR(SUM(E7:E24),0)</f>
        <v>0.4459050291706666</v>
      </c>
      <c r="F25" s="37">
        <f>SUM(F7:F24)</f>
        <v>1.508101851851852E-2</v>
      </c>
      <c r="G25" s="38">
        <f>IFERROR(SUM(G7:G24),0)</f>
        <v>1.0000000000000002</v>
      </c>
      <c r="H25" s="38">
        <f>IFERROR(SUM(H7:H24),0)</f>
        <v>0.36074197120708762</v>
      </c>
      <c r="I25" s="37">
        <f>SUM(I7:I24)</f>
        <v>1.681712962962963E-2</v>
      </c>
      <c r="J25" s="38">
        <f>IFERROR(SUM(J7:J24),0)</f>
        <v>1</v>
      </c>
      <c r="K25" s="38">
        <f>IFERROR(SUM(K7:K24),0)</f>
        <v>0.34447605500237066</v>
      </c>
      <c r="L25" s="37">
        <f>SUM(L7:L24)</f>
        <v>0.10178240740740739</v>
      </c>
      <c r="M25" s="38">
        <f>IFERROR(SUM(M7:M24),0)</f>
        <v>1</v>
      </c>
      <c r="N25" s="39">
        <f>IFERROR(SUM(N7:N24),0)</f>
        <v>0.41149220906836365</v>
      </c>
    </row>
    <row r="26" spans="2:14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s="5" customFormat="1" x14ac:dyDescent="0.25">
      <c r="B28" s="21" t="s">
        <v>15</v>
      </c>
      <c r="C28" s="14">
        <v>1.4513888888888901E-2</v>
      </c>
      <c r="D28" s="22"/>
      <c r="E28" s="15">
        <f>IFERROR(C28/C$36,0)</f>
        <v>9.260763606823727E-2</v>
      </c>
      <c r="F28" s="14">
        <v>3.3912037037037001E-3</v>
      </c>
      <c r="G28" s="22"/>
      <c r="H28" s="15">
        <f>IFERROR(F28/F$36,0)</f>
        <v>8.11184939091915E-2</v>
      </c>
      <c r="I28" s="14">
        <v>6.5509259259259297E-3</v>
      </c>
      <c r="J28" s="22"/>
      <c r="K28" s="15">
        <f>IFERROR(I28/I$36,0)</f>
        <v>0.13418681839734473</v>
      </c>
      <c r="L28" s="16">
        <f>SUM(C28,F28,I28)</f>
        <v>2.445601851851853E-2</v>
      </c>
      <c r="M28" s="22"/>
      <c r="N28" s="17">
        <f>IFERROR(L28/L$36,0)</f>
        <v>9.8872303588975738E-2</v>
      </c>
    </row>
    <row r="29" spans="2:14" s="5" customFormat="1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s="5" customFormat="1" x14ac:dyDescent="0.25">
      <c r="B30" s="21" t="s">
        <v>17</v>
      </c>
      <c r="C30" s="14">
        <v>2.6620370370370399E-4</v>
      </c>
      <c r="D30" s="22"/>
      <c r="E30" s="15">
        <f t="shared" si="9"/>
        <v>1.698545159146298E-3</v>
      </c>
      <c r="F30" s="14">
        <v>4.3981481481481503E-4</v>
      </c>
      <c r="G30" s="22"/>
      <c r="H30" s="15">
        <f t="shared" si="10"/>
        <v>1.0520487264673316E-2</v>
      </c>
      <c r="I30" s="14">
        <v>1.6203703703703701E-4</v>
      </c>
      <c r="J30" s="22"/>
      <c r="K30" s="15">
        <f t="shared" si="11"/>
        <v>3.3191085822664745E-3</v>
      </c>
      <c r="L30" s="16">
        <f t="shared" si="12"/>
        <v>8.6805555555555605E-4</v>
      </c>
      <c r="M30" s="22"/>
      <c r="N30" s="17">
        <f t="shared" si="13"/>
        <v>3.5094286650133367E-3</v>
      </c>
    </row>
    <row r="31" spans="2:14" s="5" customFormat="1" x14ac:dyDescent="0.25">
      <c r="B31" s="21" t="s">
        <v>18</v>
      </c>
      <c r="C31" s="14">
        <v>2.8067129629629602E-2</v>
      </c>
      <c r="D31" s="22"/>
      <c r="E31" s="15">
        <f t="shared" si="9"/>
        <v>0.17908573960564192</v>
      </c>
      <c r="F31" s="14">
        <v>7.8935185185185202E-3</v>
      </c>
      <c r="G31" s="22"/>
      <c r="H31" s="15">
        <f t="shared" si="10"/>
        <v>0.1888150609080842</v>
      </c>
      <c r="I31" s="14">
        <v>8.8078703703703704E-3</v>
      </c>
      <c r="J31" s="22"/>
      <c r="K31" s="15">
        <f t="shared" si="11"/>
        <v>0.18041725936462769</v>
      </c>
      <c r="L31" s="16">
        <f t="shared" si="12"/>
        <v>4.4768518518518492E-2</v>
      </c>
      <c r="M31" s="22"/>
      <c r="N31" s="17">
        <f t="shared" si="13"/>
        <v>0.18099293435028763</v>
      </c>
    </row>
    <row r="32" spans="2:14" s="5" customFormat="1" x14ac:dyDescent="0.25">
      <c r="B32" s="21" t="s">
        <v>19</v>
      </c>
      <c r="C32" s="14">
        <v>4.3993055555555598E-2</v>
      </c>
      <c r="D32" s="22"/>
      <c r="E32" s="15">
        <f t="shared" si="9"/>
        <v>0.28070304999630774</v>
      </c>
      <c r="F32" s="14">
        <v>1.4999999999999999E-2</v>
      </c>
      <c r="G32" s="22"/>
      <c r="H32" s="15">
        <f t="shared" si="10"/>
        <v>0.35880398671096347</v>
      </c>
      <c r="I32" s="14">
        <v>1.64814814814815E-2</v>
      </c>
      <c r="J32" s="22"/>
      <c r="K32" s="15">
        <f t="shared" si="11"/>
        <v>0.3376007586533904</v>
      </c>
      <c r="L32" s="16">
        <f t="shared" si="12"/>
        <v>7.5474537037037104E-2</v>
      </c>
      <c r="M32" s="22"/>
      <c r="N32" s="17">
        <f t="shared" si="13"/>
        <v>0.30513312432735967</v>
      </c>
    </row>
    <row r="33" spans="2:14" s="5" customFormat="1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26">
        <f t="shared" si="12"/>
        <v>0</v>
      </c>
      <c r="M33" s="29"/>
      <c r="N33" s="27">
        <f t="shared" si="13"/>
        <v>0</v>
      </c>
    </row>
    <row r="34" spans="2:14" s="7" customFormat="1" ht="16.5" thickTop="1" thickBot="1" x14ac:dyDescent="0.3">
      <c r="B34" s="36" t="s">
        <v>3</v>
      </c>
      <c r="C34" s="37">
        <f>SUM(C28:C33)</f>
        <v>8.6840277777777808E-2</v>
      </c>
      <c r="D34" s="38"/>
      <c r="E34" s="38">
        <f>IFERROR(SUM(E28:E33),0)</f>
        <v>0.55409497082933323</v>
      </c>
      <c r="F34" s="37">
        <f>SUM(F28:F33)</f>
        <v>2.6724537037037033E-2</v>
      </c>
      <c r="G34" s="38"/>
      <c r="H34" s="38">
        <f>IFERROR(SUM(H28:H33),0)</f>
        <v>0.63925802879291249</v>
      </c>
      <c r="I34" s="37">
        <f>SUM(I28:I33)</f>
        <v>3.2002314814814838E-2</v>
      </c>
      <c r="J34" s="38"/>
      <c r="K34" s="38">
        <f>IFERROR(SUM(K28:K33),0)</f>
        <v>0.65552394499762934</v>
      </c>
      <c r="L34" s="37">
        <f>SUM(L28:L33)</f>
        <v>0.1455671296296297</v>
      </c>
      <c r="M34" s="38"/>
      <c r="N34" s="39">
        <f>IFERROR(SUM(N28:N33),0)</f>
        <v>0.5885077909316363</v>
      </c>
    </row>
    <row r="35" spans="2:14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s="5" customFormat="1" ht="16.5" thickTop="1" thickBot="1" x14ac:dyDescent="0.3">
      <c r="B36" s="36" t="s">
        <v>6</v>
      </c>
      <c r="C36" s="37">
        <f>SUM(C25,C34)</f>
        <v>0.15672453703703706</v>
      </c>
      <c r="D36" s="40"/>
      <c r="E36" s="41">
        <f>IFERROR(SUM(E25,E34),0)</f>
        <v>0.99999999999999978</v>
      </c>
      <c r="F36" s="37">
        <f>SUM(F25,F34)</f>
        <v>4.1805555555555554E-2</v>
      </c>
      <c r="G36" s="40"/>
      <c r="H36" s="41">
        <f>IFERROR(SUM(H25,H34),0)</f>
        <v>1</v>
      </c>
      <c r="I36" s="37">
        <f>SUM(I25,I34)</f>
        <v>4.8819444444444471E-2</v>
      </c>
      <c r="J36" s="40"/>
      <c r="K36" s="41">
        <f>IFERROR(SUM(K25,K34),0)</f>
        <v>1</v>
      </c>
      <c r="L36" s="42">
        <f>SUM(L25,L34)</f>
        <v>0.2473495370370371</v>
      </c>
      <c r="M36" s="40"/>
      <c r="N36" s="43">
        <f>IFERROR(SUM(N25,N34),0)</f>
        <v>1</v>
      </c>
    </row>
    <row r="37" spans="2:14" s="5" customFormat="1" ht="66" customHeight="1" thickTop="1" thickBot="1" x14ac:dyDescent="0.3">
      <c r="B37" s="140" t="s">
        <v>32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2"/>
    </row>
    <row r="38" spans="2:14" s="5" customFormat="1" x14ac:dyDescent="0.25"/>
    <row r="39" spans="2:14" s="5" customFormat="1" x14ac:dyDescent="0.25"/>
    <row r="40" spans="2:14" s="5" customFormat="1" x14ac:dyDescent="0.25"/>
    <row r="41" spans="2:14" s="5" customFormat="1" x14ac:dyDescent="0.25"/>
    <row r="42" spans="2:14" s="5" customFormat="1" x14ac:dyDescent="0.25"/>
    <row r="43" spans="2:14" s="5" customFormat="1" x14ac:dyDescent="0.25"/>
    <row r="44" spans="2:14" s="5" customFormat="1" x14ac:dyDescent="0.25"/>
    <row r="45" spans="2:14" s="5" customFormat="1" x14ac:dyDescent="0.25"/>
    <row r="46" spans="2:14" s="5" customFormat="1" x14ac:dyDescent="0.25"/>
    <row r="47" spans="2:14" s="5" customFormat="1" x14ac:dyDescent="0.25"/>
    <row r="48" spans="2:14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7"/>
  <sheetViews>
    <sheetView showGridLines="0" showZeros="0" zoomScale="80" zoomScaleNormal="8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142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21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4" t="s">
        <v>61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7"/>
  <sheetViews>
    <sheetView showGridLines="0" showZeros="0" zoomScale="80" zoomScaleNormal="8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143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25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4" t="s">
        <v>68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7"/>
  <sheetViews>
    <sheetView showGridLines="0" showZeros="0" zoomScale="70" zoomScaleNormal="7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ht="16.5" customHeight="1" x14ac:dyDescent="0.25">
      <c r="B3" s="157" t="s">
        <v>144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29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3.1828703703703702E-3</v>
      </c>
      <c r="D7" s="50">
        <f>IFERROR(C7/C$25,0)</f>
        <v>6.9903406202338689E-2</v>
      </c>
      <c r="E7" s="52">
        <f>IFERROR(C7/C$36,0)</f>
        <v>4.9927378358750947E-2</v>
      </c>
    </row>
    <row r="8" spans="2:5" x14ac:dyDescent="0.25">
      <c r="B8" s="48" t="s">
        <v>150</v>
      </c>
      <c r="C8" s="49">
        <v>2.98611111111111E-3</v>
      </c>
      <c r="D8" s="50">
        <f t="shared" ref="D8:D24" si="0">IFERROR(C8/C$25,0)</f>
        <v>6.5582104728012278E-2</v>
      </c>
      <c r="E8" s="52">
        <f t="shared" ref="E8:E24" si="1">IFERROR(C8/C$36,0)</f>
        <v>4.6840958605664507E-2</v>
      </c>
    </row>
    <row r="9" spans="2:5" x14ac:dyDescent="0.25">
      <c r="B9" s="48" t="s">
        <v>11</v>
      </c>
      <c r="C9" s="49">
        <v>1.0335648148148101E-2</v>
      </c>
      <c r="D9" s="50">
        <f t="shared" si="0"/>
        <v>0.22699542450432059</v>
      </c>
      <c r="E9" s="52">
        <f t="shared" si="1"/>
        <v>0.1621278140885978</v>
      </c>
    </row>
    <row r="10" spans="2:5" x14ac:dyDescent="0.25">
      <c r="B10" s="48" t="s">
        <v>63</v>
      </c>
      <c r="C10" s="49">
        <v>7.7546296296296304E-4</v>
      </c>
      <c r="D10" s="50">
        <f t="shared" si="0"/>
        <v>1.7031011692933428E-2</v>
      </c>
      <c r="E10" s="52">
        <f t="shared" si="1"/>
        <v>1.2164124909222959E-2</v>
      </c>
    </row>
    <row r="11" spans="2:5" x14ac:dyDescent="0.25">
      <c r="B11" s="48" t="s">
        <v>12</v>
      </c>
      <c r="C11" s="49">
        <v>1.9560185185185201E-3</v>
      </c>
      <c r="D11" s="50">
        <f t="shared" si="0"/>
        <v>4.2958820538891808E-2</v>
      </c>
      <c r="E11" s="52">
        <f t="shared" si="1"/>
        <v>3.0682643427741518E-2</v>
      </c>
    </row>
    <row r="12" spans="2:5" x14ac:dyDescent="0.25">
      <c r="B12" s="48" t="s">
        <v>151</v>
      </c>
      <c r="C12" s="49">
        <v>8.6226851851851794E-3</v>
      </c>
      <c r="D12" s="50">
        <f t="shared" si="0"/>
        <v>0.18937468225724469</v>
      </c>
      <c r="E12" s="52">
        <f t="shared" si="1"/>
        <v>0.13525780682643429</v>
      </c>
    </row>
    <row r="13" spans="2:5" x14ac:dyDescent="0.25">
      <c r="B13" s="48" t="s">
        <v>152</v>
      </c>
      <c r="C13" s="49">
        <v>9.3749999999999997E-4</v>
      </c>
      <c r="D13" s="50">
        <f t="shared" si="0"/>
        <v>2.0589730554143395E-2</v>
      </c>
      <c r="E13" s="52">
        <f t="shared" si="1"/>
        <v>1.4705882352941188E-2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1.6736111111111101E-2</v>
      </c>
      <c r="D24" s="133">
        <f t="shared" si="0"/>
        <v>0.36756481952211523</v>
      </c>
      <c r="E24" s="134">
        <f t="shared" si="1"/>
        <v>0.26252723311546849</v>
      </c>
    </row>
    <row r="25" spans="2:8" s="2" customFormat="1" ht="16.5" thickTop="1" thickBot="1" x14ac:dyDescent="0.3">
      <c r="B25" s="67" t="s">
        <v>3</v>
      </c>
      <c r="C25" s="68">
        <f>SUM(C7:C24)</f>
        <v>4.5532407407407341E-2</v>
      </c>
      <c r="D25" s="69">
        <f>IFERROR(SUM(D7:D24),0)</f>
        <v>1</v>
      </c>
      <c r="E25" s="70">
        <f>IFERROR(SUM(E7:E24),0)</f>
        <v>0.71423384168482174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1.5625000000000001E-3</v>
      </c>
      <c r="D31" s="57"/>
      <c r="E31" s="52">
        <f t="shared" si="2"/>
        <v>2.4509803921568651E-2</v>
      </c>
    </row>
    <row r="32" spans="2:8" x14ac:dyDescent="0.25">
      <c r="B32" s="56" t="s">
        <v>19</v>
      </c>
      <c r="C32" s="49">
        <v>1.66550925925926E-2</v>
      </c>
      <c r="D32" s="57"/>
      <c r="E32" s="52">
        <f t="shared" si="2"/>
        <v>0.26125635439360961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1.8217592592592601E-2</v>
      </c>
      <c r="D34" s="69"/>
      <c r="E34" s="70">
        <f>IFERROR(SUM(E28:E33),0)</f>
        <v>0.28576615831517826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6.3749999999999946E-2</v>
      </c>
      <c r="D36" s="71"/>
      <c r="E36" s="73">
        <f>IFERROR(SUM(E25,E34),0)</f>
        <v>1</v>
      </c>
      <c r="F36" s="1"/>
      <c r="G36" s="1"/>
      <c r="H36" s="1"/>
    </row>
    <row r="37" spans="2:8" ht="66" customHeight="1" thickTop="1" thickBot="1" x14ac:dyDescent="0.3">
      <c r="B37" s="154" t="s">
        <v>244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7"/>
  <sheetViews>
    <sheetView showGridLines="0" showZeros="0" zoomScale="80" zoomScaleNormal="80" zoomScaleSheetLayoutView="100" zoomScalePageLayoutView="9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ht="15.75" customHeight="1" x14ac:dyDescent="0.25">
      <c r="B3" s="157" t="s">
        <v>145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22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4" t="s">
        <v>57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7"/>
  <sheetViews>
    <sheetView showGridLines="0" showZeros="0" zoomScale="80" zoomScaleNormal="80" zoomScaleSheetLayoutView="100" zoomScalePageLayoutView="8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146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24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5.8680555555555604E-3</v>
      </c>
      <c r="D7" s="50">
        <f>IFERROR(C7/C$25,0)</f>
        <v>0.11135515045025268</v>
      </c>
      <c r="E7" s="52">
        <f>IFERROR(C7/C$36,0)</f>
        <v>0.11135515045025268</v>
      </c>
    </row>
    <row r="8" spans="2:5" x14ac:dyDescent="0.25">
      <c r="B8" s="48" t="s">
        <v>150</v>
      </c>
      <c r="C8" s="49">
        <v>1.2210648148148101E-2</v>
      </c>
      <c r="D8" s="50">
        <f t="shared" ref="D8:D24" si="0">IFERROR(C8/C$25,0)</f>
        <v>0.2317153525148245</v>
      </c>
      <c r="E8" s="52">
        <f t="shared" ref="E8:E24" si="1">IFERROR(C8/C$36,0)</f>
        <v>0.2317153525148245</v>
      </c>
    </row>
    <row r="9" spans="2:5" x14ac:dyDescent="0.25">
      <c r="B9" s="48" t="s">
        <v>11</v>
      </c>
      <c r="C9" s="49">
        <v>1.2118055555555601E-2</v>
      </c>
      <c r="D9" s="50">
        <f t="shared" si="0"/>
        <v>0.22995826927300769</v>
      </c>
      <c r="E9" s="52">
        <f t="shared" si="1"/>
        <v>0.22995826927300769</v>
      </c>
    </row>
    <row r="10" spans="2:5" x14ac:dyDescent="0.25">
      <c r="B10" s="48" t="s">
        <v>63</v>
      </c>
      <c r="C10" s="49">
        <v>1.24074074074074E-2</v>
      </c>
      <c r="D10" s="50">
        <f t="shared" si="0"/>
        <v>0.23544915440368974</v>
      </c>
      <c r="E10" s="52">
        <f t="shared" si="1"/>
        <v>0.23544915440368974</v>
      </c>
    </row>
    <row r="11" spans="2:5" x14ac:dyDescent="0.25">
      <c r="B11" s="48" t="s">
        <v>12</v>
      </c>
      <c r="C11" s="49">
        <v>1.0092592592592599E-2</v>
      </c>
      <c r="D11" s="50">
        <f t="shared" si="0"/>
        <v>0.19152207335822549</v>
      </c>
      <c r="E11" s="52">
        <f t="shared" si="1"/>
        <v>0.19152207335822549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5.2696759259259256E-2</v>
      </c>
      <c r="D25" s="69">
        <f>IFERROR(SUM(D7:D24),0)</f>
        <v>1.0000000000000002</v>
      </c>
      <c r="E25" s="70">
        <f>IFERROR(SUM(E7:E24),0)</f>
        <v>1.0000000000000002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5.2696759259259256E-2</v>
      </c>
      <c r="D36" s="71"/>
      <c r="E36" s="73">
        <f>IFERROR(SUM(E25,E34),0)</f>
        <v>1.0000000000000002</v>
      </c>
      <c r="F36" s="1"/>
      <c r="G36" s="1"/>
      <c r="H36" s="1"/>
    </row>
    <row r="37" spans="2:8" ht="66" customHeight="1" thickTop="1" thickBot="1" x14ac:dyDescent="0.3">
      <c r="B37" s="154" t="s">
        <v>73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7"/>
  <sheetViews>
    <sheetView showGridLines="0" showZeros="0" zoomScale="70" zoomScaleNormal="7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147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26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4" t="s">
        <v>58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7"/>
  <sheetViews>
    <sheetView showGridLines="0" showZeros="0" zoomScale="80" zoomScaleNormal="80" zoomScaleSheetLayoutView="80" zoomScalePageLayoutView="9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7" t="s">
        <v>148</v>
      </c>
      <c r="C3" s="158"/>
      <c r="D3" s="158"/>
      <c r="E3" s="159"/>
    </row>
    <row r="4" spans="2:5" x14ac:dyDescent="0.25">
      <c r="B4" s="160" t="s">
        <v>184</v>
      </c>
      <c r="C4" s="161"/>
      <c r="D4" s="161"/>
      <c r="E4" s="162"/>
    </row>
    <row r="5" spans="2:5" x14ac:dyDescent="0.25">
      <c r="B5" s="58"/>
      <c r="C5" s="161" t="s">
        <v>30</v>
      </c>
      <c r="D5" s="161"/>
      <c r="E5" s="162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ht="15" customHeight="1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ht="15" customHeight="1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ht="15" customHeight="1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ht="15" customHeight="1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ht="15" customHeight="1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ht="15" customHeight="1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ht="15" customHeight="1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ht="15" customHeight="1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ht="15" customHeight="1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ht="15" customHeight="1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ht="15" customHeight="1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customHeight="1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ht="15" customHeight="1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ht="15" customHeight="1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ht="15" customHeight="1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ht="15" customHeight="1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ht="15" customHeight="1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" customHeight="1" thickBot="1" x14ac:dyDescent="0.3">
      <c r="B24" s="131" t="s">
        <v>13</v>
      </c>
      <c r="C24" s="132">
        <v>0</v>
      </c>
      <c r="D24" s="133">
        <f t="shared" si="0"/>
        <v>0</v>
      </c>
      <c r="E24" s="134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4" t="s">
        <v>71</v>
      </c>
      <c r="C37" s="155"/>
      <c r="D37" s="155"/>
      <c r="E37" s="156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50" zoomScaleNormal="8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78</v>
      </c>
      <c r="C3" s="164"/>
      <c r="D3" s="165"/>
    </row>
    <row r="4" spans="2:4" s="83" customFormat="1" ht="24" customHeight="1" x14ac:dyDescent="0.25">
      <c r="B4" s="166" t="s">
        <v>184</v>
      </c>
      <c r="C4" s="167"/>
      <c r="D4" s="168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4" customHeight="1" x14ac:dyDescent="0.25">
      <c r="B6" s="87" t="s">
        <v>164</v>
      </c>
      <c r="C6" s="88">
        <v>2.6157407407407401E-3</v>
      </c>
      <c r="D6" s="89">
        <v>0.14204902576995601</v>
      </c>
    </row>
    <row r="7" spans="2:4" s="83" customFormat="1" ht="24" customHeight="1" x14ac:dyDescent="0.25">
      <c r="B7" s="87" t="s">
        <v>92</v>
      </c>
      <c r="C7" s="88">
        <v>2.21064814814815E-3</v>
      </c>
      <c r="D7" s="89">
        <v>0.120050282840981</v>
      </c>
    </row>
    <row r="8" spans="2:4" s="83" customFormat="1" ht="24" customHeight="1" x14ac:dyDescent="0.25">
      <c r="B8" s="87" t="s">
        <v>175</v>
      </c>
      <c r="C8" s="88">
        <v>2.0833333333333298E-3</v>
      </c>
      <c r="D8" s="89">
        <v>0.11313639220615999</v>
      </c>
    </row>
    <row r="9" spans="2:4" s="83" customFormat="1" ht="24" customHeight="1" x14ac:dyDescent="0.25">
      <c r="B9" s="87" t="s">
        <v>172</v>
      </c>
      <c r="C9" s="88">
        <v>1.85185185185185E-3</v>
      </c>
      <c r="D9" s="89">
        <v>0.10056568196103099</v>
      </c>
    </row>
    <row r="10" spans="2:4" s="83" customFormat="1" ht="24" customHeight="1" x14ac:dyDescent="0.25">
      <c r="B10" s="87" t="s">
        <v>98</v>
      </c>
      <c r="C10" s="88">
        <v>1.6782407407407399E-3</v>
      </c>
      <c r="D10" s="89">
        <v>9.1137649277184193E-2</v>
      </c>
    </row>
    <row r="11" spans="2:4" s="83" customFormat="1" ht="24" customHeight="1" x14ac:dyDescent="0.25">
      <c r="B11" s="87" t="s">
        <v>168</v>
      </c>
      <c r="C11" s="88">
        <v>1.21527777777778E-3</v>
      </c>
      <c r="D11" s="89">
        <v>6.59962287869265E-2</v>
      </c>
    </row>
    <row r="12" spans="2:4" s="83" customFormat="1" ht="24" customHeight="1" x14ac:dyDescent="0.25">
      <c r="B12" s="87" t="s">
        <v>100</v>
      </c>
      <c r="C12" s="88">
        <v>1.0185185185185199E-3</v>
      </c>
      <c r="D12" s="89">
        <v>5.5311125078566899E-2</v>
      </c>
    </row>
    <row r="13" spans="2:4" s="83" customFormat="1" ht="24" customHeight="1" x14ac:dyDescent="0.25">
      <c r="B13" s="87" t="s">
        <v>94</v>
      </c>
      <c r="C13" s="88">
        <v>1.0069444444444401E-3</v>
      </c>
      <c r="D13" s="89">
        <v>5.4682589566310502E-2</v>
      </c>
    </row>
    <row r="14" spans="2:4" s="83" customFormat="1" ht="24" customHeight="1" x14ac:dyDescent="0.25">
      <c r="B14" s="87" t="s">
        <v>93</v>
      </c>
      <c r="C14" s="88">
        <v>9.3749999999999997E-4</v>
      </c>
      <c r="D14" s="89">
        <v>5.0911376492771797E-2</v>
      </c>
    </row>
    <row r="15" spans="2:4" s="83" customFormat="1" ht="24" customHeight="1" x14ac:dyDescent="0.25">
      <c r="B15" s="87" t="s">
        <v>177</v>
      </c>
      <c r="C15" s="88">
        <v>4.6296296296296298E-4</v>
      </c>
      <c r="D15" s="89">
        <v>2.51414204902577E-2</v>
      </c>
    </row>
    <row r="16" spans="2:4" s="83" customFormat="1" ht="24" customHeight="1" x14ac:dyDescent="0.25">
      <c r="B16" s="87" t="s">
        <v>115</v>
      </c>
      <c r="C16" s="88">
        <v>3.9351851851851901E-4</v>
      </c>
      <c r="D16" s="89">
        <v>2.1370207416718998E-2</v>
      </c>
    </row>
    <row r="17" spans="2:4" s="83" customFormat="1" ht="24" customHeight="1" x14ac:dyDescent="0.25">
      <c r="B17" s="87" t="s">
        <v>185</v>
      </c>
      <c r="C17" s="88">
        <v>3.9351851851851901E-4</v>
      </c>
      <c r="D17" s="89">
        <v>2.1370207416718998E-2</v>
      </c>
    </row>
    <row r="18" spans="2:4" s="83" customFormat="1" ht="24" customHeight="1" x14ac:dyDescent="0.25">
      <c r="B18" s="87" t="s">
        <v>88</v>
      </c>
      <c r="C18" s="88">
        <v>3.4722222222222202E-4</v>
      </c>
      <c r="D18" s="89">
        <v>1.8856065367693301E-2</v>
      </c>
    </row>
    <row r="19" spans="2:4" s="83" customFormat="1" ht="24" customHeight="1" x14ac:dyDescent="0.25">
      <c r="B19" s="87" t="s">
        <v>176</v>
      </c>
      <c r="C19" s="88">
        <v>2.4305555555555601E-4</v>
      </c>
      <c r="D19" s="89">
        <v>1.31992457573853E-2</v>
      </c>
    </row>
    <row r="20" spans="2:4" s="83" customFormat="1" ht="24" customHeight="1" x14ac:dyDescent="0.25">
      <c r="B20" s="87" t="s">
        <v>182</v>
      </c>
      <c r="C20" s="88">
        <v>1.7361111111111101E-4</v>
      </c>
      <c r="D20" s="89">
        <v>9.4280326838466402E-3</v>
      </c>
    </row>
    <row r="21" spans="2:4" s="83" customFormat="1" ht="24" customHeight="1" x14ac:dyDescent="0.25">
      <c r="B21" s="87" t="s">
        <v>169</v>
      </c>
      <c r="C21" s="88">
        <v>1.6203703703703701E-4</v>
      </c>
      <c r="D21" s="89">
        <v>8.7994971715902003E-3</v>
      </c>
    </row>
    <row r="22" spans="2:4" s="83" customFormat="1" ht="24" customHeight="1" x14ac:dyDescent="0.25">
      <c r="B22" s="87" t="s">
        <v>181</v>
      </c>
      <c r="C22" s="88">
        <v>1.50462962962963E-4</v>
      </c>
      <c r="D22" s="89">
        <v>8.1709616593337499E-3</v>
      </c>
    </row>
    <row r="23" spans="2:4" s="83" customFormat="1" ht="24" customHeight="1" x14ac:dyDescent="0.25">
      <c r="B23" s="87" t="s">
        <v>186</v>
      </c>
      <c r="C23" s="88">
        <v>1.2731481481481499E-4</v>
      </c>
      <c r="D23" s="89">
        <v>6.9138906348208701E-3</v>
      </c>
    </row>
    <row r="24" spans="2:4" s="83" customFormat="1" ht="24" customHeight="1" x14ac:dyDescent="0.25">
      <c r="B24" s="87" t="s">
        <v>180</v>
      </c>
      <c r="C24" s="88">
        <v>1.2731481481481499E-4</v>
      </c>
      <c r="D24" s="89">
        <v>6.9138906348208701E-3</v>
      </c>
    </row>
    <row r="25" spans="2:4" s="83" customFormat="1" ht="24" customHeight="1" thickBot="1" x14ac:dyDescent="0.3">
      <c r="B25" s="90" t="s">
        <v>187</v>
      </c>
      <c r="C25" s="91">
        <v>1.15740740740741E-4</v>
      </c>
      <c r="D25" s="92">
        <v>6.2853551225644302E-3</v>
      </c>
    </row>
    <row r="27" spans="2:4" x14ac:dyDescent="0.25">
      <c r="C27" s="1" t="s">
        <v>163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2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89</v>
      </c>
      <c r="C3" s="164"/>
      <c r="D3" s="165"/>
    </row>
    <row r="4" spans="2:4" s="83" customFormat="1" ht="24" customHeight="1" x14ac:dyDescent="0.25">
      <c r="B4" s="166" t="s">
        <v>184</v>
      </c>
      <c r="C4" s="167"/>
      <c r="D4" s="168"/>
    </row>
    <row r="5" spans="2:4" s="83" customFormat="1" ht="24" customHeight="1" x14ac:dyDescent="0.25">
      <c r="B5" s="93" t="s">
        <v>10</v>
      </c>
      <c r="C5" s="94" t="s">
        <v>77</v>
      </c>
      <c r="D5" s="95" t="s">
        <v>5</v>
      </c>
    </row>
    <row r="6" spans="2:4" s="83" customFormat="1" ht="24" customHeight="1" x14ac:dyDescent="0.25">
      <c r="B6" s="87" t="s">
        <v>92</v>
      </c>
      <c r="C6" s="88">
        <v>1.1574074074074099E-3</v>
      </c>
      <c r="D6" s="89">
        <v>0.317460317460317</v>
      </c>
    </row>
    <row r="7" spans="2:4" s="83" customFormat="1" ht="24" customHeight="1" x14ac:dyDescent="0.25">
      <c r="B7" s="87" t="s">
        <v>164</v>
      </c>
      <c r="C7" s="88">
        <v>3.4722222222222202E-4</v>
      </c>
      <c r="D7" s="89">
        <v>9.5238095238095205E-2</v>
      </c>
    </row>
    <row r="8" spans="2:4" s="83" customFormat="1" ht="24" customHeight="1" x14ac:dyDescent="0.25">
      <c r="B8" s="87" t="s">
        <v>94</v>
      </c>
      <c r="C8" s="88">
        <v>2.89351851851852E-4</v>
      </c>
      <c r="D8" s="89">
        <v>7.9365079365079402E-2</v>
      </c>
    </row>
    <row r="9" spans="2:4" s="83" customFormat="1" ht="24" customHeight="1" x14ac:dyDescent="0.25">
      <c r="B9" s="87" t="s">
        <v>88</v>
      </c>
      <c r="C9" s="88">
        <v>2.7777777777777799E-4</v>
      </c>
      <c r="D9" s="89">
        <v>7.6190476190476197E-2</v>
      </c>
    </row>
    <row r="10" spans="2:4" s="83" customFormat="1" ht="24" customHeight="1" x14ac:dyDescent="0.25">
      <c r="B10" s="87" t="s">
        <v>188</v>
      </c>
      <c r="C10" s="88">
        <v>2.5462962962962999E-4</v>
      </c>
      <c r="D10" s="89">
        <v>6.9841269841269801E-2</v>
      </c>
    </row>
    <row r="11" spans="2:4" s="83" customFormat="1" ht="24" customHeight="1" x14ac:dyDescent="0.25">
      <c r="B11" s="87" t="s">
        <v>93</v>
      </c>
      <c r="C11" s="88">
        <v>2.5462962962962999E-4</v>
      </c>
      <c r="D11" s="89">
        <v>6.9841269841269801E-2</v>
      </c>
    </row>
    <row r="12" spans="2:4" s="83" customFormat="1" ht="24" customHeight="1" x14ac:dyDescent="0.25">
      <c r="B12" s="87" t="s">
        <v>98</v>
      </c>
      <c r="C12" s="88">
        <v>1.6203703703703701E-4</v>
      </c>
      <c r="D12" s="89">
        <v>4.4444444444444398E-2</v>
      </c>
    </row>
    <row r="13" spans="2:4" s="83" customFormat="1" ht="24" customHeight="1" x14ac:dyDescent="0.25">
      <c r="B13" s="87" t="s">
        <v>172</v>
      </c>
      <c r="C13" s="88">
        <v>1.6203703703703701E-4</v>
      </c>
      <c r="D13" s="89">
        <v>4.4444444444444398E-2</v>
      </c>
    </row>
    <row r="14" spans="2:4" s="83" customFormat="1" ht="24" customHeight="1" x14ac:dyDescent="0.25">
      <c r="B14" s="87" t="s">
        <v>175</v>
      </c>
      <c r="C14" s="88">
        <v>1.38888888888889E-4</v>
      </c>
      <c r="D14" s="89">
        <v>3.8095238095238099E-2</v>
      </c>
    </row>
    <row r="15" spans="2:4" s="83" customFormat="1" ht="24" customHeight="1" x14ac:dyDescent="0.25">
      <c r="B15" s="87" t="s">
        <v>176</v>
      </c>
      <c r="C15" s="88">
        <v>1.2731481481481499E-4</v>
      </c>
      <c r="D15" s="89">
        <v>3.4920634920634901E-2</v>
      </c>
    </row>
    <row r="16" spans="2:4" s="83" customFormat="1" ht="24" customHeight="1" x14ac:dyDescent="0.25">
      <c r="B16" s="87" t="s">
        <v>100</v>
      </c>
      <c r="C16" s="88">
        <v>1.15740740740741E-4</v>
      </c>
      <c r="D16" s="89">
        <v>3.1746031746031703E-2</v>
      </c>
    </row>
    <row r="17" spans="2:4" s="83" customFormat="1" ht="24" customHeight="1" x14ac:dyDescent="0.25">
      <c r="B17" s="87" t="s">
        <v>189</v>
      </c>
      <c r="C17" s="88">
        <v>8.1018518518518503E-5</v>
      </c>
      <c r="D17" s="89">
        <v>2.2222222222222199E-2</v>
      </c>
    </row>
    <row r="18" spans="2:4" s="83" customFormat="1" ht="24" customHeight="1" x14ac:dyDescent="0.25">
      <c r="B18" s="87" t="s">
        <v>168</v>
      </c>
      <c r="C18" s="88">
        <v>6.9444444444444404E-5</v>
      </c>
      <c r="D18" s="89">
        <v>1.9047619047619001E-2</v>
      </c>
    </row>
    <row r="19" spans="2:4" s="83" customFormat="1" ht="24" customHeight="1" x14ac:dyDescent="0.25">
      <c r="B19" s="87" t="s">
        <v>169</v>
      </c>
      <c r="C19" s="88">
        <v>6.9444444444444404E-5</v>
      </c>
      <c r="D19" s="89">
        <v>1.9047619047619001E-2</v>
      </c>
    </row>
    <row r="20" spans="2:4" s="83" customFormat="1" ht="24" customHeight="1" x14ac:dyDescent="0.25">
      <c r="B20" s="87" t="s">
        <v>190</v>
      </c>
      <c r="C20" s="88">
        <v>6.9444444444444404E-5</v>
      </c>
      <c r="D20" s="89">
        <v>1.9047619047619001E-2</v>
      </c>
    </row>
    <row r="21" spans="2:4" s="83" customFormat="1" ht="24" customHeight="1" x14ac:dyDescent="0.25">
      <c r="B21" s="87" t="s">
        <v>185</v>
      </c>
      <c r="C21" s="88">
        <v>4.6296296296296301E-5</v>
      </c>
      <c r="D21" s="89">
        <v>1.26984126984127E-2</v>
      </c>
    </row>
    <row r="22" spans="2:4" s="83" customFormat="1" ht="24" customHeight="1" thickBot="1" x14ac:dyDescent="0.3">
      <c r="B22" s="90" t="s">
        <v>115</v>
      </c>
      <c r="C22" s="91">
        <v>2.31481481481481E-5</v>
      </c>
      <c r="D22" s="92">
        <v>6.3492063492063501E-3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5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90</v>
      </c>
      <c r="C3" s="164"/>
      <c r="D3" s="165"/>
    </row>
    <row r="4" spans="2:4" s="83" customFormat="1" ht="24" customHeight="1" x14ac:dyDescent="0.25">
      <c r="B4" s="166" t="s">
        <v>184</v>
      </c>
      <c r="C4" s="167"/>
      <c r="D4" s="168"/>
    </row>
    <row r="5" spans="2:4" ht="24" customHeight="1" x14ac:dyDescent="0.25">
      <c r="B5" s="10" t="s">
        <v>10</v>
      </c>
      <c r="C5" s="11" t="s">
        <v>77</v>
      </c>
      <c r="D5" s="81" t="s">
        <v>5</v>
      </c>
    </row>
    <row r="6" spans="2:4" s="83" customFormat="1" ht="24" customHeight="1" x14ac:dyDescent="0.25">
      <c r="B6" s="87" t="s">
        <v>92</v>
      </c>
      <c r="C6" s="88">
        <v>1.5393518518518499E-3</v>
      </c>
      <c r="D6" s="89">
        <v>0.226190476190476</v>
      </c>
    </row>
    <row r="7" spans="2:4" s="83" customFormat="1" ht="24" customHeight="1" x14ac:dyDescent="0.25">
      <c r="B7" s="87" t="s">
        <v>94</v>
      </c>
      <c r="C7" s="88">
        <v>7.7546296296296304E-4</v>
      </c>
      <c r="D7" s="89">
        <v>0.113945578231293</v>
      </c>
    </row>
    <row r="8" spans="2:4" s="83" customFormat="1" ht="24" customHeight="1" x14ac:dyDescent="0.25">
      <c r="B8" s="87" t="s">
        <v>164</v>
      </c>
      <c r="C8" s="88">
        <v>7.5231481481481503E-4</v>
      </c>
      <c r="D8" s="89">
        <v>0.11054421768707499</v>
      </c>
    </row>
    <row r="9" spans="2:4" s="83" customFormat="1" ht="24" customHeight="1" x14ac:dyDescent="0.25">
      <c r="B9" s="87" t="s">
        <v>93</v>
      </c>
      <c r="C9" s="88">
        <v>6.9444444444444404E-4</v>
      </c>
      <c r="D9" s="89">
        <v>0.102040816326531</v>
      </c>
    </row>
    <row r="10" spans="2:4" s="83" customFormat="1" ht="24" customHeight="1" x14ac:dyDescent="0.25">
      <c r="B10" s="87" t="s">
        <v>175</v>
      </c>
      <c r="C10" s="88">
        <v>5.20833333333333E-4</v>
      </c>
      <c r="D10" s="89">
        <v>7.6530612244898003E-2</v>
      </c>
    </row>
    <row r="11" spans="2:4" s="83" customFormat="1" ht="24" customHeight="1" x14ac:dyDescent="0.25">
      <c r="B11" s="87" t="s">
        <v>172</v>
      </c>
      <c r="C11" s="88">
        <v>3.5879629629629602E-4</v>
      </c>
      <c r="D11" s="89">
        <v>5.2721088435374201E-2</v>
      </c>
    </row>
    <row r="12" spans="2:4" s="83" customFormat="1" ht="24" customHeight="1" x14ac:dyDescent="0.25">
      <c r="B12" s="87" t="s">
        <v>176</v>
      </c>
      <c r="C12" s="88">
        <v>3.2407407407407401E-4</v>
      </c>
      <c r="D12" s="89">
        <v>4.7619047619047603E-2</v>
      </c>
    </row>
    <row r="13" spans="2:4" s="83" customFormat="1" ht="24" customHeight="1" x14ac:dyDescent="0.25">
      <c r="B13" s="87" t="s">
        <v>100</v>
      </c>
      <c r="C13" s="88">
        <v>2.5462962962962999E-4</v>
      </c>
      <c r="D13" s="89">
        <v>3.7414965986394599E-2</v>
      </c>
    </row>
    <row r="14" spans="2:4" s="83" customFormat="1" ht="24" customHeight="1" x14ac:dyDescent="0.25">
      <c r="B14" s="87" t="s">
        <v>185</v>
      </c>
      <c r="C14" s="88">
        <v>2.4305555555555601E-4</v>
      </c>
      <c r="D14" s="89">
        <v>3.5714285714285698E-2</v>
      </c>
    </row>
    <row r="15" spans="2:4" s="83" customFormat="1" ht="24" customHeight="1" x14ac:dyDescent="0.25">
      <c r="B15" s="87" t="s">
        <v>191</v>
      </c>
      <c r="C15" s="88">
        <v>2.31481481481481E-4</v>
      </c>
      <c r="D15" s="89">
        <v>3.4013605442176902E-2</v>
      </c>
    </row>
    <row r="16" spans="2:4" s="83" customFormat="1" ht="24" customHeight="1" x14ac:dyDescent="0.25">
      <c r="B16" s="87" t="s">
        <v>115</v>
      </c>
      <c r="C16" s="88">
        <v>1.9675925925925899E-4</v>
      </c>
      <c r="D16" s="89">
        <v>2.8911564625850299E-2</v>
      </c>
    </row>
    <row r="17" spans="2:4" s="83" customFormat="1" ht="24" customHeight="1" x14ac:dyDescent="0.25">
      <c r="B17" s="87" t="s">
        <v>98</v>
      </c>
      <c r="C17" s="88">
        <v>1.7361111111111101E-4</v>
      </c>
      <c r="D17" s="89">
        <v>2.5510204081632699E-2</v>
      </c>
    </row>
    <row r="18" spans="2:4" s="83" customFormat="1" ht="24" customHeight="1" x14ac:dyDescent="0.25">
      <c r="B18" s="87" t="s">
        <v>187</v>
      </c>
      <c r="C18" s="88">
        <v>1.2731481481481499E-4</v>
      </c>
      <c r="D18" s="89">
        <v>1.87074829931973E-2</v>
      </c>
    </row>
    <row r="19" spans="2:4" s="83" customFormat="1" ht="24" customHeight="1" x14ac:dyDescent="0.25">
      <c r="B19" s="87" t="s">
        <v>169</v>
      </c>
      <c r="C19" s="88">
        <v>1.15740740740741E-4</v>
      </c>
      <c r="D19" s="89">
        <v>1.7006802721088399E-2</v>
      </c>
    </row>
    <row r="20" spans="2:4" s="83" customFormat="1" ht="24" customHeight="1" x14ac:dyDescent="0.25">
      <c r="B20" s="87" t="s">
        <v>177</v>
      </c>
      <c r="C20" s="88">
        <v>1.04166666666667E-4</v>
      </c>
      <c r="D20" s="89">
        <v>1.53061224489796E-2</v>
      </c>
    </row>
    <row r="21" spans="2:4" s="83" customFormat="1" ht="24" customHeight="1" x14ac:dyDescent="0.25">
      <c r="B21" s="87" t="s">
        <v>189</v>
      </c>
      <c r="C21" s="88">
        <v>9.2592592592592602E-5</v>
      </c>
      <c r="D21" s="89">
        <v>1.3605442176870699E-2</v>
      </c>
    </row>
    <row r="22" spans="2:4" s="83" customFormat="1" ht="24" customHeight="1" x14ac:dyDescent="0.25">
      <c r="B22" s="87" t="s">
        <v>190</v>
      </c>
      <c r="C22" s="88">
        <v>9.2592592592592602E-5</v>
      </c>
      <c r="D22" s="89">
        <v>1.3605442176870699E-2</v>
      </c>
    </row>
    <row r="23" spans="2:4" s="83" customFormat="1" ht="24" customHeight="1" x14ac:dyDescent="0.25">
      <c r="B23" s="87" t="s">
        <v>99</v>
      </c>
      <c r="C23" s="88">
        <v>8.1018518518518503E-5</v>
      </c>
      <c r="D23" s="89">
        <v>1.1904761904761901E-2</v>
      </c>
    </row>
    <row r="24" spans="2:4" s="83" customFormat="1" ht="24" customHeight="1" x14ac:dyDescent="0.25">
      <c r="B24" s="87" t="s">
        <v>192</v>
      </c>
      <c r="C24" s="88">
        <v>6.9444444444444404E-5</v>
      </c>
      <c r="D24" s="89">
        <v>1.02040816326531E-2</v>
      </c>
    </row>
    <row r="25" spans="2:4" s="83" customFormat="1" ht="24" customHeight="1" thickBot="1" x14ac:dyDescent="0.3">
      <c r="B25" s="90" t="s">
        <v>193</v>
      </c>
      <c r="C25" s="91">
        <v>5.78703703703704E-5</v>
      </c>
      <c r="D25" s="92">
        <v>8.5034013605442202E-3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72"/>
  <sheetViews>
    <sheetView showGridLines="0" showZeros="0" zoomScale="70" zoomScaleNormal="7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3" t="s">
        <v>41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s="5" customFormat="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s="5" customFormat="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2.66203703703704E-3</v>
      </c>
      <c r="D7" s="15">
        <f>IFERROR(C7/C$25,0)</f>
        <v>7.4845427920598881E-2</v>
      </c>
      <c r="E7" s="15">
        <f>IFERROR(C7/C$36,0)</f>
        <v>2.4776473122912878E-2</v>
      </c>
      <c r="F7" s="14">
        <v>4.7453703703703703E-3</v>
      </c>
      <c r="G7" s="15">
        <f>IFERROR(F7/F$25,0)</f>
        <v>0.29119318181818205</v>
      </c>
      <c r="H7" s="15">
        <f>IFERROR(F7/F$36,0)</f>
        <v>0.1167758473369412</v>
      </c>
      <c r="I7" s="14">
        <v>7.4074074074074103E-3</v>
      </c>
      <c r="J7" s="15">
        <f>IFERROR(I7/I$25,0)</f>
        <v>0.14282526221825489</v>
      </c>
      <c r="K7" s="17">
        <f>IFERROR(I7/I$36,0)</f>
        <v>5.002344849148041E-2</v>
      </c>
    </row>
    <row r="8" spans="2:11" s="5" customFormat="1" x14ac:dyDescent="0.25">
      <c r="B8" s="13" t="s">
        <v>150</v>
      </c>
      <c r="C8" s="14">
        <v>9.8379629629629598E-4</v>
      </c>
      <c r="D8" s="15">
        <f t="shared" ref="D8:D24" si="0">IFERROR(C8/C$25,0)</f>
        <v>2.7660266840221284E-2</v>
      </c>
      <c r="E8" s="15">
        <f t="shared" ref="E8:E24" si="1">IFERROR(C8/C$36,0)</f>
        <v>9.1565226758590929E-3</v>
      </c>
      <c r="F8" s="14">
        <v>1.3194444444444399E-3</v>
      </c>
      <c r="G8" s="15">
        <f t="shared" ref="G8:G24" si="2">IFERROR(F8/F$25,0)</f>
        <v>8.0965909090908866E-2</v>
      </c>
      <c r="H8" s="15">
        <f t="shared" ref="H8:H24" si="3">IFERROR(F8/F$36,0)</f>
        <v>3.2469381942466465E-2</v>
      </c>
      <c r="I8" s="14">
        <v>2.3032407407407398E-3</v>
      </c>
      <c r="J8" s="15">
        <f t="shared" ref="J8:J24" si="4">IFERROR(I8/I$25,0)</f>
        <v>4.4409729970988597E-2</v>
      </c>
      <c r="K8" s="17">
        <f t="shared" ref="K8:K24" si="5">IFERROR(I8/I$36,0)</f>
        <v>1.5554166015319677E-2</v>
      </c>
    </row>
    <row r="9" spans="2:11" s="5" customFormat="1" x14ac:dyDescent="0.25">
      <c r="B9" s="13" t="s">
        <v>11</v>
      </c>
      <c r="C9" s="14">
        <v>1.32523148148148E-2</v>
      </c>
      <c r="D9" s="15">
        <f t="shared" si="0"/>
        <v>0.37260006508298055</v>
      </c>
      <c r="E9" s="15">
        <f t="shared" si="1"/>
        <v>0.12334374663363122</v>
      </c>
      <c r="F9" s="14">
        <v>1.0069444444444401E-3</v>
      </c>
      <c r="G9" s="15">
        <f t="shared" si="2"/>
        <v>6.1789772727272506E-2</v>
      </c>
      <c r="H9" s="15">
        <f t="shared" si="3"/>
        <v>2.4779265166619123E-2</v>
      </c>
      <c r="I9" s="14">
        <v>1.42592592592593E-2</v>
      </c>
      <c r="J9" s="15">
        <f t="shared" si="4"/>
        <v>0.27493862977014133</v>
      </c>
      <c r="K9" s="17">
        <f t="shared" si="5"/>
        <v>9.6295138346100026E-2</v>
      </c>
    </row>
    <row r="10" spans="2:11" s="5" customFormat="1" x14ac:dyDescent="0.25">
      <c r="B10" s="13" t="s">
        <v>63</v>
      </c>
      <c r="C10" s="14">
        <v>7.8472222222222207E-3</v>
      </c>
      <c r="D10" s="15">
        <f t="shared" si="0"/>
        <v>0.22063130491376509</v>
      </c>
      <c r="E10" s="15">
        <f t="shared" si="1"/>
        <v>7.3036733814499599E-2</v>
      </c>
      <c r="F10" s="14">
        <v>4.6874999999999998E-3</v>
      </c>
      <c r="G10" s="15">
        <f t="shared" si="2"/>
        <v>0.28764204545454564</v>
      </c>
      <c r="H10" s="15">
        <f t="shared" si="3"/>
        <v>0.11535175163771021</v>
      </c>
      <c r="I10" s="14">
        <v>1.2534722222222201E-2</v>
      </c>
      <c r="J10" s="15">
        <f t="shared" si="4"/>
        <v>0.24168712340995269</v>
      </c>
      <c r="K10" s="17">
        <f t="shared" si="5"/>
        <v>8.4649054244176819E-2</v>
      </c>
    </row>
    <row r="11" spans="2:11" s="5" customFormat="1" x14ac:dyDescent="0.25">
      <c r="B11" s="13" t="s">
        <v>12</v>
      </c>
      <c r="C11" s="14">
        <v>5.4629629629629603E-3</v>
      </c>
      <c r="D11" s="15">
        <f t="shared" si="0"/>
        <v>0.15359583468922874</v>
      </c>
      <c r="E11" s="15">
        <f t="shared" si="1"/>
        <v>5.0845631800064607E-2</v>
      </c>
      <c r="F11" s="14">
        <v>1.4583333333333299E-3</v>
      </c>
      <c r="G11" s="15">
        <f t="shared" si="2"/>
        <v>8.9488636363636215E-2</v>
      </c>
      <c r="H11" s="15">
        <f t="shared" si="3"/>
        <v>3.5887211620620869E-2</v>
      </c>
      <c r="I11" s="14">
        <v>6.9212962962963004E-3</v>
      </c>
      <c r="J11" s="15">
        <f t="shared" si="4"/>
        <v>0.13345235438518194</v>
      </c>
      <c r="K11" s="17">
        <f t="shared" si="5"/>
        <v>4.6740659684227012E-2</v>
      </c>
    </row>
    <row r="12" spans="2:11" s="5" customFormat="1" x14ac:dyDescent="0.25">
      <c r="B12" s="13" t="s">
        <v>151</v>
      </c>
      <c r="C12" s="14">
        <v>1.15740740740741E-4</v>
      </c>
      <c r="D12" s="15">
        <f t="shared" si="0"/>
        <v>3.254149040026042E-3</v>
      </c>
      <c r="E12" s="15">
        <f t="shared" si="1"/>
        <v>1.0772379618657784E-3</v>
      </c>
      <c r="F12" s="14">
        <v>2.5462962962962999E-4</v>
      </c>
      <c r="G12" s="15">
        <f t="shared" si="2"/>
        <v>1.5625000000000035E-2</v>
      </c>
      <c r="H12" s="15">
        <f t="shared" si="3"/>
        <v>6.2660210766163661E-3</v>
      </c>
      <c r="I12" s="14">
        <v>3.7037037037037003E-4</v>
      </c>
      <c r="J12" s="15">
        <f t="shared" si="4"/>
        <v>7.1412631109127357E-3</v>
      </c>
      <c r="K12" s="17">
        <f t="shared" si="5"/>
        <v>2.5011724245740169E-3</v>
      </c>
    </row>
    <row r="13" spans="2:11" s="5" customFormat="1" x14ac:dyDescent="0.25">
      <c r="B13" s="13" t="s">
        <v>152</v>
      </c>
      <c r="C13" s="14">
        <v>6.3657407407407402E-4</v>
      </c>
      <c r="D13" s="15">
        <f t="shared" si="0"/>
        <v>1.7897819720143187E-2</v>
      </c>
      <c r="E13" s="15">
        <f t="shared" si="1"/>
        <v>5.9248087902617676E-3</v>
      </c>
      <c r="F13" s="14">
        <v>1.6203703703703701E-3</v>
      </c>
      <c r="G13" s="15">
        <f t="shared" si="2"/>
        <v>9.9431818181818232E-2</v>
      </c>
      <c r="H13" s="15">
        <f t="shared" si="3"/>
        <v>3.9874679578467721E-2</v>
      </c>
      <c r="I13" s="14">
        <v>2.2569444444444399E-3</v>
      </c>
      <c r="J13" s="15">
        <f t="shared" si="4"/>
        <v>4.3517072082124436E-2</v>
      </c>
      <c r="K13" s="17">
        <f t="shared" si="5"/>
        <v>1.52415194622479E-2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1.7361111111111101E-4</v>
      </c>
      <c r="G14" s="15">
        <f t="shared" si="2"/>
        <v>1.0653409090909092E-2</v>
      </c>
      <c r="H14" s="15">
        <f t="shared" si="3"/>
        <v>4.2722870976929679E-3</v>
      </c>
      <c r="I14" s="14">
        <v>1.7361111111111101E-4</v>
      </c>
      <c r="J14" s="15">
        <f t="shared" si="4"/>
        <v>3.3474670832403458E-3</v>
      </c>
      <c r="K14" s="17">
        <f t="shared" si="5"/>
        <v>1.1724245740190708E-3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1.9675925925925899E-4</v>
      </c>
      <c r="G17" s="15">
        <f t="shared" si="2"/>
        <v>1.2073863636363629E-2</v>
      </c>
      <c r="H17" s="15">
        <f t="shared" si="3"/>
        <v>4.8419253773853603E-3</v>
      </c>
      <c r="I17" s="14">
        <v>1.9675925925925899E-4</v>
      </c>
      <c r="J17" s="15">
        <f t="shared" si="4"/>
        <v>3.793796027672389E-3</v>
      </c>
      <c r="K17" s="17">
        <f t="shared" si="5"/>
        <v>1.3287478505549461E-3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4.6064814814814796E-3</v>
      </c>
      <c r="D24" s="15">
        <f t="shared" si="0"/>
        <v>0.12951513179303611</v>
      </c>
      <c r="E24" s="15">
        <f t="shared" si="1"/>
        <v>4.2874070882257871E-2</v>
      </c>
      <c r="F24" s="24">
        <v>8.3333333333333295E-4</v>
      </c>
      <c r="G24" s="15">
        <f t="shared" si="2"/>
        <v>5.1136363636363653E-2</v>
      </c>
      <c r="H24" s="15">
        <f t="shared" si="3"/>
        <v>2.0506978068926249E-2</v>
      </c>
      <c r="I24" s="24">
        <v>5.4398148148148097E-3</v>
      </c>
      <c r="J24" s="15">
        <f t="shared" si="4"/>
        <v>0.1048873019415308</v>
      </c>
      <c r="K24" s="17">
        <f t="shared" si="5"/>
        <v>3.6735969985930872E-2</v>
      </c>
    </row>
    <row r="25" spans="2:11" s="5" customFormat="1" ht="16.5" thickTop="1" thickBot="1" x14ac:dyDescent="0.3">
      <c r="B25" s="36" t="s">
        <v>3</v>
      </c>
      <c r="C25" s="37">
        <f>SUM(C7:C24)</f>
        <v>3.5567129629629615E-2</v>
      </c>
      <c r="D25" s="38">
        <f>IFERROR(SUM(D7:D24),0)</f>
        <v>0.99999999999999989</v>
      </c>
      <c r="E25" s="38">
        <f>IFERROR(SUM(E7:E24),0)</f>
        <v>0.3310352256813528</v>
      </c>
      <c r="F25" s="37">
        <f>SUM(F7:F24)</f>
        <v>1.6296296296296284E-2</v>
      </c>
      <c r="G25" s="38">
        <f>IFERROR(SUM(G7:G24),0)</f>
        <v>0.99999999999999989</v>
      </c>
      <c r="H25" s="38">
        <f>IFERROR(SUM(H7:H24),0)</f>
        <v>0.4010253489034466</v>
      </c>
      <c r="I25" s="37">
        <f>SUM(I7:I24)</f>
        <v>5.1863425925925931E-2</v>
      </c>
      <c r="J25" s="38">
        <f>IFERROR(SUM(J7:J24),0)</f>
        <v>1.0000000000000002</v>
      </c>
      <c r="K25" s="39">
        <f>IFERROR(SUM(K7:K24),0)</f>
        <v>0.35024230107863069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4.8263888888888896E-3</v>
      </c>
      <c r="D28" s="22"/>
      <c r="E28" s="15">
        <f>IFERROR(C28/C$36,0)</f>
        <v>4.4920823009802865E-2</v>
      </c>
      <c r="F28" s="14">
        <v>2.1990740740740699E-3</v>
      </c>
      <c r="G28" s="22"/>
      <c r="H28" s="15">
        <f>IFERROR(F28/F$36,0)</f>
        <v>5.4115636570777524E-2</v>
      </c>
      <c r="I28" s="14">
        <v>7.0254629629629599E-3</v>
      </c>
      <c r="J28" s="22"/>
      <c r="K28" s="17">
        <f>IFERROR(I28/I$36,0)</f>
        <v>4.7444114428638412E-2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9.8032407407407408E-3</v>
      </c>
      <c r="D31" s="22"/>
      <c r="E31" s="15">
        <f t="shared" si="6"/>
        <v>9.124205537003123E-2</v>
      </c>
      <c r="F31" s="14">
        <v>8.1365740740740704E-3</v>
      </c>
      <c r="G31" s="22"/>
      <c r="H31" s="15">
        <f t="shared" si="7"/>
        <v>0.20022785531187715</v>
      </c>
      <c r="I31" s="14">
        <v>1.7939814814814801E-2</v>
      </c>
      <c r="J31" s="22"/>
      <c r="K31" s="17">
        <f t="shared" si="8"/>
        <v>0.12115053931530397</v>
      </c>
    </row>
    <row r="32" spans="2:11" s="5" customFormat="1" x14ac:dyDescent="0.25">
      <c r="B32" s="21" t="s">
        <v>19</v>
      </c>
      <c r="C32" s="14">
        <v>5.7245370370370398E-2</v>
      </c>
      <c r="D32" s="22"/>
      <c r="E32" s="15">
        <f t="shared" si="6"/>
        <v>0.53280189593881311</v>
      </c>
      <c r="F32" s="14">
        <v>1.40046296296296E-2</v>
      </c>
      <c r="G32" s="22"/>
      <c r="H32" s="15">
        <f t="shared" si="7"/>
        <v>0.34463115921389892</v>
      </c>
      <c r="I32" s="14">
        <v>7.1249999999999994E-2</v>
      </c>
      <c r="J32" s="22"/>
      <c r="K32" s="17">
        <f t="shared" si="8"/>
        <v>0.48116304517742692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7.1875000000000022E-2</v>
      </c>
      <c r="D34" s="38"/>
      <c r="E34" s="38">
        <f>IFERROR(SUM(E28:E33),0)</f>
        <v>0.6689647743186472</v>
      </c>
      <c r="F34" s="37">
        <f>SUM(F28:F33)</f>
        <v>2.4340277777777738E-2</v>
      </c>
      <c r="G34" s="38"/>
      <c r="H34" s="38">
        <f>IFERROR(SUM(H28:H33),0)</f>
        <v>0.59897465109655357</v>
      </c>
      <c r="I34" s="37">
        <f>SUM(I28:I33)</f>
        <v>9.6215277777777747E-2</v>
      </c>
      <c r="J34" s="38"/>
      <c r="K34" s="39">
        <f>IFERROR(SUM(K28:K33),0)</f>
        <v>0.64975769892136936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0.10744212962962964</v>
      </c>
      <c r="D36" s="40"/>
      <c r="E36" s="41">
        <f>IFERROR(SUM(E25,E34),0)</f>
        <v>1</v>
      </c>
      <c r="F36" s="37">
        <f>SUM(F25,F34)</f>
        <v>4.0636574074074019E-2</v>
      </c>
      <c r="G36" s="40"/>
      <c r="H36" s="41">
        <f>IFERROR(SUM(H25,H34),0)</f>
        <v>1.0000000000000002</v>
      </c>
      <c r="I36" s="37">
        <f>SUM(I25,I34)</f>
        <v>0.14807870370370368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91</v>
      </c>
      <c r="C3" s="164"/>
      <c r="D3" s="165"/>
    </row>
    <row r="4" spans="2:4" s="83" customFormat="1" ht="24" customHeight="1" x14ac:dyDescent="0.25">
      <c r="B4" s="166" t="s">
        <v>184</v>
      </c>
      <c r="C4" s="167"/>
      <c r="D4" s="168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4" customHeight="1" x14ac:dyDescent="0.25">
      <c r="B6" s="87" t="s">
        <v>92</v>
      </c>
      <c r="C6" s="88">
        <v>8.1365740740740704E-3</v>
      </c>
      <c r="D6" s="116">
        <v>0.20022785531187701</v>
      </c>
    </row>
    <row r="7" spans="2:4" s="83" customFormat="1" ht="24" customHeight="1" x14ac:dyDescent="0.25">
      <c r="B7" s="87" t="s">
        <v>93</v>
      </c>
      <c r="C7" s="88">
        <v>4.8842592592592601E-3</v>
      </c>
      <c r="D7" s="116">
        <v>0.12019367701509499</v>
      </c>
    </row>
    <row r="8" spans="2:4" s="83" customFormat="1" ht="24" customHeight="1" x14ac:dyDescent="0.25">
      <c r="B8" s="87" t="s">
        <v>98</v>
      </c>
      <c r="C8" s="88">
        <v>3.9583333333333302E-3</v>
      </c>
      <c r="D8" s="116">
        <v>9.7408145827399595E-2</v>
      </c>
    </row>
    <row r="9" spans="2:4" s="83" customFormat="1" ht="24" customHeight="1" x14ac:dyDescent="0.25">
      <c r="B9" s="87" t="s">
        <v>175</v>
      </c>
      <c r="C9" s="88">
        <v>2.9629629629629602E-3</v>
      </c>
      <c r="D9" s="116">
        <v>7.2913699800626605E-2</v>
      </c>
    </row>
    <row r="10" spans="2:4" s="83" customFormat="1" ht="24" customHeight="1" x14ac:dyDescent="0.25">
      <c r="B10" s="87" t="s">
        <v>164</v>
      </c>
      <c r="C10" s="88">
        <v>2.1990740740740699E-3</v>
      </c>
      <c r="D10" s="116">
        <v>5.41156365707776E-2</v>
      </c>
    </row>
    <row r="11" spans="2:4" s="83" customFormat="1" ht="24" customHeight="1" x14ac:dyDescent="0.25">
      <c r="B11" s="87" t="s">
        <v>99</v>
      </c>
      <c r="C11" s="88">
        <v>2.0833333333333298E-3</v>
      </c>
      <c r="D11" s="116">
        <v>5.1267445172315601E-2</v>
      </c>
    </row>
    <row r="12" spans="2:4" s="83" customFormat="1" ht="24" customHeight="1" x14ac:dyDescent="0.25">
      <c r="B12" s="87" t="s">
        <v>177</v>
      </c>
      <c r="C12" s="88">
        <v>1.6203703703703701E-3</v>
      </c>
      <c r="D12" s="116">
        <v>3.9874679578467701E-2</v>
      </c>
    </row>
    <row r="13" spans="2:4" s="83" customFormat="1" ht="24" customHeight="1" x14ac:dyDescent="0.25">
      <c r="B13" s="87" t="s">
        <v>94</v>
      </c>
      <c r="C13" s="88">
        <v>1.5972222222222199E-3</v>
      </c>
      <c r="D13" s="116">
        <v>3.9305041298775302E-2</v>
      </c>
    </row>
    <row r="14" spans="2:4" s="83" customFormat="1" ht="24" customHeight="1" x14ac:dyDescent="0.25">
      <c r="B14" s="87" t="s">
        <v>185</v>
      </c>
      <c r="C14" s="88">
        <v>1.4814814814814801E-3</v>
      </c>
      <c r="D14" s="116">
        <v>3.6456849900313303E-2</v>
      </c>
    </row>
    <row r="15" spans="2:4" s="83" customFormat="1" ht="24" customHeight="1" x14ac:dyDescent="0.25">
      <c r="B15" s="87" t="s">
        <v>100</v>
      </c>
      <c r="C15" s="88">
        <v>1.4583333333333299E-3</v>
      </c>
      <c r="D15" s="116">
        <v>3.5887211620620897E-2</v>
      </c>
    </row>
    <row r="16" spans="2:4" s="83" customFormat="1" ht="24" customHeight="1" x14ac:dyDescent="0.25">
      <c r="B16" s="87" t="s">
        <v>168</v>
      </c>
      <c r="C16" s="88">
        <v>1.3194444444444399E-3</v>
      </c>
      <c r="D16" s="116">
        <v>3.2469381942466499E-2</v>
      </c>
    </row>
    <row r="17" spans="2:4" s="83" customFormat="1" ht="24" customHeight="1" x14ac:dyDescent="0.25">
      <c r="B17" s="87" t="s">
        <v>173</v>
      </c>
      <c r="C17" s="88">
        <v>1.3194444444444399E-3</v>
      </c>
      <c r="D17" s="116">
        <v>3.2469381942466499E-2</v>
      </c>
    </row>
    <row r="18" spans="2:4" s="83" customFormat="1" ht="24" customHeight="1" x14ac:dyDescent="0.25">
      <c r="B18" s="87" t="s">
        <v>97</v>
      </c>
      <c r="C18" s="88">
        <v>1.30787037037037E-3</v>
      </c>
      <c r="D18" s="116">
        <v>3.2184562802620303E-2</v>
      </c>
    </row>
    <row r="19" spans="2:4" s="83" customFormat="1" ht="24" customHeight="1" x14ac:dyDescent="0.25">
      <c r="B19" s="87" t="s">
        <v>194</v>
      </c>
      <c r="C19" s="88">
        <v>1.0648148148148101E-3</v>
      </c>
      <c r="D19" s="116">
        <v>2.6203360865850199E-2</v>
      </c>
    </row>
    <row r="20" spans="2:4" s="83" customFormat="1" ht="24" customHeight="1" x14ac:dyDescent="0.25">
      <c r="B20" s="87" t="s">
        <v>195</v>
      </c>
      <c r="C20" s="88">
        <v>8.3333333333333295E-4</v>
      </c>
      <c r="D20" s="116">
        <v>2.05069780689262E-2</v>
      </c>
    </row>
    <row r="21" spans="2:4" s="83" customFormat="1" ht="24" customHeight="1" x14ac:dyDescent="0.25">
      <c r="B21" s="87" t="s">
        <v>193</v>
      </c>
      <c r="C21" s="88">
        <v>7.8703703703703705E-4</v>
      </c>
      <c r="D21" s="116">
        <v>1.93677015095414E-2</v>
      </c>
    </row>
    <row r="22" spans="2:4" s="83" customFormat="1" ht="24" customHeight="1" x14ac:dyDescent="0.25">
      <c r="B22" s="87" t="s">
        <v>196</v>
      </c>
      <c r="C22" s="88">
        <v>5.6712962962962999E-4</v>
      </c>
      <c r="D22" s="116">
        <v>1.3956137852463701E-2</v>
      </c>
    </row>
    <row r="23" spans="2:4" s="83" customFormat="1" ht="24" customHeight="1" x14ac:dyDescent="0.25">
      <c r="B23" s="87" t="s">
        <v>174</v>
      </c>
      <c r="C23" s="88">
        <v>4.9768518518518499E-4</v>
      </c>
      <c r="D23" s="116">
        <v>1.22472230133865E-2</v>
      </c>
    </row>
    <row r="24" spans="2:4" s="83" customFormat="1" ht="24" customHeight="1" x14ac:dyDescent="0.25">
      <c r="B24" s="87" t="s">
        <v>172</v>
      </c>
      <c r="C24" s="88">
        <v>4.1666666666666702E-4</v>
      </c>
      <c r="D24" s="116">
        <v>1.02534890344631E-2</v>
      </c>
    </row>
    <row r="25" spans="2:4" s="83" customFormat="1" ht="24" customHeight="1" thickBot="1" x14ac:dyDescent="0.3">
      <c r="B25" s="90" t="s">
        <v>115</v>
      </c>
      <c r="C25" s="91">
        <v>4.0509259259259301E-4</v>
      </c>
      <c r="D25" s="117">
        <v>9.9686698946169199E-3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95</v>
      </c>
      <c r="C3" s="164"/>
      <c r="D3" s="165"/>
    </row>
    <row r="4" spans="2:4" s="83" customFormat="1" ht="24" customHeight="1" x14ac:dyDescent="0.25">
      <c r="B4" s="166" t="s">
        <v>184</v>
      </c>
      <c r="C4" s="167"/>
      <c r="D4" s="168"/>
    </row>
    <row r="5" spans="2:4" s="82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2" customFormat="1" ht="24" customHeight="1" x14ac:dyDescent="0.25">
      <c r="B6" s="87"/>
      <c r="C6" s="118"/>
      <c r="D6" s="119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96</v>
      </c>
      <c r="C3" s="164"/>
      <c r="D3" s="165"/>
    </row>
    <row r="4" spans="2:4" s="83" customFormat="1" ht="24" customHeight="1" x14ac:dyDescent="0.25">
      <c r="B4" s="187" t="s">
        <v>184</v>
      </c>
      <c r="C4" s="167"/>
      <c r="D4" s="168"/>
    </row>
    <row r="5" spans="2:4" ht="24" customHeight="1" x14ac:dyDescent="0.25">
      <c r="B5" s="188" t="s">
        <v>10</v>
      </c>
      <c r="C5" s="85" t="s">
        <v>77</v>
      </c>
      <c r="D5" s="86" t="s">
        <v>5</v>
      </c>
    </row>
    <row r="6" spans="2:4" ht="24" customHeight="1" thickBot="1" x14ac:dyDescent="0.3">
      <c r="B6" s="189"/>
      <c r="C6" s="190"/>
      <c r="D6" s="1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79</v>
      </c>
      <c r="C3" s="164"/>
      <c r="D3" s="165"/>
    </row>
    <row r="4" spans="2:4" s="83" customFormat="1" ht="24" customHeight="1" x14ac:dyDescent="0.25">
      <c r="B4" s="187" t="s">
        <v>184</v>
      </c>
      <c r="C4" s="167"/>
      <c r="D4" s="168"/>
    </row>
    <row r="5" spans="2:4" ht="24" customHeight="1" x14ac:dyDescent="0.25">
      <c r="B5" s="192" t="s">
        <v>10</v>
      </c>
      <c r="C5" s="120" t="s">
        <v>77</v>
      </c>
      <c r="D5" s="121" t="s">
        <v>5</v>
      </c>
    </row>
    <row r="6" spans="2:4" ht="24" customHeight="1" thickBot="1" x14ac:dyDescent="0.3">
      <c r="B6" s="193"/>
      <c r="C6" s="194"/>
      <c r="D6" s="19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63" t="s">
        <v>80</v>
      </c>
      <c r="C3" s="164"/>
      <c r="D3" s="165"/>
    </row>
    <row r="4" spans="2:4" s="83" customFormat="1" ht="23.25" customHeight="1" x14ac:dyDescent="0.25">
      <c r="B4" s="166" t="s">
        <v>184</v>
      </c>
      <c r="C4" s="167"/>
      <c r="D4" s="168"/>
    </row>
    <row r="5" spans="2:4" s="83" customFormat="1" ht="23.25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3.25" customHeight="1" thickBot="1" x14ac:dyDescent="0.3">
      <c r="B6" s="122"/>
      <c r="C6" s="123"/>
      <c r="D6" s="11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81</v>
      </c>
      <c r="C3" s="164"/>
      <c r="D3" s="165"/>
    </row>
    <row r="4" spans="2:4" s="83" customFormat="1" ht="24" customHeight="1" x14ac:dyDescent="0.25">
      <c r="B4" s="187" t="s">
        <v>184</v>
      </c>
      <c r="C4" s="167"/>
      <c r="D4" s="168"/>
    </row>
    <row r="5" spans="2:4" s="83" customFormat="1" ht="24" customHeight="1" x14ac:dyDescent="0.25">
      <c r="B5" s="188" t="s">
        <v>10</v>
      </c>
      <c r="C5" s="85" t="s">
        <v>77</v>
      </c>
      <c r="D5" s="86" t="s">
        <v>5</v>
      </c>
    </row>
    <row r="6" spans="2:4" s="83" customFormat="1" ht="24" customHeight="1" thickBot="1" x14ac:dyDescent="0.3">
      <c r="B6" s="189"/>
      <c r="C6" s="190"/>
      <c r="D6" s="1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6"/>
  <sheetViews>
    <sheetView showGridLines="0" showZeros="0" zoomScale="60" zoomScaleNormal="60" zoomScaleSheetLayoutView="100" zoomScalePageLayoutView="8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82</v>
      </c>
      <c r="C3" s="164"/>
      <c r="D3" s="165"/>
    </row>
    <row r="4" spans="2:4" s="83" customFormat="1" ht="24" customHeight="1" x14ac:dyDescent="0.25">
      <c r="B4" s="166" t="s">
        <v>184</v>
      </c>
      <c r="C4" s="167"/>
      <c r="D4" s="168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4" customHeight="1" thickBot="1" x14ac:dyDescent="0.3">
      <c r="B6" s="90" t="s">
        <v>164</v>
      </c>
      <c r="C6" s="91">
        <v>1.15740740740741E-4</v>
      </c>
      <c r="D6" s="92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4" max="16383" man="1"/>
  </rowBreaks>
  <colBreaks count="1" manualBreakCount="1">
    <brk id="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69" t="s">
        <v>83</v>
      </c>
      <c r="C3" s="170"/>
      <c r="D3" s="171"/>
    </row>
    <row r="4" spans="2:4" s="83" customFormat="1" ht="23.25" customHeight="1" x14ac:dyDescent="0.25">
      <c r="B4" s="172" t="s">
        <v>184</v>
      </c>
      <c r="C4" s="173"/>
      <c r="D4" s="174"/>
    </row>
    <row r="5" spans="2:4" s="83" customFormat="1" ht="23.25" customHeight="1" x14ac:dyDescent="0.25">
      <c r="B5" s="124" t="s">
        <v>10</v>
      </c>
      <c r="C5" s="125" t="s">
        <v>77</v>
      </c>
      <c r="D5" s="126" t="s">
        <v>5</v>
      </c>
    </row>
    <row r="6" spans="2:4" s="83" customFormat="1" ht="23.25" customHeight="1" x14ac:dyDescent="0.25">
      <c r="B6" s="127" t="s">
        <v>194</v>
      </c>
      <c r="C6" s="128">
        <v>1.2962962962962999E-3</v>
      </c>
      <c r="D6" s="129">
        <v>0.11244979919678701</v>
      </c>
    </row>
    <row r="7" spans="2:4" s="83" customFormat="1" ht="23.25" customHeight="1" x14ac:dyDescent="0.25">
      <c r="B7" s="127" t="s">
        <v>180</v>
      </c>
      <c r="C7" s="128">
        <v>1.19212962962963E-3</v>
      </c>
      <c r="D7" s="129">
        <v>0.103413654618474</v>
      </c>
    </row>
    <row r="8" spans="2:4" s="83" customFormat="1" ht="23.25" customHeight="1" x14ac:dyDescent="0.25">
      <c r="B8" s="127" t="s">
        <v>93</v>
      </c>
      <c r="C8" s="128">
        <v>1.0648148148148101E-3</v>
      </c>
      <c r="D8" s="129">
        <v>9.2369477911646597E-2</v>
      </c>
    </row>
    <row r="9" spans="2:4" s="83" customFormat="1" ht="23.25" customHeight="1" x14ac:dyDescent="0.25">
      <c r="B9" s="127" t="s">
        <v>92</v>
      </c>
      <c r="C9" s="128">
        <v>9.2592592592592596E-4</v>
      </c>
      <c r="D9" s="129">
        <v>8.0321285140562207E-2</v>
      </c>
    </row>
    <row r="10" spans="2:4" s="83" customFormat="1" ht="23.25" customHeight="1" x14ac:dyDescent="0.25">
      <c r="B10" s="127" t="s">
        <v>197</v>
      </c>
      <c r="C10" s="128">
        <v>5.4398148148148101E-4</v>
      </c>
      <c r="D10" s="129">
        <v>4.7188755020080297E-2</v>
      </c>
    </row>
    <row r="11" spans="2:4" s="83" customFormat="1" ht="23.25" customHeight="1" x14ac:dyDescent="0.25">
      <c r="B11" s="127" t="s">
        <v>198</v>
      </c>
      <c r="C11" s="128">
        <v>5.20833333333333E-4</v>
      </c>
      <c r="D11" s="129">
        <v>4.51807228915663E-2</v>
      </c>
    </row>
    <row r="12" spans="2:4" s="83" customFormat="1" ht="23.25" customHeight="1" x14ac:dyDescent="0.25">
      <c r="B12" s="127" t="s">
        <v>171</v>
      </c>
      <c r="C12" s="128">
        <v>5.20833333333333E-4</v>
      </c>
      <c r="D12" s="129">
        <v>4.51807228915663E-2</v>
      </c>
    </row>
    <row r="13" spans="2:4" s="83" customFormat="1" ht="23.25" customHeight="1" x14ac:dyDescent="0.25">
      <c r="B13" s="127" t="s">
        <v>191</v>
      </c>
      <c r="C13" s="128">
        <v>5.20833333333333E-4</v>
      </c>
      <c r="D13" s="129">
        <v>4.51807228915663E-2</v>
      </c>
    </row>
    <row r="14" spans="2:4" s="83" customFormat="1" ht="23.25" customHeight="1" x14ac:dyDescent="0.25">
      <c r="B14" s="127" t="s">
        <v>199</v>
      </c>
      <c r="C14" s="128">
        <v>4.8611111111111099E-4</v>
      </c>
      <c r="D14" s="129">
        <v>4.2168674698795199E-2</v>
      </c>
    </row>
    <row r="15" spans="2:4" s="83" customFormat="1" ht="23.25" customHeight="1" x14ac:dyDescent="0.25">
      <c r="B15" s="127" t="s">
        <v>99</v>
      </c>
      <c r="C15" s="128">
        <v>4.8611111111111099E-4</v>
      </c>
      <c r="D15" s="129">
        <v>4.2168674698795199E-2</v>
      </c>
    </row>
    <row r="16" spans="2:4" s="83" customFormat="1" ht="23.25" customHeight="1" x14ac:dyDescent="0.25">
      <c r="B16" s="127" t="s">
        <v>200</v>
      </c>
      <c r="C16" s="128">
        <v>4.7453703703703698E-4</v>
      </c>
      <c r="D16" s="129">
        <v>4.11646586345382E-2</v>
      </c>
    </row>
    <row r="17" spans="2:4" s="83" customFormat="1" ht="23.25" customHeight="1" x14ac:dyDescent="0.25">
      <c r="B17" s="127" t="s">
        <v>201</v>
      </c>
      <c r="C17" s="128">
        <v>4.6296296296296298E-4</v>
      </c>
      <c r="D17" s="129">
        <v>4.0160642570281103E-2</v>
      </c>
    </row>
    <row r="18" spans="2:4" s="83" customFormat="1" ht="23.25" customHeight="1" x14ac:dyDescent="0.25">
      <c r="B18" s="127" t="s">
        <v>185</v>
      </c>
      <c r="C18" s="128">
        <v>4.2824074074074102E-4</v>
      </c>
      <c r="D18" s="129">
        <v>3.7148594377510002E-2</v>
      </c>
    </row>
    <row r="19" spans="2:4" s="83" customFormat="1" ht="23.25" customHeight="1" x14ac:dyDescent="0.25">
      <c r="B19" s="127" t="s">
        <v>202</v>
      </c>
      <c r="C19" s="128">
        <v>4.1666666666666702E-4</v>
      </c>
      <c r="D19" s="129">
        <v>3.6144578313252997E-2</v>
      </c>
    </row>
    <row r="20" spans="2:4" s="83" customFormat="1" ht="23.25" customHeight="1" x14ac:dyDescent="0.25">
      <c r="B20" s="127" t="s">
        <v>189</v>
      </c>
      <c r="C20" s="128">
        <v>3.9351851851851901E-4</v>
      </c>
      <c r="D20" s="129">
        <v>3.4136546184738999E-2</v>
      </c>
    </row>
    <row r="21" spans="2:4" s="83" customFormat="1" ht="23.25" customHeight="1" x14ac:dyDescent="0.25">
      <c r="B21" s="127" t="s">
        <v>203</v>
      </c>
      <c r="C21" s="128">
        <v>3.9351851851851901E-4</v>
      </c>
      <c r="D21" s="129">
        <v>3.4136546184738999E-2</v>
      </c>
    </row>
    <row r="22" spans="2:4" s="83" customFormat="1" ht="23.25" customHeight="1" x14ac:dyDescent="0.25">
      <c r="B22" s="127" t="s">
        <v>167</v>
      </c>
      <c r="C22" s="128">
        <v>3.9351851851851901E-4</v>
      </c>
      <c r="D22" s="129">
        <v>3.4136546184738999E-2</v>
      </c>
    </row>
    <row r="23" spans="2:4" s="83" customFormat="1" ht="23.25" customHeight="1" x14ac:dyDescent="0.25">
      <c r="B23" s="127" t="s">
        <v>94</v>
      </c>
      <c r="C23" s="128">
        <v>3.7037037037037003E-4</v>
      </c>
      <c r="D23" s="129">
        <v>3.2128514056224897E-2</v>
      </c>
    </row>
    <row r="24" spans="2:4" s="83" customFormat="1" ht="23.25" customHeight="1" x14ac:dyDescent="0.25">
      <c r="B24" s="127" t="s">
        <v>97</v>
      </c>
      <c r="C24" s="128">
        <v>3.3564814814814801E-4</v>
      </c>
      <c r="D24" s="129">
        <v>2.9116465863453799E-2</v>
      </c>
    </row>
    <row r="25" spans="2:4" s="83" customFormat="1" ht="23.25" customHeight="1" thickBot="1" x14ac:dyDescent="0.3">
      <c r="B25" s="135" t="s">
        <v>168</v>
      </c>
      <c r="C25" s="136">
        <v>3.00925925925926E-4</v>
      </c>
      <c r="D25" s="130">
        <v>2.6104417670682702E-2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8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84</v>
      </c>
      <c r="C3" s="164"/>
      <c r="D3" s="165"/>
    </row>
    <row r="4" spans="2:4" s="83" customFormat="1" ht="24" customHeight="1" x14ac:dyDescent="0.25">
      <c r="B4" s="166" t="s">
        <v>184</v>
      </c>
      <c r="C4" s="167"/>
      <c r="D4" s="168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3.25" customHeight="1" x14ac:dyDescent="0.25">
      <c r="B6" s="127" t="s">
        <v>92</v>
      </c>
      <c r="C6" s="128">
        <v>3.8194444444444398E-4</v>
      </c>
      <c r="D6" s="129">
        <v>0.6</v>
      </c>
    </row>
    <row r="7" spans="2:4" s="83" customFormat="1" ht="23.25" customHeight="1" x14ac:dyDescent="0.25">
      <c r="B7" s="127" t="s">
        <v>204</v>
      </c>
      <c r="C7" s="128">
        <v>1.38888888888889E-4</v>
      </c>
      <c r="D7" s="129">
        <v>0.218181818181818</v>
      </c>
    </row>
    <row r="8" spans="2:4" s="83" customFormat="1" ht="23.25" customHeight="1" thickBot="1" x14ac:dyDescent="0.3">
      <c r="B8" s="135" t="s">
        <v>93</v>
      </c>
      <c r="C8" s="136">
        <v>1.15740740740741E-4</v>
      </c>
      <c r="D8" s="130">
        <v>0.18181818181818199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2"/>
  <sheetViews>
    <sheetView showGridLines="0" showZeros="0" topLeftCell="A2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85</v>
      </c>
      <c r="C3" s="164"/>
      <c r="D3" s="165"/>
    </row>
    <row r="4" spans="2:4" s="83" customFormat="1" ht="24" customHeight="1" x14ac:dyDescent="0.25">
      <c r="B4" s="166" t="s">
        <v>184</v>
      </c>
      <c r="C4" s="167"/>
      <c r="D4" s="168"/>
    </row>
    <row r="5" spans="2:4" s="83" customFormat="1" ht="23.25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3.25" customHeight="1" x14ac:dyDescent="0.25">
      <c r="B6" s="87" t="s">
        <v>93</v>
      </c>
      <c r="C6" s="88">
        <v>3.5879629629629599E-3</v>
      </c>
      <c r="D6" s="116">
        <v>0.26248941574936502</v>
      </c>
    </row>
    <row r="7" spans="2:4" s="83" customFormat="1" ht="23.25" customHeight="1" x14ac:dyDescent="0.25">
      <c r="B7" s="87" t="s">
        <v>92</v>
      </c>
      <c r="C7" s="88">
        <v>2.8472222222222202E-3</v>
      </c>
      <c r="D7" s="116">
        <v>0.208298052497883</v>
      </c>
    </row>
    <row r="8" spans="2:4" s="83" customFormat="1" ht="23.25" customHeight="1" x14ac:dyDescent="0.25">
      <c r="B8" s="87" t="s">
        <v>178</v>
      </c>
      <c r="C8" s="88">
        <v>1.2384259259259299E-3</v>
      </c>
      <c r="D8" s="116">
        <v>9.0601185436071097E-2</v>
      </c>
    </row>
    <row r="9" spans="2:4" s="83" customFormat="1" ht="23.25" customHeight="1" x14ac:dyDescent="0.25">
      <c r="B9" s="87" t="s">
        <v>177</v>
      </c>
      <c r="C9" s="88">
        <v>1.2384259259259299E-3</v>
      </c>
      <c r="D9" s="116">
        <v>9.0601185436071097E-2</v>
      </c>
    </row>
    <row r="10" spans="2:4" s="83" customFormat="1" ht="23.25" customHeight="1" x14ac:dyDescent="0.25">
      <c r="B10" s="87" t="s">
        <v>100</v>
      </c>
      <c r="C10" s="88">
        <v>8.4490740740740696E-4</v>
      </c>
      <c r="D10" s="116">
        <v>6.1812023708721402E-2</v>
      </c>
    </row>
    <row r="11" spans="2:4" s="83" customFormat="1" ht="23.25" customHeight="1" x14ac:dyDescent="0.25">
      <c r="B11" s="87" t="s">
        <v>172</v>
      </c>
      <c r="C11" s="88">
        <v>7.9861111111111105E-4</v>
      </c>
      <c r="D11" s="116">
        <v>5.8425063505503798E-2</v>
      </c>
    </row>
    <row r="12" spans="2:4" s="83" customFormat="1" ht="23.25" customHeight="1" x14ac:dyDescent="0.25">
      <c r="B12" s="87" t="s">
        <v>205</v>
      </c>
      <c r="C12" s="88">
        <v>6.1342592592592601E-4</v>
      </c>
      <c r="D12" s="116">
        <v>4.4877222692633403E-2</v>
      </c>
    </row>
    <row r="13" spans="2:4" s="83" customFormat="1" ht="23.25" customHeight="1" x14ac:dyDescent="0.25">
      <c r="B13" s="87" t="s">
        <v>115</v>
      </c>
      <c r="C13" s="88">
        <v>5.78703703703704E-4</v>
      </c>
      <c r="D13" s="116">
        <v>4.23370025402202E-2</v>
      </c>
    </row>
    <row r="14" spans="2:4" s="83" customFormat="1" ht="23.25" customHeight="1" x14ac:dyDescent="0.25">
      <c r="B14" s="87" t="s">
        <v>206</v>
      </c>
      <c r="C14" s="88">
        <v>3.5879629629629602E-4</v>
      </c>
      <c r="D14" s="116">
        <v>2.6248941574936499E-2</v>
      </c>
    </row>
    <row r="15" spans="2:4" s="83" customFormat="1" ht="23.25" customHeight="1" x14ac:dyDescent="0.25">
      <c r="B15" s="87" t="s">
        <v>97</v>
      </c>
      <c r="C15" s="88">
        <v>2.5462962962962999E-4</v>
      </c>
      <c r="D15" s="116">
        <v>1.8628281117696901E-2</v>
      </c>
    </row>
    <row r="16" spans="2:4" s="83" customFormat="1" ht="23.25" customHeight="1" x14ac:dyDescent="0.25">
      <c r="B16" s="87" t="s">
        <v>168</v>
      </c>
      <c r="C16" s="88">
        <v>2.31481481481481E-4</v>
      </c>
      <c r="D16" s="116">
        <v>1.6934801016088099E-2</v>
      </c>
    </row>
    <row r="17" spans="2:4" s="83" customFormat="1" ht="23.25" customHeight="1" x14ac:dyDescent="0.25">
      <c r="B17" s="87" t="s">
        <v>207</v>
      </c>
      <c r="C17" s="88">
        <v>2.31481481481481E-4</v>
      </c>
      <c r="D17" s="116">
        <v>1.6934801016088099E-2</v>
      </c>
    </row>
    <row r="18" spans="2:4" s="83" customFormat="1" ht="23.25" customHeight="1" x14ac:dyDescent="0.25">
      <c r="B18" s="87" t="s">
        <v>98</v>
      </c>
      <c r="C18" s="88">
        <v>2.0833333333333299E-4</v>
      </c>
      <c r="D18" s="116">
        <v>1.52413209144793E-2</v>
      </c>
    </row>
    <row r="19" spans="2:4" s="83" customFormat="1" ht="23.25" customHeight="1" x14ac:dyDescent="0.25">
      <c r="B19" s="87" t="s">
        <v>175</v>
      </c>
      <c r="C19" s="88">
        <v>2.0833333333333299E-4</v>
      </c>
      <c r="D19" s="116">
        <v>1.52413209144793E-2</v>
      </c>
    </row>
    <row r="20" spans="2:4" s="83" customFormat="1" ht="23.25" customHeight="1" x14ac:dyDescent="0.25">
      <c r="B20" s="87" t="s">
        <v>99</v>
      </c>
      <c r="C20" s="88">
        <v>1.8518518518518501E-4</v>
      </c>
      <c r="D20" s="116">
        <v>1.35478408128704E-2</v>
      </c>
    </row>
    <row r="21" spans="2:4" s="83" customFormat="1" ht="23.25" customHeight="1" x14ac:dyDescent="0.25">
      <c r="B21" s="87" t="s">
        <v>208</v>
      </c>
      <c r="C21" s="88">
        <v>1.2731481481481499E-4</v>
      </c>
      <c r="D21" s="116">
        <v>9.3141405588484296E-3</v>
      </c>
    </row>
    <row r="22" spans="2:4" s="83" customFormat="1" ht="23.25" customHeight="1" thickBot="1" x14ac:dyDescent="0.3">
      <c r="B22" s="90" t="s">
        <v>209</v>
      </c>
      <c r="C22" s="91">
        <v>1.15740740740741E-4</v>
      </c>
      <c r="D22" s="117">
        <v>8.4674005080440304E-3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7"/>
  <sheetViews>
    <sheetView showGridLines="0" showZeros="0" zoomScale="70" zoomScaleNormal="7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3" t="s">
        <v>51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8.2175925925925895E-4</v>
      </c>
      <c r="D7" s="15">
        <f>IFERROR(C7/C$25,0)</f>
        <v>8.8972431077694328E-2</v>
      </c>
      <c r="E7" s="15">
        <f>IFERROR(C7/C$36,0)</f>
        <v>3.277931671283469E-2</v>
      </c>
      <c r="F7" s="14">
        <v>0</v>
      </c>
      <c r="G7" s="15">
        <f>IFERROR(F7/F$25,0)</f>
        <v>0</v>
      </c>
      <c r="H7" s="15">
        <f>IFERROR(F7/F$36,0)</f>
        <v>0</v>
      </c>
      <c r="I7" s="14">
        <v>8.2175925925925895E-4</v>
      </c>
      <c r="J7" s="15">
        <f>IFERROR(I7/I$25,0)</f>
        <v>8.8972431077694328E-2</v>
      </c>
      <c r="K7" s="17">
        <f>IFERROR(I7/I$36,0)</f>
        <v>3.277931671283469E-2</v>
      </c>
    </row>
    <row r="8" spans="2:11" x14ac:dyDescent="0.25">
      <c r="B8" s="13" t="s">
        <v>150</v>
      </c>
      <c r="C8" s="14">
        <v>1.4583333333333299E-3</v>
      </c>
      <c r="D8" s="15">
        <f t="shared" ref="D8:D24" si="0">IFERROR(C8/C$25,0)</f>
        <v>0.15789473684210512</v>
      </c>
      <c r="E8" s="15">
        <f t="shared" ref="E8:E24" si="1">IFERROR(C8/C$36,0)</f>
        <v>5.8171745152354404E-2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1.4583333333333299E-3</v>
      </c>
      <c r="J8" s="15">
        <f t="shared" ref="J8:J24" si="4">IFERROR(I8/I$25,0)</f>
        <v>0.15789473684210512</v>
      </c>
      <c r="K8" s="17">
        <f t="shared" ref="K8:K24" si="5">IFERROR(I8/I$36,0)</f>
        <v>5.8171745152354404E-2</v>
      </c>
    </row>
    <row r="9" spans="2:11" x14ac:dyDescent="0.25">
      <c r="B9" s="13" t="s">
        <v>11</v>
      </c>
      <c r="C9" s="14">
        <v>1.4583333333333299E-3</v>
      </c>
      <c r="D9" s="15">
        <f t="shared" si="0"/>
        <v>0.15789473684210512</v>
      </c>
      <c r="E9" s="15">
        <f t="shared" si="1"/>
        <v>5.8171745152354404E-2</v>
      </c>
      <c r="F9" s="14">
        <v>0</v>
      </c>
      <c r="G9" s="15">
        <f t="shared" si="2"/>
        <v>0</v>
      </c>
      <c r="H9" s="15">
        <f t="shared" si="3"/>
        <v>0</v>
      </c>
      <c r="I9" s="14">
        <v>1.4583333333333299E-3</v>
      </c>
      <c r="J9" s="15">
        <f t="shared" si="4"/>
        <v>0.15789473684210512</v>
      </c>
      <c r="K9" s="17">
        <f t="shared" si="5"/>
        <v>5.8171745152354404E-2</v>
      </c>
    </row>
    <row r="10" spans="2:11" x14ac:dyDescent="0.25">
      <c r="B10" s="13" t="s">
        <v>63</v>
      </c>
      <c r="C10" s="14">
        <v>9.9537037037036999E-4</v>
      </c>
      <c r="D10" s="15">
        <f t="shared" si="0"/>
        <v>0.10776942355889736</v>
      </c>
      <c r="E10" s="15">
        <f t="shared" si="1"/>
        <v>3.9704524469067373E-2</v>
      </c>
      <c r="F10" s="14">
        <v>0</v>
      </c>
      <c r="G10" s="15">
        <f t="shared" si="2"/>
        <v>0</v>
      </c>
      <c r="H10" s="15">
        <f t="shared" si="3"/>
        <v>0</v>
      </c>
      <c r="I10" s="14">
        <v>9.9537037037036999E-4</v>
      </c>
      <c r="J10" s="15">
        <f t="shared" si="4"/>
        <v>0.10776942355889736</v>
      </c>
      <c r="K10" s="17">
        <f t="shared" si="5"/>
        <v>3.9704524469067373E-2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4.5023148148148097E-3</v>
      </c>
      <c r="D24" s="15">
        <f t="shared" si="0"/>
        <v>0.48746867167919816</v>
      </c>
      <c r="E24" s="15">
        <f t="shared" si="1"/>
        <v>0.17959372114496738</v>
      </c>
      <c r="F24" s="24">
        <v>0</v>
      </c>
      <c r="G24" s="15">
        <f t="shared" si="2"/>
        <v>0</v>
      </c>
      <c r="H24" s="15">
        <f t="shared" si="3"/>
        <v>0</v>
      </c>
      <c r="I24" s="24">
        <v>4.5023148148148097E-3</v>
      </c>
      <c r="J24" s="15">
        <f t="shared" si="4"/>
        <v>0.48746867167919816</v>
      </c>
      <c r="K24" s="17">
        <f t="shared" si="5"/>
        <v>0.17959372114496738</v>
      </c>
    </row>
    <row r="25" spans="2:11" ht="16.5" thickTop="1" thickBot="1" x14ac:dyDescent="0.3">
      <c r="B25" s="36" t="s">
        <v>3</v>
      </c>
      <c r="C25" s="37">
        <f>SUM(C7:C24)</f>
        <v>9.2361111111110977E-3</v>
      </c>
      <c r="D25" s="38">
        <f>IFERROR(SUM(D7:D24),0)</f>
        <v>1</v>
      </c>
      <c r="E25" s="38">
        <f>IFERROR(SUM(E7:E24),0)</f>
        <v>0.36842105263157821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9.2361111111110977E-3</v>
      </c>
      <c r="J25" s="38">
        <f>IFERROR(SUM(J7:J24),0)</f>
        <v>1</v>
      </c>
      <c r="K25" s="39">
        <f>IFERROR(SUM(K7:K24),0)</f>
        <v>0.36842105263157821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1.7824074074074101E-3</v>
      </c>
      <c r="D28" s="22"/>
      <c r="E28" s="15">
        <f>IFERROR(C28/C$36,0)</f>
        <v>7.1098799630655657E-2</v>
      </c>
      <c r="F28" s="14">
        <v>0</v>
      </c>
      <c r="G28" s="22"/>
      <c r="H28" s="15">
        <f>IFERROR(F28/F$36,0)</f>
        <v>0</v>
      </c>
      <c r="I28" s="14">
        <v>1.7824074074074101E-3</v>
      </c>
      <c r="J28" s="22"/>
      <c r="K28" s="17">
        <f>IFERROR(I28/I$36,0)</f>
        <v>7.1098799630655657E-2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3.77314814814815E-3</v>
      </c>
      <c r="D31" s="22"/>
      <c r="E31" s="15">
        <f t="shared" si="6"/>
        <v>0.1505078485687904</v>
      </c>
      <c r="F31" s="14">
        <v>0</v>
      </c>
      <c r="G31" s="22"/>
      <c r="H31" s="15">
        <f t="shared" si="7"/>
        <v>0</v>
      </c>
      <c r="I31" s="14">
        <v>3.77314814814815E-3</v>
      </c>
      <c r="J31" s="22"/>
      <c r="K31" s="17">
        <f t="shared" si="8"/>
        <v>0.1505078485687904</v>
      </c>
    </row>
    <row r="32" spans="2:11" x14ac:dyDescent="0.25">
      <c r="B32" s="21" t="s">
        <v>19</v>
      </c>
      <c r="C32" s="14">
        <v>1.0277777777777801E-2</v>
      </c>
      <c r="D32" s="22"/>
      <c r="E32" s="15">
        <f t="shared" si="6"/>
        <v>0.40997229916897576</v>
      </c>
      <c r="F32" s="14">
        <v>0</v>
      </c>
      <c r="G32" s="22"/>
      <c r="H32" s="15">
        <f t="shared" si="7"/>
        <v>0</v>
      </c>
      <c r="I32" s="14">
        <v>1.0277777777777801E-2</v>
      </c>
      <c r="J32" s="22"/>
      <c r="K32" s="17">
        <f t="shared" si="8"/>
        <v>0.40997229916897576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1.5833333333333359E-2</v>
      </c>
      <c r="D34" s="38"/>
      <c r="E34" s="38">
        <f>IFERROR(SUM(E28:E33),0)</f>
        <v>0.63157894736842179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1.5833333333333359E-2</v>
      </c>
      <c r="J34" s="38"/>
      <c r="K34" s="39">
        <f>IFERROR(SUM(K28:K33),0)</f>
        <v>0.63157894736842179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2.5069444444444457E-2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2.5069444444444457E-2</v>
      </c>
      <c r="J36" s="40"/>
      <c r="K36" s="43">
        <f>IFERROR(SUM(K25,K34),0)</f>
        <v>1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86</v>
      </c>
      <c r="C3" s="164"/>
      <c r="D3" s="165"/>
    </row>
    <row r="4" spans="2:4" s="83" customFormat="1" ht="24" customHeight="1" x14ac:dyDescent="0.25">
      <c r="B4" s="166" t="s">
        <v>184</v>
      </c>
      <c r="C4" s="167"/>
      <c r="D4" s="168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3.25" customHeight="1" x14ac:dyDescent="0.25">
      <c r="B6" s="87" t="s">
        <v>92</v>
      </c>
      <c r="C6" s="88">
        <v>2.1180555555555601E-3</v>
      </c>
      <c r="D6" s="116">
        <v>7.78723404255319E-2</v>
      </c>
    </row>
    <row r="7" spans="2:4" s="83" customFormat="1" ht="23.25" customHeight="1" x14ac:dyDescent="0.25">
      <c r="B7" s="87" t="s">
        <v>170</v>
      </c>
      <c r="C7" s="88">
        <v>1.4351851851851899E-3</v>
      </c>
      <c r="D7" s="116">
        <v>5.2765957446808502E-2</v>
      </c>
    </row>
    <row r="8" spans="2:4" s="83" customFormat="1" ht="23.25" customHeight="1" x14ac:dyDescent="0.25">
      <c r="B8" s="87" t="s">
        <v>115</v>
      </c>
      <c r="C8" s="88">
        <v>1.30787037037037E-3</v>
      </c>
      <c r="D8" s="116">
        <v>4.80851063829787E-2</v>
      </c>
    </row>
    <row r="9" spans="2:4" s="83" customFormat="1" ht="23.25" customHeight="1" x14ac:dyDescent="0.25">
      <c r="B9" s="87" t="s">
        <v>172</v>
      </c>
      <c r="C9" s="88">
        <v>1.2847222222222201E-3</v>
      </c>
      <c r="D9" s="116">
        <v>4.7234042553191503E-2</v>
      </c>
    </row>
    <row r="10" spans="2:4" s="83" customFormat="1" ht="23.25" customHeight="1" x14ac:dyDescent="0.25">
      <c r="B10" s="87" t="s">
        <v>210</v>
      </c>
      <c r="C10" s="88">
        <v>1.25E-3</v>
      </c>
      <c r="D10" s="116">
        <v>4.5957446808510598E-2</v>
      </c>
    </row>
    <row r="11" spans="2:4" s="83" customFormat="1" ht="23.25" customHeight="1" x14ac:dyDescent="0.25">
      <c r="B11" s="87" t="s">
        <v>181</v>
      </c>
      <c r="C11" s="88">
        <v>1.2384259259259299E-3</v>
      </c>
      <c r="D11" s="116">
        <v>4.5531914893617E-2</v>
      </c>
    </row>
    <row r="12" spans="2:4" s="83" customFormat="1" ht="23.25" customHeight="1" x14ac:dyDescent="0.25">
      <c r="B12" s="87" t="s">
        <v>211</v>
      </c>
      <c r="C12" s="88">
        <v>1.16898148148148E-3</v>
      </c>
      <c r="D12" s="116">
        <v>4.2978723404255299E-2</v>
      </c>
    </row>
    <row r="13" spans="2:4" s="83" customFormat="1" ht="23.25" customHeight="1" x14ac:dyDescent="0.25">
      <c r="B13" s="87" t="s">
        <v>177</v>
      </c>
      <c r="C13" s="88">
        <v>1.1574074074074099E-3</v>
      </c>
      <c r="D13" s="116">
        <v>4.2553191489361701E-2</v>
      </c>
    </row>
    <row r="14" spans="2:4" s="83" customFormat="1" ht="23.25" customHeight="1" x14ac:dyDescent="0.25">
      <c r="B14" s="87" t="s">
        <v>100</v>
      </c>
      <c r="C14" s="88">
        <v>1.13425925925926E-3</v>
      </c>
      <c r="D14" s="116">
        <v>4.1702127659574498E-2</v>
      </c>
    </row>
    <row r="15" spans="2:4" s="83" customFormat="1" ht="23.25" customHeight="1" x14ac:dyDescent="0.25">
      <c r="B15" s="87" t="s">
        <v>168</v>
      </c>
      <c r="C15" s="88">
        <v>1.1226851851851901E-3</v>
      </c>
      <c r="D15" s="116">
        <v>4.12765957446809E-2</v>
      </c>
    </row>
    <row r="16" spans="2:4" s="83" customFormat="1" ht="23.25" customHeight="1" x14ac:dyDescent="0.25">
      <c r="B16" s="87" t="s">
        <v>212</v>
      </c>
      <c r="C16" s="88">
        <v>1.0995370370370399E-3</v>
      </c>
      <c r="D16" s="116">
        <v>4.0425531914893599E-2</v>
      </c>
    </row>
    <row r="17" spans="2:4" s="83" customFormat="1" ht="23.25" customHeight="1" x14ac:dyDescent="0.25">
      <c r="B17" s="87" t="s">
        <v>165</v>
      </c>
      <c r="C17" s="88">
        <v>1.07638888888889E-3</v>
      </c>
      <c r="D17" s="116">
        <v>3.9574468085106403E-2</v>
      </c>
    </row>
    <row r="18" spans="2:4" s="83" customFormat="1" ht="23.25" customHeight="1" x14ac:dyDescent="0.25">
      <c r="B18" s="87" t="s">
        <v>213</v>
      </c>
      <c r="C18" s="88">
        <v>1.05324074074074E-3</v>
      </c>
      <c r="D18" s="116">
        <v>3.8723404255319102E-2</v>
      </c>
    </row>
    <row r="19" spans="2:4" s="83" customFormat="1" ht="23.25" customHeight="1" x14ac:dyDescent="0.25">
      <c r="B19" s="87" t="s">
        <v>214</v>
      </c>
      <c r="C19" s="88">
        <v>1.05324074074074E-3</v>
      </c>
      <c r="D19" s="116">
        <v>3.8723404255319102E-2</v>
      </c>
    </row>
    <row r="20" spans="2:4" s="83" customFormat="1" ht="23.25" customHeight="1" x14ac:dyDescent="0.25">
      <c r="B20" s="87" t="s">
        <v>215</v>
      </c>
      <c r="C20" s="88">
        <v>9.8379629629629598E-4</v>
      </c>
      <c r="D20" s="116">
        <v>3.6170212765957402E-2</v>
      </c>
    </row>
    <row r="21" spans="2:4" s="83" customFormat="1" ht="23.25" customHeight="1" x14ac:dyDescent="0.25">
      <c r="B21" s="87" t="s">
        <v>216</v>
      </c>
      <c r="C21" s="88">
        <v>9.8379629629629598E-4</v>
      </c>
      <c r="D21" s="116">
        <v>3.6170212765957402E-2</v>
      </c>
    </row>
    <row r="22" spans="2:4" s="83" customFormat="1" ht="23.25" customHeight="1" x14ac:dyDescent="0.25">
      <c r="B22" s="87" t="s">
        <v>217</v>
      </c>
      <c r="C22" s="88">
        <v>9.6064814814814797E-4</v>
      </c>
      <c r="D22" s="116">
        <v>3.5319148936170199E-2</v>
      </c>
    </row>
    <row r="23" spans="2:4" s="83" customFormat="1" ht="23.25" customHeight="1" x14ac:dyDescent="0.25">
      <c r="B23" s="87" t="s">
        <v>218</v>
      </c>
      <c r="C23" s="88">
        <v>9.1435185185185196E-4</v>
      </c>
      <c r="D23" s="116">
        <v>3.3617021276595702E-2</v>
      </c>
    </row>
    <row r="24" spans="2:4" s="83" customFormat="1" ht="23.25" customHeight="1" x14ac:dyDescent="0.25">
      <c r="B24" s="87" t="s">
        <v>190</v>
      </c>
      <c r="C24" s="88">
        <v>8.6805555555555605E-4</v>
      </c>
      <c r="D24" s="116">
        <v>3.1914893617021302E-2</v>
      </c>
    </row>
    <row r="25" spans="2:4" s="83" customFormat="1" ht="23.25" customHeight="1" thickBot="1" x14ac:dyDescent="0.3">
      <c r="B25" s="90" t="s">
        <v>219</v>
      </c>
      <c r="C25" s="91">
        <v>8.2175925925925895E-4</v>
      </c>
      <c r="D25" s="117">
        <v>3.0212765957446801E-2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63" t="s">
        <v>87</v>
      </c>
      <c r="C3" s="164"/>
      <c r="D3" s="165"/>
    </row>
    <row r="4" spans="2:4" s="83" customFormat="1" ht="24" customHeight="1" x14ac:dyDescent="0.25">
      <c r="B4" s="187" t="s">
        <v>184</v>
      </c>
      <c r="C4" s="167"/>
      <c r="D4" s="168"/>
    </row>
    <row r="5" spans="2:4" s="83" customFormat="1" ht="24" customHeight="1" x14ac:dyDescent="0.25">
      <c r="B5" s="188" t="s">
        <v>10</v>
      </c>
      <c r="C5" s="85" t="s">
        <v>77</v>
      </c>
      <c r="D5" s="86" t="s">
        <v>5</v>
      </c>
    </row>
    <row r="6" spans="2:4" s="83" customFormat="1" ht="24" customHeight="1" thickBot="1" x14ac:dyDescent="0.3">
      <c r="B6" s="189"/>
      <c r="C6" s="190"/>
      <c r="D6" s="1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75" t="s">
        <v>101</v>
      </c>
      <c r="C3" s="176"/>
      <c r="D3" s="177"/>
    </row>
    <row r="4" spans="2:4" s="83" customFormat="1" ht="24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x14ac:dyDescent="0.25">
      <c r="B6" s="106" t="s">
        <v>100</v>
      </c>
      <c r="C6" s="107">
        <v>2.0277777777777801E-2</v>
      </c>
      <c r="D6" s="108">
        <v>0.101706722396378</v>
      </c>
    </row>
    <row r="7" spans="2:4" s="83" customFormat="1" ht="23.25" customHeight="1" x14ac:dyDescent="0.25">
      <c r="B7" s="106" t="s">
        <v>220</v>
      </c>
      <c r="C7" s="107">
        <v>1.5150462962962999E-2</v>
      </c>
      <c r="D7" s="108">
        <v>7.5989782886334595E-2</v>
      </c>
    </row>
    <row r="8" spans="2:4" s="83" customFormat="1" ht="23.25" customHeight="1" x14ac:dyDescent="0.25">
      <c r="B8" s="106" t="s">
        <v>115</v>
      </c>
      <c r="C8" s="107">
        <v>1.41319444444444E-2</v>
      </c>
      <c r="D8" s="108">
        <v>7.0881226053639806E-2</v>
      </c>
    </row>
    <row r="9" spans="2:4" s="83" customFormat="1" ht="23.25" customHeight="1" x14ac:dyDescent="0.25">
      <c r="B9" s="106" t="s">
        <v>175</v>
      </c>
      <c r="C9" s="107">
        <v>1.3981481481481499E-2</v>
      </c>
      <c r="D9" s="108">
        <v>7.0126552885173596E-2</v>
      </c>
    </row>
    <row r="10" spans="2:4" s="83" customFormat="1" ht="23.25" customHeight="1" x14ac:dyDescent="0.25">
      <c r="B10" s="106" t="s">
        <v>165</v>
      </c>
      <c r="C10" s="107">
        <v>1.1145833333333299E-2</v>
      </c>
      <c r="D10" s="108">
        <v>5.5903866248693798E-2</v>
      </c>
    </row>
    <row r="11" spans="2:4" s="83" customFormat="1" ht="23.25" customHeight="1" x14ac:dyDescent="0.25">
      <c r="B11" s="106" t="s">
        <v>181</v>
      </c>
      <c r="C11" s="107">
        <v>9.6643518518518493E-3</v>
      </c>
      <c r="D11" s="108">
        <v>4.8473238128410499E-2</v>
      </c>
    </row>
    <row r="12" spans="2:4" s="83" customFormat="1" ht="23.25" customHeight="1" x14ac:dyDescent="0.25">
      <c r="B12" s="106" t="s">
        <v>168</v>
      </c>
      <c r="C12" s="107">
        <v>8.3449074074074103E-3</v>
      </c>
      <c r="D12" s="108">
        <v>4.18553349587832E-2</v>
      </c>
    </row>
    <row r="13" spans="2:4" s="83" customFormat="1" ht="23.25" customHeight="1" x14ac:dyDescent="0.25">
      <c r="B13" s="106" t="s">
        <v>88</v>
      </c>
      <c r="C13" s="107">
        <v>7.3726851851851896E-3</v>
      </c>
      <c r="D13" s="108">
        <v>3.6978985254847302E-2</v>
      </c>
    </row>
    <row r="14" spans="2:4" s="83" customFormat="1" ht="23.25" customHeight="1" x14ac:dyDescent="0.25">
      <c r="B14" s="106" t="s">
        <v>172</v>
      </c>
      <c r="C14" s="107">
        <v>6.1805555555555598E-3</v>
      </c>
      <c r="D14" s="108">
        <v>3.0999651689306899E-2</v>
      </c>
    </row>
    <row r="15" spans="2:4" s="83" customFormat="1" ht="23.25" customHeight="1" x14ac:dyDescent="0.25">
      <c r="B15" s="106" t="s">
        <v>221</v>
      </c>
      <c r="C15" s="107">
        <v>5.8912037037036997E-3</v>
      </c>
      <c r="D15" s="108">
        <v>2.9548357134564E-2</v>
      </c>
    </row>
    <row r="16" spans="2:4" s="83" customFormat="1" ht="23.25" customHeight="1" x14ac:dyDescent="0.25">
      <c r="B16" s="106" t="s">
        <v>222</v>
      </c>
      <c r="C16" s="107">
        <v>5.2083333333333296E-3</v>
      </c>
      <c r="D16" s="108">
        <v>2.6123301985370901E-2</v>
      </c>
    </row>
    <row r="17" spans="2:4" s="83" customFormat="1" ht="23.25" customHeight="1" x14ac:dyDescent="0.25">
      <c r="B17" s="106" t="s">
        <v>218</v>
      </c>
      <c r="C17" s="107">
        <v>4.3287037037037001E-3</v>
      </c>
      <c r="D17" s="108">
        <v>2.1711366538952701E-2</v>
      </c>
    </row>
    <row r="18" spans="2:4" s="83" customFormat="1" ht="23.25" customHeight="1" x14ac:dyDescent="0.25">
      <c r="B18" s="106" t="s">
        <v>223</v>
      </c>
      <c r="C18" s="107">
        <v>4.1319444444444398E-3</v>
      </c>
      <c r="D18" s="108">
        <v>2.07244862417276E-2</v>
      </c>
    </row>
    <row r="19" spans="2:4" s="83" customFormat="1" ht="23.25" customHeight="1" x14ac:dyDescent="0.25">
      <c r="B19" s="106" t="s">
        <v>98</v>
      </c>
      <c r="C19" s="107">
        <v>4.0046296296296297E-3</v>
      </c>
      <c r="D19" s="108">
        <v>2.00859166376408E-2</v>
      </c>
    </row>
    <row r="20" spans="2:4" s="83" customFormat="1" ht="23.25" customHeight="1" x14ac:dyDescent="0.25">
      <c r="B20" s="106" t="s">
        <v>224</v>
      </c>
      <c r="C20" s="107">
        <v>3.87731481481481E-3</v>
      </c>
      <c r="D20" s="108">
        <v>1.9447347033553899E-2</v>
      </c>
    </row>
    <row r="21" spans="2:4" s="83" customFormat="1" ht="23.25" customHeight="1" x14ac:dyDescent="0.25">
      <c r="B21" s="106" t="s">
        <v>177</v>
      </c>
      <c r="C21" s="107">
        <v>3.81944444444444E-3</v>
      </c>
      <c r="D21" s="108">
        <v>1.9157088122605401E-2</v>
      </c>
    </row>
    <row r="22" spans="2:4" s="83" customFormat="1" ht="23.25" customHeight="1" x14ac:dyDescent="0.25">
      <c r="B22" s="106" t="s">
        <v>94</v>
      </c>
      <c r="C22" s="107">
        <v>3.4259259259259299E-3</v>
      </c>
      <c r="D22" s="108">
        <v>1.7183327528155101E-2</v>
      </c>
    </row>
    <row r="23" spans="2:4" s="83" customFormat="1" ht="23.25" customHeight="1" x14ac:dyDescent="0.25">
      <c r="B23" s="106" t="s">
        <v>225</v>
      </c>
      <c r="C23" s="107">
        <v>3.4027777777777802E-3</v>
      </c>
      <c r="D23" s="108">
        <v>1.7067223963775701E-2</v>
      </c>
    </row>
    <row r="24" spans="2:4" s="83" customFormat="1" ht="23.25" customHeight="1" x14ac:dyDescent="0.25">
      <c r="B24" s="106" t="s">
        <v>179</v>
      </c>
      <c r="C24" s="107">
        <v>3.1481481481481499E-3</v>
      </c>
      <c r="D24" s="108">
        <v>1.5790084755602E-2</v>
      </c>
    </row>
    <row r="25" spans="2:4" s="83" customFormat="1" ht="23.25" customHeight="1" thickBot="1" x14ac:dyDescent="0.3">
      <c r="B25" s="109" t="s">
        <v>226</v>
      </c>
      <c r="C25" s="110">
        <v>3.0208333333333298E-3</v>
      </c>
      <c r="D25" s="111">
        <v>1.5151515151515201E-2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5" t="s">
        <v>102</v>
      </c>
      <c r="C3" s="176"/>
      <c r="D3" s="177"/>
    </row>
    <row r="4" spans="2:4" ht="23.25" customHeight="1" x14ac:dyDescent="0.25">
      <c r="B4" s="178" t="s">
        <v>184</v>
      </c>
      <c r="C4" s="179"/>
      <c r="D4" s="180"/>
    </row>
    <row r="5" spans="2:4" ht="23.25" customHeight="1" x14ac:dyDescent="0.25">
      <c r="B5" s="103" t="s">
        <v>10</v>
      </c>
      <c r="C5" s="104" t="s">
        <v>77</v>
      </c>
      <c r="D5" s="105" t="s">
        <v>5</v>
      </c>
    </row>
    <row r="6" spans="2:4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5" t="s">
        <v>103</v>
      </c>
      <c r="C3" s="176"/>
      <c r="D3" s="177"/>
    </row>
    <row r="4" spans="2:4" ht="23.25" customHeight="1" x14ac:dyDescent="0.25">
      <c r="B4" s="178" t="s">
        <v>184</v>
      </c>
      <c r="C4" s="179"/>
      <c r="D4" s="180"/>
    </row>
    <row r="5" spans="2:4" ht="23.25" customHeight="1" x14ac:dyDescent="0.25">
      <c r="B5" s="103" t="s">
        <v>10</v>
      </c>
      <c r="C5" s="104" t="s">
        <v>77</v>
      </c>
      <c r="D5" s="105" t="s">
        <v>5</v>
      </c>
    </row>
    <row r="6" spans="2:4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48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104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x14ac:dyDescent="0.25">
      <c r="B6" s="106" t="s">
        <v>217</v>
      </c>
      <c r="C6" s="107">
        <v>1.1724537037037E-2</v>
      </c>
      <c r="D6" s="108">
        <v>0.112518049539043</v>
      </c>
    </row>
    <row r="7" spans="2:4" s="83" customFormat="1" ht="23.25" customHeight="1" x14ac:dyDescent="0.25">
      <c r="B7" s="106" t="s">
        <v>196</v>
      </c>
      <c r="C7" s="107">
        <v>1.01388888888889E-2</v>
      </c>
      <c r="D7" s="108">
        <v>9.7300899700100002E-2</v>
      </c>
    </row>
    <row r="8" spans="2:4" s="83" customFormat="1" ht="23.25" customHeight="1" x14ac:dyDescent="0.25">
      <c r="B8" s="106" t="s">
        <v>100</v>
      </c>
      <c r="C8" s="107">
        <v>9.8726851851851892E-3</v>
      </c>
      <c r="D8" s="108">
        <v>9.4746195712540296E-2</v>
      </c>
    </row>
    <row r="9" spans="2:4" s="83" customFormat="1" ht="23.25" customHeight="1" x14ac:dyDescent="0.25">
      <c r="B9" s="106" t="s">
        <v>227</v>
      </c>
      <c r="C9" s="107">
        <v>7.43055555555556E-3</v>
      </c>
      <c r="D9" s="108">
        <v>7.1309563478840404E-2</v>
      </c>
    </row>
    <row r="10" spans="2:4" s="83" customFormat="1" ht="23.25" customHeight="1" x14ac:dyDescent="0.25">
      <c r="B10" s="106" t="s">
        <v>166</v>
      </c>
      <c r="C10" s="107">
        <v>5.4513888888888902E-3</v>
      </c>
      <c r="D10" s="108">
        <v>5.2315894701766098E-2</v>
      </c>
    </row>
    <row r="11" spans="2:4" s="83" customFormat="1" ht="23.25" customHeight="1" x14ac:dyDescent="0.25">
      <c r="B11" s="106" t="s">
        <v>228</v>
      </c>
      <c r="C11" s="107">
        <v>3.9351851851851796E-3</v>
      </c>
      <c r="D11" s="108">
        <v>3.7765189381317302E-2</v>
      </c>
    </row>
    <row r="12" spans="2:4" s="83" customFormat="1" ht="23.25" customHeight="1" x14ac:dyDescent="0.25">
      <c r="B12" s="106" t="s">
        <v>175</v>
      </c>
      <c r="C12" s="107">
        <v>3.8657407407407399E-3</v>
      </c>
      <c r="D12" s="108">
        <v>3.7098744862823503E-2</v>
      </c>
    </row>
    <row r="13" spans="2:4" s="83" customFormat="1" ht="23.25" customHeight="1" x14ac:dyDescent="0.25">
      <c r="B13" s="106" t="s">
        <v>183</v>
      </c>
      <c r="C13" s="107">
        <v>3.8078703703703699E-3</v>
      </c>
      <c r="D13" s="108">
        <v>3.6543374430745297E-2</v>
      </c>
    </row>
    <row r="14" spans="2:4" s="83" customFormat="1" ht="23.25" customHeight="1" x14ac:dyDescent="0.25">
      <c r="B14" s="106" t="s">
        <v>229</v>
      </c>
      <c r="C14" s="107">
        <v>3.6458333333333299E-3</v>
      </c>
      <c r="D14" s="108">
        <v>3.4988337220926397E-2</v>
      </c>
    </row>
    <row r="15" spans="2:4" s="83" customFormat="1" ht="23.25" customHeight="1" x14ac:dyDescent="0.25">
      <c r="B15" s="106" t="s">
        <v>230</v>
      </c>
      <c r="C15" s="107">
        <v>3.4837962962962999E-3</v>
      </c>
      <c r="D15" s="108">
        <v>3.3433300011107399E-2</v>
      </c>
    </row>
    <row r="16" spans="2:4" s="83" customFormat="1" ht="23.25" customHeight="1" x14ac:dyDescent="0.25">
      <c r="B16" s="106" t="s">
        <v>213</v>
      </c>
      <c r="C16" s="107">
        <v>3.4837962962962999E-3</v>
      </c>
      <c r="D16" s="108">
        <v>3.3433300011107399E-2</v>
      </c>
    </row>
    <row r="17" spans="2:4" s="83" customFormat="1" ht="23.25" customHeight="1" x14ac:dyDescent="0.25">
      <c r="B17" s="106" t="s">
        <v>231</v>
      </c>
      <c r="C17" s="107">
        <v>3.4259259259259299E-3</v>
      </c>
      <c r="D17" s="108">
        <v>3.28779295790292E-2</v>
      </c>
    </row>
    <row r="18" spans="2:4" s="83" customFormat="1" ht="23.25" customHeight="1" x14ac:dyDescent="0.25">
      <c r="B18" s="106" t="s">
        <v>98</v>
      </c>
      <c r="C18" s="107">
        <v>3.3564814814814798E-3</v>
      </c>
      <c r="D18" s="108">
        <v>3.2211485060535401E-2</v>
      </c>
    </row>
    <row r="19" spans="2:4" s="83" customFormat="1" ht="23.25" customHeight="1" x14ac:dyDescent="0.25">
      <c r="B19" s="106" t="s">
        <v>232</v>
      </c>
      <c r="C19" s="107">
        <v>3.3564814814814798E-3</v>
      </c>
      <c r="D19" s="108">
        <v>3.2211485060535401E-2</v>
      </c>
    </row>
    <row r="20" spans="2:4" s="83" customFormat="1" ht="23.25" customHeight="1" x14ac:dyDescent="0.25">
      <c r="B20" s="106" t="s">
        <v>233</v>
      </c>
      <c r="C20" s="107">
        <v>3.1828703703703702E-3</v>
      </c>
      <c r="D20" s="108">
        <v>3.05453737643008E-2</v>
      </c>
    </row>
    <row r="21" spans="2:4" s="83" customFormat="1" ht="23.25" customHeight="1" x14ac:dyDescent="0.25">
      <c r="B21" s="106" t="s">
        <v>209</v>
      </c>
      <c r="C21" s="107">
        <v>2.71990740740741E-3</v>
      </c>
      <c r="D21" s="108">
        <v>2.6102410307675201E-2</v>
      </c>
    </row>
    <row r="22" spans="2:4" s="83" customFormat="1" ht="23.25" customHeight="1" x14ac:dyDescent="0.25">
      <c r="B22" s="106" t="s">
        <v>92</v>
      </c>
      <c r="C22" s="107">
        <v>2.3032407407407398E-3</v>
      </c>
      <c r="D22" s="108">
        <v>2.2103743196712201E-2</v>
      </c>
    </row>
    <row r="23" spans="2:4" s="83" customFormat="1" ht="23.25" customHeight="1" x14ac:dyDescent="0.25">
      <c r="B23" s="106" t="s">
        <v>188</v>
      </c>
      <c r="C23" s="107">
        <v>2.2222222222222201E-3</v>
      </c>
      <c r="D23" s="108">
        <v>2.1326224591802698E-2</v>
      </c>
    </row>
    <row r="24" spans="2:4" s="83" customFormat="1" ht="23.25" customHeight="1" x14ac:dyDescent="0.25">
      <c r="B24" s="106" t="s">
        <v>174</v>
      </c>
      <c r="C24" s="107">
        <v>2.1180555555555601E-3</v>
      </c>
      <c r="D24" s="108">
        <v>2.0326557814062E-2</v>
      </c>
    </row>
    <row r="25" spans="2:4" s="83" customFormat="1" ht="23.25" customHeight="1" thickBot="1" x14ac:dyDescent="0.3">
      <c r="B25" s="137" t="s">
        <v>234</v>
      </c>
      <c r="C25" s="138">
        <v>2.0833333333333298E-3</v>
      </c>
      <c r="D25" s="139">
        <v>1.9993335554815101E-2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105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106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57" t="s">
        <v>107</v>
      </c>
      <c r="C3" s="158"/>
      <c r="D3" s="159"/>
    </row>
    <row r="4" spans="2:4" ht="23.25" customHeight="1" x14ac:dyDescent="0.25">
      <c r="B4" s="160" t="s">
        <v>184</v>
      </c>
      <c r="C4" s="161"/>
      <c r="D4" s="162"/>
    </row>
    <row r="5" spans="2:4" ht="23.25" customHeight="1" x14ac:dyDescent="0.25">
      <c r="B5" s="45" t="s">
        <v>10</v>
      </c>
      <c r="C5" s="46" t="s">
        <v>77</v>
      </c>
      <c r="D5" s="47" t="s">
        <v>5</v>
      </c>
    </row>
    <row r="6" spans="2:4" ht="23.25" customHeight="1" thickBot="1" x14ac:dyDescent="0.3">
      <c r="B6" s="96"/>
      <c r="C6" s="97"/>
      <c r="D6" s="9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108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7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3" t="s">
        <v>55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6.3657407407407402E-4</v>
      </c>
      <c r="D7" s="15">
        <f>IFERROR(C7/C$25,0)</f>
        <v>0.25462962962962971</v>
      </c>
      <c r="E7" s="15">
        <f>IFERROR(C7/C$36,0)</f>
        <v>7.6815642458100547E-2</v>
      </c>
      <c r="F7" s="14">
        <v>0</v>
      </c>
      <c r="G7" s="15">
        <f>IFERROR(F7/F$25,0)</f>
        <v>0</v>
      </c>
      <c r="H7" s="15">
        <f>IFERROR(F7/F$36,0)</f>
        <v>0</v>
      </c>
      <c r="I7" s="14">
        <v>6.3657407407407402E-4</v>
      </c>
      <c r="J7" s="15">
        <f>IFERROR(I7/I$25,0)</f>
        <v>0.25462962962962971</v>
      </c>
      <c r="K7" s="17">
        <f>IFERROR(I7/I$36,0)</f>
        <v>7.6815642458100547E-2</v>
      </c>
    </row>
    <row r="8" spans="2:11" x14ac:dyDescent="0.25">
      <c r="B8" s="13" t="s">
        <v>150</v>
      </c>
      <c r="C8" s="14">
        <v>6.8287037037037003E-4</v>
      </c>
      <c r="D8" s="15">
        <f t="shared" ref="D8:D24" si="0">IFERROR(C8/C$25,0)</f>
        <v>0.27314814814814808</v>
      </c>
      <c r="E8" s="15">
        <f t="shared" ref="E8:E24" si="1">IFERROR(C8/C$36,0)</f>
        <v>8.2402234636871463E-2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6.8287037037037003E-4</v>
      </c>
      <c r="J8" s="15">
        <f t="shared" ref="J8:J24" si="4">IFERROR(I8/I$25,0)</f>
        <v>0.27314814814814808</v>
      </c>
      <c r="K8" s="17">
        <f t="shared" ref="K8:K24" si="5">IFERROR(I8/I$36,0)</f>
        <v>8.2402234636871463E-2</v>
      </c>
    </row>
    <row r="9" spans="2:11" x14ac:dyDescent="0.25">
      <c r="B9" s="13" t="s">
        <v>11</v>
      </c>
      <c r="C9" s="14">
        <v>5.32407407407407E-4</v>
      </c>
      <c r="D9" s="15">
        <f t="shared" si="0"/>
        <v>0.21296296296296288</v>
      </c>
      <c r="E9" s="15">
        <f t="shared" si="1"/>
        <v>6.4245810055865868E-2</v>
      </c>
      <c r="F9" s="14">
        <v>0</v>
      </c>
      <c r="G9" s="15">
        <f t="shared" si="2"/>
        <v>0</v>
      </c>
      <c r="H9" s="15">
        <f t="shared" si="3"/>
        <v>0</v>
      </c>
      <c r="I9" s="14">
        <v>5.32407407407407E-4</v>
      </c>
      <c r="J9" s="15">
        <f t="shared" si="4"/>
        <v>0.21296296296296288</v>
      </c>
      <c r="K9" s="17">
        <f t="shared" si="5"/>
        <v>6.4245810055865868E-2</v>
      </c>
    </row>
    <row r="10" spans="2:11" x14ac:dyDescent="0.25">
      <c r="B10" s="13" t="s">
        <v>63</v>
      </c>
      <c r="C10" s="14">
        <v>6.4814814814814802E-4</v>
      </c>
      <c r="D10" s="15">
        <f t="shared" si="0"/>
        <v>0.2592592592592593</v>
      </c>
      <c r="E10" s="15">
        <f t="shared" si="1"/>
        <v>7.8212290502793283E-2</v>
      </c>
      <c r="F10" s="14">
        <v>0</v>
      </c>
      <c r="G10" s="15">
        <f t="shared" si="2"/>
        <v>0</v>
      </c>
      <c r="H10" s="15">
        <f t="shared" si="3"/>
        <v>0</v>
      </c>
      <c r="I10" s="14">
        <v>6.4814814814814802E-4</v>
      </c>
      <c r="J10" s="15">
        <f t="shared" si="4"/>
        <v>0.2592592592592593</v>
      </c>
      <c r="K10" s="17">
        <f t="shared" si="5"/>
        <v>7.8212290502793283E-2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0</v>
      </c>
      <c r="D24" s="15">
        <f t="shared" si="0"/>
        <v>0</v>
      </c>
      <c r="E24" s="15">
        <f t="shared" si="1"/>
        <v>0</v>
      </c>
      <c r="F24" s="24">
        <v>0</v>
      </c>
      <c r="G24" s="15">
        <f t="shared" si="2"/>
        <v>0</v>
      </c>
      <c r="H24" s="15">
        <f t="shared" si="3"/>
        <v>0</v>
      </c>
      <c r="I24" s="24">
        <v>0</v>
      </c>
      <c r="J24" s="15">
        <f t="shared" si="4"/>
        <v>0</v>
      </c>
      <c r="K24" s="17">
        <f t="shared" si="5"/>
        <v>0</v>
      </c>
    </row>
    <row r="25" spans="2:11" ht="16.5" thickTop="1" thickBot="1" x14ac:dyDescent="0.3">
      <c r="B25" s="36" t="s">
        <v>3</v>
      </c>
      <c r="C25" s="37">
        <f>SUM(C7:C24)</f>
        <v>2.4999999999999992E-3</v>
      </c>
      <c r="D25" s="38">
        <f>IFERROR(SUM(D7:D24),0)</f>
        <v>1</v>
      </c>
      <c r="E25" s="38">
        <f>IFERROR(SUM(E7:E24),0)</f>
        <v>0.30167597765363113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2.4999999999999992E-3</v>
      </c>
      <c r="J25" s="38">
        <f>IFERROR(SUM(J7:J24),0)</f>
        <v>1</v>
      </c>
      <c r="K25" s="39">
        <f>IFERROR(SUM(K7:K24),0)</f>
        <v>0.30167597765363113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8.4490740740740696E-4</v>
      </c>
      <c r="D28" s="22"/>
      <c r="E28" s="15">
        <f>IFERROR(C28/C$36,0)</f>
        <v>0.10195530726256978</v>
      </c>
      <c r="F28" s="14">
        <v>0</v>
      </c>
      <c r="G28" s="22"/>
      <c r="H28" s="15">
        <f>IFERROR(F28/F$36,0)</f>
        <v>0</v>
      </c>
      <c r="I28" s="14">
        <v>8.4490740740740696E-4</v>
      </c>
      <c r="J28" s="22"/>
      <c r="K28" s="17">
        <f>IFERROR(I28/I$36,0)</f>
        <v>0.10195530726256978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1.15740740740741E-4</v>
      </c>
      <c r="D30" s="22"/>
      <c r="E30" s="15">
        <f t="shared" si="6"/>
        <v>1.3966480446927406E-2</v>
      </c>
      <c r="F30" s="14">
        <v>0</v>
      </c>
      <c r="G30" s="22"/>
      <c r="H30" s="15">
        <f t="shared" si="7"/>
        <v>0</v>
      </c>
      <c r="I30" s="14">
        <v>1.15740740740741E-4</v>
      </c>
      <c r="J30" s="22"/>
      <c r="K30" s="17">
        <f t="shared" si="8"/>
        <v>1.3966480446927406E-2</v>
      </c>
    </row>
    <row r="31" spans="2:11" x14ac:dyDescent="0.25">
      <c r="B31" s="21" t="s">
        <v>18</v>
      </c>
      <c r="C31" s="14">
        <v>1.3657407407407401E-3</v>
      </c>
      <c r="D31" s="22"/>
      <c r="E31" s="15">
        <f t="shared" si="6"/>
        <v>0.16480446927374293</v>
      </c>
      <c r="F31" s="14">
        <v>0</v>
      </c>
      <c r="G31" s="22"/>
      <c r="H31" s="15">
        <f t="shared" si="7"/>
        <v>0</v>
      </c>
      <c r="I31" s="14">
        <v>1.3657407407407401E-3</v>
      </c>
      <c r="J31" s="22"/>
      <c r="K31" s="17">
        <f t="shared" si="8"/>
        <v>0.16480446927374293</v>
      </c>
    </row>
    <row r="32" spans="2:11" x14ac:dyDescent="0.25">
      <c r="B32" s="21" t="s">
        <v>19</v>
      </c>
      <c r="C32" s="14">
        <v>3.4606481481481502E-3</v>
      </c>
      <c r="D32" s="22"/>
      <c r="E32" s="15">
        <f t="shared" si="6"/>
        <v>0.4175977653631287</v>
      </c>
      <c r="F32" s="14">
        <v>0</v>
      </c>
      <c r="G32" s="22"/>
      <c r="H32" s="15">
        <f t="shared" si="7"/>
        <v>0</v>
      </c>
      <c r="I32" s="14">
        <v>3.4606481481481502E-3</v>
      </c>
      <c r="J32" s="22"/>
      <c r="K32" s="17">
        <f t="shared" si="8"/>
        <v>0.4175977653631287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5.7870370370370385E-3</v>
      </c>
      <c r="D34" s="38"/>
      <c r="E34" s="38">
        <f>IFERROR(SUM(E28:E33),0)</f>
        <v>0.69832402234636881</v>
      </c>
      <c r="F34" s="37">
        <f>SUM(F28:F33)</f>
        <v>0</v>
      </c>
      <c r="G34" s="38"/>
      <c r="H34" s="38">
        <f>IFERROR(SUM(H28:H33),0)</f>
        <v>0</v>
      </c>
      <c r="I34" s="37">
        <f>SUM(I28:I33)</f>
        <v>5.7870370370370385E-3</v>
      </c>
      <c r="J34" s="38"/>
      <c r="K34" s="39">
        <f>IFERROR(SUM(K28:K33),0)</f>
        <v>0.69832402234636881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8.2870370370370372E-3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8.2870370370370372E-3</v>
      </c>
      <c r="J36" s="40"/>
      <c r="K36" s="43">
        <f>IFERROR(SUM(K25,K34),0)</f>
        <v>1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109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110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111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x14ac:dyDescent="0.25">
      <c r="B6" s="106" t="s">
        <v>181</v>
      </c>
      <c r="C6" s="107">
        <v>8.6226851851851794E-3</v>
      </c>
      <c r="D6" s="108">
        <v>0.13525780682643401</v>
      </c>
    </row>
    <row r="7" spans="2:4" s="83" customFormat="1" ht="23.25" customHeight="1" x14ac:dyDescent="0.25">
      <c r="B7" s="106" t="s">
        <v>201</v>
      </c>
      <c r="C7" s="107">
        <v>8.5069444444444402E-3</v>
      </c>
      <c r="D7" s="108">
        <v>0.13344226579520699</v>
      </c>
    </row>
    <row r="8" spans="2:4" s="83" customFormat="1" ht="23.25" customHeight="1" x14ac:dyDescent="0.25">
      <c r="B8" s="106" t="s">
        <v>189</v>
      </c>
      <c r="C8" s="107">
        <v>6.7824074074074097E-3</v>
      </c>
      <c r="D8" s="108">
        <v>0.10639070442992</v>
      </c>
    </row>
    <row r="9" spans="2:4" s="83" customFormat="1" ht="23.25" customHeight="1" x14ac:dyDescent="0.25">
      <c r="B9" s="106" t="s">
        <v>167</v>
      </c>
      <c r="C9" s="107">
        <v>6.1458333333333304E-3</v>
      </c>
      <c r="D9" s="108">
        <v>9.6405228758169897E-2</v>
      </c>
    </row>
    <row r="10" spans="2:4" s="83" customFormat="1" ht="23.25" customHeight="1" x14ac:dyDescent="0.25">
      <c r="B10" s="106" t="s">
        <v>202</v>
      </c>
      <c r="C10" s="107">
        <v>4.8148148148148204E-3</v>
      </c>
      <c r="D10" s="108">
        <v>7.5526506899055906E-2</v>
      </c>
    </row>
    <row r="11" spans="2:4" s="83" customFormat="1" ht="23.25" customHeight="1" x14ac:dyDescent="0.25">
      <c r="B11" s="106" t="s">
        <v>197</v>
      </c>
      <c r="C11" s="107">
        <v>4.6990740740740699E-3</v>
      </c>
      <c r="D11" s="108">
        <v>7.3710965867828604E-2</v>
      </c>
    </row>
    <row r="12" spans="2:4" s="83" customFormat="1" ht="23.25" customHeight="1" x14ac:dyDescent="0.25">
      <c r="B12" s="106" t="s">
        <v>191</v>
      </c>
      <c r="C12" s="107">
        <v>3.5300925925925899E-3</v>
      </c>
      <c r="D12" s="108">
        <v>5.5374001452432799E-2</v>
      </c>
    </row>
    <row r="13" spans="2:4" s="83" customFormat="1" ht="23.25" customHeight="1" x14ac:dyDescent="0.25">
      <c r="B13" s="106" t="s">
        <v>93</v>
      </c>
      <c r="C13" s="107">
        <v>3.3333333333333301E-3</v>
      </c>
      <c r="D13" s="108">
        <v>5.22875816993464E-2</v>
      </c>
    </row>
    <row r="14" spans="2:4" s="83" customFormat="1" ht="23.25" customHeight="1" x14ac:dyDescent="0.25">
      <c r="B14" s="106" t="s">
        <v>117</v>
      </c>
      <c r="C14" s="107">
        <v>2.7314814814814801E-3</v>
      </c>
      <c r="D14" s="108">
        <v>4.2846768336964401E-2</v>
      </c>
    </row>
    <row r="15" spans="2:4" s="83" customFormat="1" ht="23.25" customHeight="1" x14ac:dyDescent="0.25">
      <c r="B15" s="106" t="s">
        <v>100</v>
      </c>
      <c r="C15" s="107">
        <v>1.9560185185185201E-3</v>
      </c>
      <c r="D15" s="108">
        <v>3.0682643427741501E-2</v>
      </c>
    </row>
    <row r="16" spans="2:4" s="83" customFormat="1" ht="23.25" customHeight="1" x14ac:dyDescent="0.25">
      <c r="B16" s="106" t="s">
        <v>172</v>
      </c>
      <c r="C16" s="107">
        <v>1.80555555555556E-3</v>
      </c>
      <c r="D16" s="108">
        <v>2.8322440087146E-2</v>
      </c>
    </row>
    <row r="17" spans="2:4" s="83" customFormat="1" ht="23.25" customHeight="1" x14ac:dyDescent="0.25">
      <c r="B17" s="106" t="s">
        <v>235</v>
      </c>
      <c r="C17" s="107">
        <v>1.7592592592592601E-3</v>
      </c>
      <c r="D17" s="108">
        <v>2.7596223674655002E-2</v>
      </c>
    </row>
    <row r="18" spans="2:4" s="83" customFormat="1" ht="23.25" customHeight="1" x14ac:dyDescent="0.25">
      <c r="B18" s="106" t="s">
        <v>236</v>
      </c>
      <c r="C18" s="107">
        <v>1.74768518518519E-3</v>
      </c>
      <c r="D18" s="108">
        <v>2.74146695715323E-2</v>
      </c>
    </row>
    <row r="19" spans="2:4" s="83" customFormat="1" ht="23.25" customHeight="1" x14ac:dyDescent="0.25">
      <c r="B19" s="106" t="s">
        <v>92</v>
      </c>
      <c r="C19" s="107">
        <v>1.5625000000000001E-3</v>
      </c>
      <c r="D19" s="108">
        <v>2.4509803921568599E-2</v>
      </c>
    </row>
    <row r="20" spans="2:4" s="83" customFormat="1" ht="23.25" customHeight="1" x14ac:dyDescent="0.25">
      <c r="B20" s="106" t="s">
        <v>94</v>
      </c>
      <c r="C20" s="107">
        <v>1.25E-3</v>
      </c>
      <c r="D20" s="108">
        <v>1.9607843137254902E-2</v>
      </c>
    </row>
    <row r="21" spans="2:4" s="83" customFormat="1" ht="23.25" customHeight="1" x14ac:dyDescent="0.25">
      <c r="B21" s="106" t="s">
        <v>168</v>
      </c>
      <c r="C21" s="107">
        <v>1.2268518518518501E-3</v>
      </c>
      <c r="D21" s="108">
        <v>1.9244734931009401E-2</v>
      </c>
    </row>
    <row r="22" spans="2:4" s="83" customFormat="1" ht="23.25" customHeight="1" x14ac:dyDescent="0.25">
      <c r="B22" s="106" t="s">
        <v>237</v>
      </c>
      <c r="C22" s="107">
        <v>9.3749999999999997E-4</v>
      </c>
      <c r="D22" s="108">
        <v>1.4705882352941201E-2</v>
      </c>
    </row>
    <row r="23" spans="2:4" s="83" customFormat="1" ht="23.25" customHeight="1" x14ac:dyDescent="0.25">
      <c r="B23" s="106" t="s">
        <v>175</v>
      </c>
      <c r="C23" s="107">
        <v>7.7546296296296304E-4</v>
      </c>
      <c r="D23" s="108">
        <v>1.21641249092229E-2</v>
      </c>
    </row>
    <row r="24" spans="2:4" s="83" customFormat="1" ht="23.25" customHeight="1" x14ac:dyDescent="0.25">
      <c r="B24" s="106" t="s">
        <v>185</v>
      </c>
      <c r="C24" s="107">
        <v>5.78703703703704E-4</v>
      </c>
      <c r="D24" s="108">
        <v>9.0777051561365292E-3</v>
      </c>
    </row>
    <row r="25" spans="2:4" s="83" customFormat="1" ht="23.25" customHeight="1" thickBot="1" x14ac:dyDescent="0.3">
      <c r="B25" s="109" t="s">
        <v>238</v>
      </c>
      <c r="C25" s="110">
        <v>4.5138888888888898E-4</v>
      </c>
      <c r="D25" s="111">
        <v>7.0806100217864903E-3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2" customFormat="1" ht="23.25" customHeight="1" x14ac:dyDescent="0.25">
      <c r="B3" s="181" t="s">
        <v>112</v>
      </c>
      <c r="C3" s="182"/>
      <c r="D3" s="183"/>
    </row>
    <row r="4" spans="2:4" s="82" customFormat="1" ht="23.25" customHeight="1" x14ac:dyDescent="0.25">
      <c r="B4" s="184" t="s">
        <v>184</v>
      </c>
      <c r="C4" s="185"/>
      <c r="D4" s="186"/>
    </row>
    <row r="5" spans="2:4" s="82" customFormat="1" ht="23.25" customHeight="1" x14ac:dyDescent="0.25">
      <c r="B5" s="99" t="s">
        <v>10</v>
      </c>
      <c r="C5" s="100" t="s">
        <v>77</v>
      </c>
      <c r="D5" s="101" t="s">
        <v>5</v>
      </c>
    </row>
    <row r="6" spans="2:4" s="82" customFormat="1" ht="23.25" customHeight="1" thickBot="1" x14ac:dyDescent="0.3">
      <c r="B6" s="102"/>
      <c r="C6" s="112"/>
      <c r="D6" s="11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10"/>
  <sheetViews>
    <sheetView showGridLines="0" showZeros="0" topLeftCell="A3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113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x14ac:dyDescent="0.25">
      <c r="B6" s="106" t="s">
        <v>178</v>
      </c>
      <c r="C6" s="107">
        <v>1.24074074074074E-2</v>
      </c>
      <c r="D6" s="108">
        <v>0.23544915440368999</v>
      </c>
    </row>
    <row r="7" spans="2:4" s="83" customFormat="1" ht="23.25" customHeight="1" x14ac:dyDescent="0.25">
      <c r="B7" s="106" t="s">
        <v>168</v>
      </c>
      <c r="C7" s="107">
        <v>1.2210648148148101E-2</v>
      </c>
      <c r="D7" s="108">
        <v>0.231715352514825</v>
      </c>
    </row>
    <row r="8" spans="2:4" s="83" customFormat="1" ht="23.25" customHeight="1" x14ac:dyDescent="0.25">
      <c r="B8" s="106" t="s">
        <v>172</v>
      </c>
      <c r="C8" s="107">
        <v>1.2118055555555601E-2</v>
      </c>
      <c r="D8" s="108">
        <v>0.229958269273007</v>
      </c>
    </row>
    <row r="9" spans="2:4" s="83" customFormat="1" ht="23.25" customHeight="1" x14ac:dyDescent="0.25">
      <c r="B9" s="106" t="s">
        <v>100</v>
      </c>
      <c r="C9" s="107">
        <v>1.0092592592592599E-2</v>
      </c>
      <c r="D9" s="108">
        <v>0.19152207335822499</v>
      </c>
    </row>
    <row r="10" spans="2:4" s="83" customFormat="1" ht="23.25" customHeight="1" thickBot="1" x14ac:dyDescent="0.3">
      <c r="B10" s="137" t="s">
        <v>239</v>
      </c>
      <c r="C10" s="138">
        <v>5.8680555555555604E-3</v>
      </c>
      <c r="D10" s="139">
        <v>0.111355150450253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114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topLeftCell="A3" zoomScale="60" zoomScaleNormal="60" zoomScaleSheetLayoutView="10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5" t="s">
        <v>116</v>
      </c>
      <c r="C3" s="176"/>
      <c r="D3" s="177"/>
    </row>
    <row r="4" spans="2:4" s="83" customFormat="1" ht="23.25" customHeight="1" x14ac:dyDescent="0.25">
      <c r="B4" s="178" t="s">
        <v>184</v>
      </c>
      <c r="C4" s="179"/>
      <c r="D4" s="180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25"/>
  <sheetViews>
    <sheetView showZeros="0" topLeftCell="A4" workbookViewId="0">
      <selection activeCell="D1" sqref="D1:E1"/>
    </sheetView>
  </sheetViews>
  <sheetFormatPr defaultRowHeight="15" x14ac:dyDescent="0.25"/>
  <cols>
    <col min="1" max="1" width="39.28515625" bestFit="1" customWidth="1"/>
  </cols>
  <sheetData>
    <row r="1" spans="1:16" x14ac:dyDescent="0.25">
      <c r="A1" t="s">
        <v>120</v>
      </c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126</v>
      </c>
      <c r="H1" t="s">
        <v>127</v>
      </c>
      <c r="I1" t="s">
        <v>128</v>
      </c>
      <c r="J1" t="s">
        <v>129</v>
      </c>
      <c r="K1" t="s">
        <v>130</v>
      </c>
      <c r="L1" t="s">
        <v>131</v>
      </c>
      <c r="M1" t="s">
        <v>132</v>
      </c>
      <c r="N1" t="s">
        <v>133</v>
      </c>
      <c r="O1" t="s">
        <v>134</v>
      </c>
      <c r="P1" t="s">
        <v>135</v>
      </c>
    </row>
    <row r="2" spans="1:16" x14ac:dyDescent="0.25">
      <c r="A2" t="s">
        <v>48</v>
      </c>
      <c r="B2">
        <v>0</v>
      </c>
      <c r="C2">
        <v>1.7013888888888901E-3</v>
      </c>
      <c r="D2">
        <v>2.0833333333333299E-4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4.7453703703703703E-3</v>
      </c>
      <c r="N2">
        <v>2.31481481481481E-4</v>
      </c>
      <c r="O2">
        <v>4.3981481481481503E-4</v>
      </c>
      <c r="P2">
        <v>2.0254629629629598E-3</v>
      </c>
    </row>
    <row r="3" spans="1:16" x14ac:dyDescent="0.25">
      <c r="A3" t="s">
        <v>150</v>
      </c>
      <c r="B3">
        <v>0</v>
      </c>
      <c r="C3">
        <v>2.2916666666666701E-3</v>
      </c>
      <c r="D3">
        <v>2.31481481481481E-4</v>
      </c>
      <c r="E3">
        <v>0</v>
      </c>
      <c r="F3">
        <v>3.00925925925926E-4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1.3194444444444399E-3</v>
      </c>
      <c r="N3">
        <v>0</v>
      </c>
      <c r="O3">
        <v>6.9444444444444404E-5</v>
      </c>
      <c r="P3">
        <v>1.30787037037037E-3</v>
      </c>
    </row>
    <row r="4" spans="1:16" x14ac:dyDescent="0.25">
      <c r="A4" t="s">
        <v>11</v>
      </c>
      <c r="B4">
        <v>0</v>
      </c>
      <c r="C4">
        <v>2.3611111111111098E-3</v>
      </c>
      <c r="D4">
        <v>9.2592592592592596E-4</v>
      </c>
      <c r="E4">
        <v>0</v>
      </c>
      <c r="F4">
        <v>1.4351851851851899E-3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1.0069444444444401E-3</v>
      </c>
      <c r="N4">
        <v>6.3657407407407402E-4</v>
      </c>
      <c r="O4">
        <v>3.1250000000000001E-4</v>
      </c>
      <c r="P4">
        <v>2.3032407407407398E-3</v>
      </c>
    </row>
    <row r="5" spans="1:16" x14ac:dyDescent="0.25">
      <c r="A5" t="s">
        <v>63</v>
      </c>
      <c r="B5">
        <v>0</v>
      </c>
      <c r="C5">
        <v>1.30787037037037E-3</v>
      </c>
      <c r="D5">
        <v>2.0254629629629598E-3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4.6874999999999998E-3</v>
      </c>
      <c r="N5">
        <v>8.4490740740740696E-4</v>
      </c>
      <c r="O5">
        <v>1.6203703703703701E-4</v>
      </c>
      <c r="P5">
        <v>2.5925925925925899E-3</v>
      </c>
    </row>
    <row r="6" spans="1:16" x14ac:dyDescent="0.25">
      <c r="A6" t="s">
        <v>12</v>
      </c>
      <c r="B6">
        <v>0</v>
      </c>
      <c r="C6">
        <v>1.9560185185185201E-3</v>
      </c>
      <c r="D6">
        <v>8.4490740740740696E-4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1.4583333333333299E-3</v>
      </c>
      <c r="N6">
        <v>2.5462962962962999E-4</v>
      </c>
      <c r="O6">
        <v>1.15740740740741E-4</v>
      </c>
      <c r="P6">
        <v>1.0185185185185199E-3</v>
      </c>
    </row>
    <row r="7" spans="1:16" x14ac:dyDescent="0.25">
      <c r="A7" t="s">
        <v>151</v>
      </c>
      <c r="B7">
        <v>0</v>
      </c>
      <c r="C7">
        <v>2.48842592592593E-3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2.5462962962962999E-4</v>
      </c>
      <c r="N7">
        <v>3.2407407407407401E-4</v>
      </c>
      <c r="O7">
        <v>1.2731481481481499E-4</v>
      </c>
      <c r="P7">
        <v>3.9351851851851901E-4</v>
      </c>
    </row>
    <row r="8" spans="1:16" x14ac:dyDescent="0.25">
      <c r="A8" t="s">
        <v>152</v>
      </c>
      <c r="B8">
        <v>0</v>
      </c>
      <c r="C8">
        <v>2.2569444444444399E-3</v>
      </c>
      <c r="D8">
        <v>1.2384259259259299E-3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1.6203703703703701E-3</v>
      </c>
      <c r="N8">
        <v>1.04166666666667E-4</v>
      </c>
      <c r="O8">
        <v>0</v>
      </c>
      <c r="P8">
        <v>4.6296296296296298E-4</v>
      </c>
    </row>
    <row r="9" spans="1:16" x14ac:dyDescent="0.25">
      <c r="A9" t="s">
        <v>153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1.7361111111111101E-4</v>
      </c>
      <c r="N9">
        <v>0</v>
      </c>
      <c r="O9">
        <v>0</v>
      </c>
      <c r="P9">
        <v>4.6296296296296301E-5</v>
      </c>
    </row>
    <row r="10" spans="1:16" x14ac:dyDescent="0.25">
      <c r="A10" t="s">
        <v>154</v>
      </c>
      <c r="B10">
        <v>0</v>
      </c>
      <c r="C10">
        <v>1.85185185185185E-3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9.2592592592592602E-5</v>
      </c>
      <c r="O10">
        <v>6.9444444444444404E-5</v>
      </c>
      <c r="P10">
        <v>1.8518518518518501E-4</v>
      </c>
    </row>
    <row r="11" spans="1:16" x14ac:dyDescent="0.25">
      <c r="A11" t="s">
        <v>155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4.6296296296296301E-5</v>
      </c>
    </row>
    <row r="12" spans="1:16" x14ac:dyDescent="0.25">
      <c r="A12" t="s">
        <v>156</v>
      </c>
      <c r="B12">
        <v>0</v>
      </c>
      <c r="C12">
        <v>9.6064814814814797E-4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1.9675925925925899E-4</v>
      </c>
      <c r="N12">
        <v>0</v>
      </c>
      <c r="O12">
        <v>0</v>
      </c>
      <c r="P12">
        <v>5.78703703703704E-5</v>
      </c>
    </row>
    <row r="13" spans="1:16" x14ac:dyDescent="0.25">
      <c r="A13" t="s">
        <v>157</v>
      </c>
      <c r="B13">
        <v>0</v>
      </c>
      <c r="C13">
        <v>1.4351851851851899E-3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3.4722222222222202E-5</v>
      </c>
    </row>
    <row r="14" spans="1:16" x14ac:dyDescent="0.25">
      <c r="A14" t="s">
        <v>158</v>
      </c>
      <c r="B14">
        <v>0</v>
      </c>
      <c r="C14">
        <v>1.05324074074074E-3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5.78703703703704E-5</v>
      </c>
    </row>
    <row r="15" spans="1:16" x14ac:dyDescent="0.25">
      <c r="A15" t="s">
        <v>159</v>
      </c>
      <c r="B15">
        <v>0</v>
      </c>
      <c r="C15">
        <v>1.05324074074074E-3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5.78703703703704E-5</v>
      </c>
    </row>
    <row r="16" spans="1:16" x14ac:dyDescent="0.25">
      <c r="A16" t="s">
        <v>160</v>
      </c>
      <c r="B16">
        <v>0</v>
      </c>
      <c r="C16">
        <v>9.8379629629629598E-4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4.6296296296296301E-5</v>
      </c>
    </row>
    <row r="17" spans="1:16" x14ac:dyDescent="0.25">
      <c r="A17" t="s">
        <v>161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t="s">
        <v>162</v>
      </c>
      <c r="B18">
        <v>0</v>
      </c>
      <c r="C18">
        <v>0</v>
      </c>
      <c r="D18">
        <v>1.15740740740741E-4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 x14ac:dyDescent="0.25">
      <c r="A19" t="s">
        <v>13</v>
      </c>
      <c r="B19">
        <v>0</v>
      </c>
      <c r="C19">
        <v>5.09259259259259E-4</v>
      </c>
      <c r="D19">
        <v>3.5879629629629602E-4</v>
      </c>
      <c r="E19">
        <v>1.38888888888889E-4</v>
      </c>
      <c r="F19">
        <v>3.59953703703704E-3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8.3333333333333295E-4</v>
      </c>
      <c r="N19">
        <v>2.31481481481481E-4</v>
      </c>
      <c r="O19">
        <v>2.5462962962962999E-4</v>
      </c>
      <c r="P19">
        <v>2.7777777777777799E-4</v>
      </c>
    </row>
    <row r="20" spans="1:16" x14ac:dyDescent="0.25">
      <c r="A20" t="s">
        <v>15</v>
      </c>
      <c r="B20">
        <v>0</v>
      </c>
      <c r="C20">
        <v>8.1018518518518505E-4</v>
      </c>
      <c r="D20">
        <v>0</v>
      </c>
      <c r="E20">
        <v>0</v>
      </c>
      <c r="F20">
        <v>0</v>
      </c>
      <c r="G20">
        <v>1.15740740740741E-4</v>
      </c>
      <c r="H20">
        <v>0</v>
      </c>
      <c r="I20">
        <v>0</v>
      </c>
      <c r="J20">
        <v>0</v>
      </c>
      <c r="K20">
        <v>0</v>
      </c>
      <c r="L20">
        <v>0</v>
      </c>
      <c r="M20">
        <v>2.1990740740740699E-3</v>
      </c>
      <c r="N20">
        <v>7.5231481481481503E-4</v>
      </c>
      <c r="O20">
        <v>3.4722222222222202E-4</v>
      </c>
      <c r="P20">
        <v>2.6157407407407401E-3</v>
      </c>
    </row>
    <row r="21" spans="1:16" x14ac:dyDescent="0.25">
      <c r="A21" t="s">
        <v>16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 x14ac:dyDescent="0.25">
      <c r="A22" t="s">
        <v>17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5">
      <c r="A23" t="s">
        <v>18</v>
      </c>
      <c r="B23">
        <v>0</v>
      </c>
      <c r="C23">
        <v>2.1180555555555601E-3</v>
      </c>
      <c r="D23">
        <v>2.8472222222222202E-3</v>
      </c>
      <c r="E23">
        <v>3.8194444444444398E-4</v>
      </c>
      <c r="F23">
        <v>9.2592592592592596E-4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8.1365740740740704E-3</v>
      </c>
      <c r="N23">
        <v>1.5393518518518499E-3</v>
      </c>
      <c r="O23">
        <v>1.1574074074074099E-3</v>
      </c>
      <c r="P23">
        <v>2.21064814814815E-3</v>
      </c>
    </row>
    <row r="24" spans="1:16" x14ac:dyDescent="0.25">
      <c r="A24" t="s">
        <v>19</v>
      </c>
      <c r="B24">
        <v>0</v>
      </c>
      <c r="C24">
        <v>2.0601851851851901E-3</v>
      </c>
      <c r="D24">
        <v>4.8726851851851804E-3</v>
      </c>
      <c r="E24">
        <v>1.15740740740741E-4</v>
      </c>
      <c r="F24">
        <v>5.2662037037037E-3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1.40046296296296E-2</v>
      </c>
      <c r="N24">
        <v>1.79398148148148E-3</v>
      </c>
      <c r="O24">
        <v>5.90277777777778E-4</v>
      </c>
      <c r="P24">
        <v>2.6736111111111101E-3</v>
      </c>
    </row>
    <row r="25" spans="1:16" x14ac:dyDescent="0.25">
      <c r="A25" t="s">
        <v>20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2.6967592592592599E-3</v>
      </c>
      <c r="C2" s="79">
        <v>0</v>
      </c>
      <c r="D2" s="80">
        <v>1</v>
      </c>
      <c r="E2" s="80">
        <v>0</v>
      </c>
    </row>
    <row r="3" spans="1:10" x14ac:dyDescent="0.25">
      <c r="A3" s="79" t="s">
        <v>150</v>
      </c>
      <c r="B3" s="79">
        <v>1.37731481481481E-3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3.2523148148148099E-3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3.3564814814814798E-3</v>
      </c>
      <c r="C5" s="79">
        <v>2.4305555555555601E-4</v>
      </c>
      <c r="D5" s="80">
        <v>0.932475884244373</v>
      </c>
      <c r="E5" s="80">
        <v>6.7524115755627001E-2</v>
      </c>
    </row>
    <row r="6" spans="1:10" x14ac:dyDescent="0.25">
      <c r="A6" s="79" t="s">
        <v>12</v>
      </c>
      <c r="B6" s="79">
        <v>0</v>
      </c>
      <c r="C6" s="79">
        <v>1.38888888888889E-3</v>
      </c>
      <c r="D6" s="80">
        <v>0</v>
      </c>
      <c r="E6" s="80">
        <v>1</v>
      </c>
    </row>
    <row r="7" spans="1:10" x14ac:dyDescent="0.25">
      <c r="A7" s="79" t="s">
        <v>151</v>
      </c>
      <c r="B7" s="79">
        <v>6.9444444444444404E-4</v>
      </c>
      <c r="C7" s="79">
        <v>1.50462962962963E-4</v>
      </c>
      <c r="D7" s="80">
        <v>0.82191780821917804</v>
      </c>
      <c r="E7" s="80">
        <v>0.17808219178082199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5.6712962962962999E-4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4.6296296296296301E-5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2.31481481481481E-4</v>
      </c>
      <c r="C10" s="79">
        <v>1.15740740740741E-4</v>
      </c>
      <c r="D10" s="80">
        <v>0.66666666666666696</v>
      </c>
      <c r="E10" s="80">
        <v>0.33333333333333298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4.6296296296296301E-5</v>
      </c>
      <c r="C11" s="79">
        <v>0</v>
      </c>
      <c r="D11" s="80">
        <v>1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5.78703703703704E-5</v>
      </c>
      <c r="C12" s="79">
        <v>0</v>
      </c>
      <c r="D12" s="80">
        <v>1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3.4722222222222202E-5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5.78703703703704E-5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5.78703703703704E-5</v>
      </c>
      <c r="C15" s="79">
        <v>0</v>
      </c>
      <c r="D15" s="80">
        <v>1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4.6296296296296301E-5</v>
      </c>
      <c r="D16" s="80">
        <v>0</v>
      </c>
      <c r="E16" s="80">
        <v>1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7.6388888888888904E-4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3.71527777777778E-3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4.9074074074074098E-3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5.0578703703703697E-3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72"/>
  <sheetViews>
    <sheetView showGridLines="0" showZeros="0" topLeftCell="B1" zoomScale="70" zoomScaleNormal="7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3" t="s">
        <v>60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s="5" customFormat="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s="5" customFormat="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3.2407407407407401E-4</v>
      </c>
      <c r="D7" s="15">
        <f>IFERROR(C7/C$25,0)</f>
        <v>0.24778761061946883</v>
      </c>
      <c r="E7" s="15">
        <f>IFERROR(C7/C$36,0)</f>
        <v>7.3878627968337746E-2</v>
      </c>
      <c r="F7" s="14">
        <v>0</v>
      </c>
      <c r="G7" s="15">
        <f>IFERROR(F7/F$25,0)</f>
        <v>0</v>
      </c>
      <c r="H7" s="15">
        <f>IFERROR(F7/F$36,0)</f>
        <v>0</v>
      </c>
      <c r="I7" s="14">
        <v>3.2407407407407401E-4</v>
      </c>
      <c r="J7" s="15">
        <f>IFERROR(I7/I$25,0)</f>
        <v>0.24778761061946883</v>
      </c>
      <c r="K7" s="17">
        <f>IFERROR(I7/I$36,0)</f>
        <v>7.3878627968337746E-2</v>
      </c>
    </row>
    <row r="8" spans="2:11" s="5" customFormat="1" x14ac:dyDescent="0.25">
      <c r="B8" s="13" t="s">
        <v>150</v>
      </c>
      <c r="C8" s="14">
        <v>2.89351851851852E-4</v>
      </c>
      <c r="D8" s="15">
        <f t="shared" ref="D8:D24" si="0">IFERROR(C8/C$25,0)</f>
        <v>0.22123893805309733</v>
      </c>
      <c r="E8" s="15">
        <f t="shared" ref="E8:E24" si="1">IFERROR(C8/C$36,0)</f>
        <v>6.5963060686015887E-2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2.89351851851852E-4</v>
      </c>
      <c r="J8" s="15">
        <f t="shared" ref="J8:J24" si="4">IFERROR(I8/I$25,0)</f>
        <v>0.22123893805309733</v>
      </c>
      <c r="K8" s="17">
        <f t="shared" ref="K8:K24" si="5">IFERROR(I8/I$36,0)</f>
        <v>6.5963060686015887E-2</v>
      </c>
    </row>
    <row r="9" spans="2:11" s="5" customFormat="1" x14ac:dyDescent="0.25">
      <c r="B9" s="13" t="s">
        <v>11</v>
      </c>
      <c r="C9" s="14">
        <v>4.1666666666666702E-4</v>
      </c>
      <c r="D9" s="15">
        <f t="shared" si="0"/>
        <v>0.31858407079646028</v>
      </c>
      <c r="E9" s="15">
        <f t="shared" si="1"/>
        <v>9.4986807387862915E-2</v>
      </c>
      <c r="F9" s="14">
        <v>0</v>
      </c>
      <c r="G9" s="15">
        <f t="shared" si="2"/>
        <v>0</v>
      </c>
      <c r="H9" s="15">
        <f t="shared" si="3"/>
        <v>0</v>
      </c>
      <c r="I9" s="14">
        <v>4.1666666666666702E-4</v>
      </c>
      <c r="J9" s="15">
        <f t="shared" si="4"/>
        <v>0.31858407079646028</v>
      </c>
      <c r="K9" s="17">
        <f t="shared" si="5"/>
        <v>9.4986807387862915E-2</v>
      </c>
    </row>
    <row r="10" spans="2:11" s="5" customFormat="1" x14ac:dyDescent="0.25">
      <c r="B10" s="13" t="s">
        <v>63</v>
      </c>
      <c r="C10" s="14">
        <v>2.7777777777777799E-4</v>
      </c>
      <c r="D10" s="15">
        <f t="shared" si="0"/>
        <v>0.2123893805309735</v>
      </c>
      <c r="E10" s="15">
        <f t="shared" si="1"/>
        <v>6.3324538258575272E-2</v>
      </c>
      <c r="F10" s="14">
        <v>0</v>
      </c>
      <c r="G10" s="15">
        <f t="shared" si="2"/>
        <v>0</v>
      </c>
      <c r="H10" s="15">
        <f t="shared" si="3"/>
        <v>0</v>
      </c>
      <c r="I10" s="14">
        <v>2.7777777777777799E-4</v>
      </c>
      <c r="J10" s="15">
        <f t="shared" si="4"/>
        <v>0.2123893805309735</v>
      </c>
      <c r="K10" s="17">
        <f t="shared" si="5"/>
        <v>6.3324538258575272E-2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0</v>
      </c>
      <c r="D24" s="15">
        <f t="shared" si="0"/>
        <v>0</v>
      </c>
      <c r="E24" s="15">
        <f t="shared" si="1"/>
        <v>0</v>
      </c>
      <c r="F24" s="24">
        <v>0</v>
      </c>
      <c r="G24" s="15">
        <f t="shared" si="2"/>
        <v>0</v>
      </c>
      <c r="H24" s="15">
        <f t="shared" si="3"/>
        <v>0</v>
      </c>
      <c r="I24" s="24">
        <v>0</v>
      </c>
      <c r="J24" s="15">
        <f t="shared" si="4"/>
        <v>0</v>
      </c>
      <c r="K24" s="17">
        <f t="shared" si="5"/>
        <v>0</v>
      </c>
    </row>
    <row r="25" spans="2:11" s="5" customFormat="1" ht="16.5" thickTop="1" thickBot="1" x14ac:dyDescent="0.3">
      <c r="B25" s="36" t="s">
        <v>3</v>
      </c>
      <c r="C25" s="37">
        <f>SUM(C7:C24)</f>
        <v>1.3078703703703711E-3</v>
      </c>
      <c r="D25" s="38">
        <f>IFERROR(SUM(D7:D24),0)</f>
        <v>1</v>
      </c>
      <c r="E25" s="38">
        <f>IFERROR(SUM(E7:E24),0)</f>
        <v>0.29815303430079182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1.3078703703703711E-3</v>
      </c>
      <c r="J25" s="38">
        <f>IFERROR(SUM(J7:J24),0)</f>
        <v>1</v>
      </c>
      <c r="K25" s="39">
        <f>IFERROR(SUM(K7:K24),0)</f>
        <v>0.29815303430079182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4.0509259259259301E-4</v>
      </c>
      <c r="D28" s="22"/>
      <c r="E28" s="15">
        <f>IFERROR(C28/C$36,0)</f>
        <v>9.23482849604223E-2</v>
      </c>
      <c r="F28" s="14">
        <v>0</v>
      </c>
      <c r="G28" s="22"/>
      <c r="H28" s="15">
        <f>IFERROR(F28/F$36,0)</f>
        <v>0</v>
      </c>
      <c r="I28" s="14">
        <v>4.0509259259259301E-4</v>
      </c>
      <c r="J28" s="22"/>
      <c r="K28" s="17">
        <f>IFERROR(I28/I$36,0)</f>
        <v>9.23482849604223E-2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7.0601851851851804E-4</v>
      </c>
      <c r="D31" s="22"/>
      <c r="E31" s="15">
        <f t="shared" si="6"/>
        <v>0.16094986807387859</v>
      </c>
      <c r="F31" s="14">
        <v>0</v>
      </c>
      <c r="G31" s="22"/>
      <c r="H31" s="15">
        <f t="shared" si="7"/>
        <v>0</v>
      </c>
      <c r="I31" s="14">
        <v>7.0601851851851804E-4</v>
      </c>
      <c r="J31" s="22"/>
      <c r="K31" s="17">
        <f t="shared" si="8"/>
        <v>0.16094986807387859</v>
      </c>
    </row>
    <row r="32" spans="2:11" s="5" customFormat="1" x14ac:dyDescent="0.25">
      <c r="B32" s="21" t="s">
        <v>19</v>
      </c>
      <c r="C32" s="14">
        <v>1.9675925925925898E-3</v>
      </c>
      <c r="D32" s="22"/>
      <c r="E32" s="15">
        <f t="shared" si="6"/>
        <v>0.4485488126649072</v>
      </c>
      <c r="F32" s="14">
        <v>0</v>
      </c>
      <c r="G32" s="22"/>
      <c r="H32" s="15">
        <f t="shared" si="7"/>
        <v>0</v>
      </c>
      <c r="I32" s="14">
        <v>1.9675925925925898E-3</v>
      </c>
      <c r="J32" s="22"/>
      <c r="K32" s="17">
        <f t="shared" si="8"/>
        <v>0.4485488126649072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3.0787037037037007E-3</v>
      </c>
      <c r="D34" s="38"/>
      <c r="E34" s="38">
        <f>IFERROR(SUM(E28:E33),0)</f>
        <v>0.70184696569920813</v>
      </c>
      <c r="F34" s="37">
        <f>SUM(F28:F33)</f>
        <v>0</v>
      </c>
      <c r="G34" s="38"/>
      <c r="H34" s="38">
        <f>IFERROR(SUM(H28:H33),0)</f>
        <v>0</v>
      </c>
      <c r="I34" s="37">
        <f>SUM(I28:I33)</f>
        <v>3.0787037037037007E-3</v>
      </c>
      <c r="J34" s="38"/>
      <c r="K34" s="39">
        <f>IFERROR(SUM(K28:K33),0)</f>
        <v>0.70184696569920813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4.3865740740740723E-3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4.3865740740740723E-3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3.00925925925926E-4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1.4351851851851899E-3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3.59953703703704E-3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1.15740740740741E-4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9.2592592592592596E-4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4.3981481481481502E-3</v>
      </c>
      <c r="C24" s="79">
        <v>8.6805555555555605E-4</v>
      </c>
      <c r="D24" s="79">
        <v>0.83516483516483497</v>
      </c>
      <c r="E24" s="79">
        <v>0.164835164835165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4.7453703703703703E-3</v>
      </c>
      <c r="C2" s="79">
        <v>0</v>
      </c>
      <c r="D2" s="80">
        <v>1</v>
      </c>
      <c r="E2" s="80">
        <v>0</v>
      </c>
    </row>
    <row r="3" spans="1:10" x14ac:dyDescent="0.25">
      <c r="A3" s="79" t="s">
        <v>150</v>
      </c>
      <c r="B3" s="79">
        <v>1.3194444444444399E-3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1.0069444444444401E-3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4.6874999999999998E-3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1.4583333333333299E-3</v>
      </c>
      <c r="D6" s="80">
        <v>0</v>
      </c>
      <c r="E6" s="80">
        <v>1</v>
      </c>
    </row>
    <row r="7" spans="1:10" x14ac:dyDescent="0.25">
      <c r="A7" s="79" t="s">
        <v>151</v>
      </c>
      <c r="B7" s="79">
        <v>2.5462962962962999E-4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1.6203703703703701E-3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1.7361111111111101E-4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1.9675925925925899E-4</v>
      </c>
      <c r="C12" s="79">
        <v>0</v>
      </c>
      <c r="D12" s="80">
        <v>1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8.3333333333333295E-4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2.1990740740740699E-3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8.1365740740740704E-3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1.40046296296296E-2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1.38888888888889E-4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3.8194444444444398E-4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1.15740740740741E-4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2.0833333333333299E-4</v>
      </c>
      <c r="C2" s="79">
        <v>0</v>
      </c>
      <c r="D2" s="80">
        <v>1</v>
      </c>
      <c r="E2" s="80">
        <v>0</v>
      </c>
    </row>
    <row r="3" spans="1:10" x14ac:dyDescent="0.25">
      <c r="A3" s="79" t="s">
        <v>150</v>
      </c>
      <c r="B3" s="79">
        <v>2.31481481481481E-4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9.2592592592592596E-4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7.8703703703703705E-4</v>
      </c>
      <c r="C5" s="79">
        <v>1.2384259259259299E-3</v>
      </c>
      <c r="D5" s="80">
        <v>0.38857142857142901</v>
      </c>
      <c r="E5" s="80">
        <v>0.61142857142857099</v>
      </c>
    </row>
    <row r="6" spans="1:10" x14ac:dyDescent="0.25">
      <c r="A6" s="79" t="s">
        <v>12</v>
      </c>
      <c r="B6" s="79">
        <v>0</v>
      </c>
      <c r="C6" s="79">
        <v>8.4490740740740696E-4</v>
      </c>
      <c r="D6" s="80">
        <v>0</v>
      </c>
      <c r="E6" s="80">
        <v>1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1.2384259259259299E-3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1.15740740740741E-4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3.5879629629629602E-4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2.8472222222222202E-3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4.8726851851851804E-3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1.7013888888888901E-3</v>
      </c>
      <c r="D2" s="80">
        <v>0</v>
      </c>
      <c r="E2" s="80">
        <v>1</v>
      </c>
    </row>
    <row r="3" spans="1:10" x14ac:dyDescent="0.25">
      <c r="A3" s="79" t="s">
        <v>150</v>
      </c>
      <c r="B3" s="79">
        <v>2.2916666666666701E-3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2.3611111111111098E-3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1.30787037037037E-3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1.9560185185185201E-3</v>
      </c>
      <c r="D6" s="80">
        <v>0</v>
      </c>
      <c r="E6" s="80">
        <v>1</v>
      </c>
    </row>
    <row r="7" spans="1:10" x14ac:dyDescent="0.25">
      <c r="A7" s="79" t="s">
        <v>151</v>
      </c>
      <c r="B7" s="79">
        <v>1.25E-3</v>
      </c>
      <c r="C7" s="79">
        <v>1.2384259259259299E-3</v>
      </c>
      <c r="D7" s="80">
        <v>0.502325581395349</v>
      </c>
      <c r="E7" s="80">
        <v>0.497674418604651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2.2569444444444399E-3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8.6805555555555605E-4</v>
      </c>
      <c r="C10" s="79">
        <v>9.8379629629629598E-4</v>
      </c>
      <c r="D10" s="80">
        <v>0.46875</v>
      </c>
      <c r="E10" s="80">
        <v>0.53125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9.6064814814814797E-4</v>
      </c>
      <c r="C12" s="79">
        <v>0</v>
      </c>
      <c r="D12" s="80">
        <v>1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1.4351851851851899E-3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1.05324074074074E-3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1.05324074074074E-3</v>
      </c>
      <c r="C15" s="79">
        <v>0</v>
      </c>
      <c r="D15" s="80">
        <v>1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9.8379629629629598E-4</v>
      </c>
      <c r="D16" s="80">
        <v>0</v>
      </c>
      <c r="E16" s="80">
        <v>1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5.09259259259259E-4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8.1018518518518505E-4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2.1180555555555601E-3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2.0601851851851901E-3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3.4305555555555603E-2</v>
      </c>
      <c r="C2" s="79">
        <v>5.3009259259259303E-3</v>
      </c>
      <c r="D2" s="80">
        <v>0.86616014026884902</v>
      </c>
      <c r="E2" s="80">
        <v>0.13383985973115101</v>
      </c>
    </row>
    <row r="3" spans="1:10" x14ac:dyDescent="0.25">
      <c r="A3" s="79" t="s">
        <v>150</v>
      </c>
      <c r="B3" s="79">
        <v>1.83101851851852E-2</v>
      </c>
      <c r="C3" s="79">
        <v>9.9537037037036999E-4</v>
      </c>
      <c r="D3" s="80">
        <v>0.94844124700239796</v>
      </c>
      <c r="E3" s="80">
        <v>5.1558752997601903E-2</v>
      </c>
    </row>
    <row r="4" spans="1:10" x14ac:dyDescent="0.25">
      <c r="A4" s="79" t="s">
        <v>11</v>
      </c>
      <c r="B4" s="79">
        <v>3.1226851851851901E-2</v>
      </c>
      <c r="C4" s="79">
        <v>3.6226851851851902E-3</v>
      </c>
      <c r="D4" s="80">
        <v>0.89604782464297605</v>
      </c>
      <c r="E4" s="80">
        <v>0.103952175357024</v>
      </c>
    </row>
    <row r="5" spans="1:10" x14ac:dyDescent="0.25">
      <c r="A5" s="79" t="s">
        <v>63</v>
      </c>
      <c r="B5" s="79">
        <v>3.2789351851851903E-2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5.8912037037036997E-3</v>
      </c>
      <c r="C6" s="79">
        <v>2.0277777777777801E-2</v>
      </c>
      <c r="D6" s="80">
        <v>0.22512162759840801</v>
      </c>
      <c r="E6" s="80">
        <v>0.77487837240159196</v>
      </c>
    </row>
    <row r="7" spans="1:10" x14ac:dyDescent="0.25">
      <c r="A7" s="79" t="s">
        <v>151</v>
      </c>
      <c r="B7" s="79">
        <v>0</v>
      </c>
      <c r="C7" s="79">
        <v>1.25810185185185E-2</v>
      </c>
      <c r="D7" s="80">
        <v>0</v>
      </c>
      <c r="E7" s="80">
        <v>1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3.81944444444444E-3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3.87731481481481E-3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1.8287037037037E-3</v>
      </c>
      <c r="C10" s="79">
        <v>9.2592592592592602E-5</v>
      </c>
      <c r="D10" s="80">
        <v>0.95180722891566305</v>
      </c>
      <c r="E10" s="80">
        <v>4.8192771084337303E-2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6.9444444444444404E-5</v>
      </c>
      <c r="C11" s="79">
        <v>0</v>
      </c>
      <c r="D11" s="80">
        <v>1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5.78703703703704E-5</v>
      </c>
      <c r="C12" s="79">
        <v>0</v>
      </c>
      <c r="D12" s="80">
        <v>1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9.2592592592592602E-5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5.78703703703704E-5</v>
      </c>
      <c r="D16" s="80">
        <v>0</v>
      </c>
      <c r="E16" s="80">
        <v>1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1.8981481481481501E-3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4.1319444444444398E-3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2.89351851851852E-4</v>
      </c>
      <c r="C22" s="79">
        <v>0</v>
      </c>
      <c r="D22" s="79">
        <v>1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7.4074074074074103E-4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9.53703703703704E-3</v>
      </c>
      <c r="C24" s="79">
        <v>7.5810185185185199E-3</v>
      </c>
      <c r="D24" s="79">
        <v>0.55713319810682904</v>
      </c>
      <c r="E24" s="79">
        <v>0.44286680189317101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2.7314814814814801E-3</v>
      </c>
      <c r="C2" s="79">
        <v>4.5138888888888898E-4</v>
      </c>
      <c r="D2" s="80">
        <v>0.85818181818181805</v>
      </c>
      <c r="E2" s="80">
        <v>0.14181818181818201</v>
      </c>
    </row>
    <row r="3" spans="1:10" x14ac:dyDescent="0.25">
      <c r="A3" s="79" t="s">
        <v>150</v>
      </c>
      <c r="B3" s="79">
        <v>2.98611111111111E-3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1.0335648148148101E-2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7.7546296296296304E-4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1.9560185185185201E-3</v>
      </c>
      <c r="D6" s="80">
        <v>0</v>
      </c>
      <c r="E6" s="80">
        <v>1</v>
      </c>
    </row>
    <row r="7" spans="1:10" x14ac:dyDescent="0.25">
      <c r="A7" s="79" t="s">
        <v>151</v>
      </c>
      <c r="B7" s="79">
        <v>0</v>
      </c>
      <c r="C7" s="79">
        <v>8.6226851851851794E-3</v>
      </c>
      <c r="D7" s="80">
        <v>0</v>
      </c>
      <c r="E7" s="80">
        <v>1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9.3749999999999997E-4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1.6736111111111101E-2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1.5625000000000001E-3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1.05092592592593E-2</v>
      </c>
      <c r="C24" s="79">
        <v>6.1458333333333304E-3</v>
      </c>
      <c r="D24" s="79">
        <v>0.63099374565670596</v>
      </c>
      <c r="E24" s="79">
        <v>0.36900625434329398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3.8888888888888901E-3</v>
      </c>
      <c r="C2" s="79">
        <v>0</v>
      </c>
      <c r="D2" s="80">
        <v>1</v>
      </c>
      <c r="E2" s="80">
        <v>0</v>
      </c>
    </row>
    <row r="3" spans="1:10" x14ac:dyDescent="0.25">
      <c r="A3" s="79" t="s">
        <v>150</v>
      </c>
      <c r="B3" s="79">
        <v>4.65277777777778E-3</v>
      </c>
      <c r="C3" s="79">
        <v>3.4722222222222202E-4</v>
      </c>
      <c r="D3" s="80">
        <v>0.93055555555555602</v>
      </c>
      <c r="E3" s="80">
        <v>6.9444444444444503E-2</v>
      </c>
    </row>
    <row r="4" spans="1:10" x14ac:dyDescent="0.25">
      <c r="A4" s="79" t="s">
        <v>11</v>
      </c>
      <c r="B4" s="79">
        <v>1.31481481481481E-2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8.1134259259259302E-3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9.8726851851851892E-3</v>
      </c>
      <c r="D6" s="80">
        <v>0</v>
      </c>
      <c r="E6" s="80">
        <v>1</v>
      </c>
    </row>
    <row r="7" spans="1:10" x14ac:dyDescent="0.25">
      <c r="A7" s="79" t="s">
        <v>151</v>
      </c>
      <c r="B7" s="79">
        <v>5.4513888888888902E-3</v>
      </c>
      <c r="C7" s="79">
        <v>4.3981481481481503E-4</v>
      </c>
      <c r="D7" s="80">
        <v>0.92534381139489197</v>
      </c>
      <c r="E7" s="80">
        <v>7.4656188605108004E-2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7.9861111111111105E-4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2.4305555555555601E-4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1.1724537037037E-2</v>
      </c>
      <c r="C12" s="79">
        <v>0</v>
      </c>
      <c r="D12" s="80">
        <v>1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3.4837962962962999E-3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7.43055555555556E-3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3.1828703703703702E-3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2.71990740740741E-3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8.2407407407407395E-3</v>
      </c>
      <c r="C19" s="79">
        <v>1.21527777777778E-3</v>
      </c>
      <c r="D19" s="80">
        <v>0.87148102815177497</v>
      </c>
      <c r="E19" s="80">
        <v>0.128518971848225</v>
      </c>
    </row>
    <row r="20" spans="1:10" x14ac:dyDescent="0.25">
      <c r="A20" s="79" t="s">
        <v>15</v>
      </c>
      <c r="B20" s="79">
        <v>2.6620370370370399E-4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2.3032407407407398E-3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1.6678240740740698E-2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7"/>
  <sheetViews>
    <sheetView showGridLines="0" showZeros="0" topLeftCell="B1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3" t="s">
        <v>59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1.4583333333333299E-3</v>
      </c>
      <c r="D7" s="15">
        <f>IFERROR(C7/C$25,0)</f>
        <v>0.25049701789264411</v>
      </c>
      <c r="E7" s="15">
        <f>IFERROR(C7/C$36,0)</f>
        <v>8.1924577373211807E-2</v>
      </c>
      <c r="F7" s="14">
        <v>0</v>
      </c>
      <c r="G7" s="15">
        <f>IFERROR(F7/F$25,0)</f>
        <v>0</v>
      </c>
      <c r="H7" s="15">
        <f>IFERROR(F7/F$36,0)</f>
        <v>0</v>
      </c>
      <c r="I7" s="14">
        <v>1.4583333333333299E-3</v>
      </c>
      <c r="J7" s="15">
        <f>IFERROR(I7/I$25,0)</f>
        <v>0.25049701789264411</v>
      </c>
      <c r="K7" s="17">
        <f>IFERROR(I7/I$36,0)</f>
        <v>8.1924577373211807E-2</v>
      </c>
    </row>
    <row r="8" spans="2:11" x14ac:dyDescent="0.25">
      <c r="B8" s="13" t="s">
        <v>150</v>
      </c>
      <c r="C8" s="14">
        <v>1.68981481481481E-3</v>
      </c>
      <c r="D8" s="15">
        <f t="shared" ref="D8:D24" si="0">IFERROR(C8/C$25,0)</f>
        <v>0.29025844930417477</v>
      </c>
      <c r="E8" s="15">
        <f t="shared" ref="E8:E24" si="1">IFERROR(C8/C$36,0)</f>
        <v>9.4928478543562844E-2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1.68981481481481E-3</v>
      </c>
      <c r="J8" s="15">
        <f t="shared" ref="J8:J24" si="4">IFERROR(I8/I$25,0)</f>
        <v>0.29025844930417477</v>
      </c>
      <c r="K8" s="17">
        <f t="shared" ref="K8:K24" si="5">IFERROR(I8/I$36,0)</f>
        <v>9.4928478543562844E-2</v>
      </c>
    </row>
    <row r="9" spans="2:11" x14ac:dyDescent="0.25">
      <c r="B9" s="13" t="s">
        <v>11</v>
      </c>
      <c r="C9" s="14">
        <v>1.3657407407407401E-3</v>
      </c>
      <c r="D9" s="15">
        <f t="shared" si="0"/>
        <v>0.23459244532803222</v>
      </c>
      <c r="E9" s="15">
        <f t="shared" si="1"/>
        <v>7.6723016905071523E-2</v>
      </c>
      <c r="F9" s="14">
        <v>0</v>
      </c>
      <c r="G9" s="15">
        <f t="shared" si="2"/>
        <v>0</v>
      </c>
      <c r="H9" s="15">
        <f t="shared" si="3"/>
        <v>0</v>
      </c>
      <c r="I9" s="14">
        <v>1.3657407407407401E-3</v>
      </c>
      <c r="J9" s="15">
        <f t="shared" si="4"/>
        <v>0.23459244532803222</v>
      </c>
      <c r="K9" s="17">
        <f t="shared" si="5"/>
        <v>7.6723016905071523E-2</v>
      </c>
    </row>
    <row r="10" spans="2:11" x14ac:dyDescent="0.25">
      <c r="B10" s="13" t="s">
        <v>63</v>
      </c>
      <c r="C10" s="14">
        <v>1.0069444444444401E-3</v>
      </c>
      <c r="D10" s="15">
        <f t="shared" si="0"/>
        <v>0.17296222664015867</v>
      </c>
      <c r="E10" s="15">
        <f t="shared" si="1"/>
        <v>5.656697009102709E-2</v>
      </c>
      <c r="F10" s="14">
        <v>0</v>
      </c>
      <c r="G10" s="15">
        <f t="shared" si="2"/>
        <v>0</v>
      </c>
      <c r="H10" s="15">
        <f t="shared" si="3"/>
        <v>0</v>
      </c>
      <c r="I10" s="14">
        <v>1.0069444444444401E-3</v>
      </c>
      <c r="J10" s="15">
        <f t="shared" si="4"/>
        <v>0.17296222664015867</v>
      </c>
      <c r="K10" s="17">
        <f t="shared" si="5"/>
        <v>5.656697009102709E-2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3.00925925925926E-4</v>
      </c>
      <c r="D24" s="15">
        <f t="shared" si="0"/>
        <v>5.1689860834990192E-2</v>
      </c>
      <c r="E24" s="15">
        <f t="shared" si="1"/>
        <v>1.6905071521456448E-2</v>
      </c>
      <c r="F24" s="24">
        <v>0</v>
      </c>
      <c r="G24" s="15">
        <f t="shared" si="2"/>
        <v>0</v>
      </c>
      <c r="H24" s="15">
        <f t="shared" si="3"/>
        <v>0</v>
      </c>
      <c r="I24" s="24">
        <v>3.00925925925926E-4</v>
      </c>
      <c r="J24" s="15">
        <f t="shared" si="4"/>
        <v>5.1689860834990192E-2</v>
      </c>
      <c r="K24" s="17">
        <f t="shared" si="5"/>
        <v>1.6905071521456448E-2</v>
      </c>
    </row>
    <row r="25" spans="2:11" ht="16.5" thickTop="1" thickBot="1" x14ac:dyDescent="0.3">
      <c r="B25" s="36" t="s">
        <v>3</v>
      </c>
      <c r="C25" s="37">
        <f>SUM(C7:C24)</f>
        <v>5.8217592592592462E-3</v>
      </c>
      <c r="D25" s="38">
        <f>IFERROR(SUM(D7:D24),0)</f>
        <v>1</v>
      </c>
      <c r="E25" s="38">
        <f>IFERROR(SUM(E7:E24),0)</f>
        <v>0.32704811443432963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5.8217592592592462E-3</v>
      </c>
      <c r="J25" s="38">
        <f>IFERROR(SUM(J7:J24),0)</f>
        <v>1</v>
      </c>
      <c r="K25" s="39">
        <f>IFERROR(SUM(K7:K24),0)</f>
        <v>0.32704811443432963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1.30787037037037E-3</v>
      </c>
      <c r="D28" s="22"/>
      <c r="E28" s="15">
        <f>IFERROR(C28/C$36,0)</f>
        <v>7.347204161248376E-2</v>
      </c>
      <c r="F28" s="14">
        <v>0</v>
      </c>
      <c r="G28" s="22"/>
      <c r="H28" s="15">
        <f>IFERROR(F28/F$36,0)</f>
        <v>0</v>
      </c>
      <c r="I28" s="14">
        <v>1.30787037037037E-3</v>
      </c>
      <c r="J28" s="22"/>
      <c r="K28" s="17">
        <f>IFERROR(I28/I$36,0)</f>
        <v>7.347204161248376E-2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1.15740740740741E-4</v>
      </c>
      <c r="D30" s="22"/>
      <c r="E30" s="15">
        <f t="shared" si="6"/>
        <v>6.5019505851755706E-3</v>
      </c>
      <c r="F30" s="14">
        <v>0</v>
      </c>
      <c r="G30" s="22"/>
      <c r="H30" s="15">
        <f t="shared" si="7"/>
        <v>0</v>
      </c>
      <c r="I30" s="14">
        <v>1.15740740740741E-4</v>
      </c>
      <c r="J30" s="22"/>
      <c r="K30" s="17">
        <f t="shared" si="8"/>
        <v>6.5019505851755706E-3</v>
      </c>
    </row>
    <row r="31" spans="2:11" x14ac:dyDescent="0.25">
      <c r="B31" s="21" t="s">
        <v>18</v>
      </c>
      <c r="C31" s="14">
        <v>3.0902777777777799E-3</v>
      </c>
      <c r="D31" s="22"/>
      <c r="E31" s="15">
        <f t="shared" si="6"/>
        <v>0.17360208062418744</v>
      </c>
      <c r="F31" s="14">
        <v>0</v>
      </c>
      <c r="G31" s="22"/>
      <c r="H31" s="15">
        <f t="shared" si="7"/>
        <v>0</v>
      </c>
      <c r="I31" s="14">
        <v>3.0902777777777799E-3</v>
      </c>
      <c r="J31" s="22"/>
      <c r="K31" s="17">
        <f t="shared" si="8"/>
        <v>0.17360208062418744</v>
      </c>
    </row>
    <row r="32" spans="2:11" x14ac:dyDescent="0.25">
      <c r="B32" s="21" t="s">
        <v>19</v>
      </c>
      <c r="C32" s="14">
        <v>7.4652777777777799E-3</v>
      </c>
      <c r="D32" s="22"/>
      <c r="E32" s="15">
        <f t="shared" si="6"/>
        <v>0.41937581274382346</v>
      </c>
      <c r="F32" s="14">
        <v>0</v>
      </c>
      <c r="G32" s="22"/>
      <c r="H32" s="15">
        <f t="shared" si="7"/>
        <v>0</v>
      </c>
      <c r="I32" s="14">
        <v>7.4652777777777799E-3</v>
      </c>
      <c r="J32" s="22"/>
      <c r="K32" s="17">
        <f t="shared" si="8"/>
        <v>0.41937581274382346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1.1979166666666671E-2</v>
      </c>
      <c r="D34" s="38"/>
      <c r="E34" s="38">
        <f>IFERROR(SUM(E28:E33),0)</f>
        <v>0.6729518855656702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1.1979166666666671E-2</v>
      </c>
      <c r="J34" s="38"/>
      <c r="K34" s="39">
        <f>IFERROR(SUM(K28:K33),0)</f>
        <v>0.6729518855656702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1.7800925925925918E-2</v>
      </c>
      <c r="D36" s="40"/>
      <c r="E36" s="41">
        <f>IFERROR(SUM(E25,E34),0)</f>
        <v>0.99999999999999978</v>
      </c>
      <c r="F36" s="37">
        <f>SUM(F25,F34)</f>
        <v>0</v>
      </c>
      <c r="G36" s="40"/>
      <c r="H36" s="41">
        <f>IFERROR(SUM(H25,H34),0)</f>
        <v>0</v>
      </c>
      <c r="I36" s="37">
        <f>SUM(I25,I34)</f>
        <v>1.7800925925925918E-2</v>
      </c>
      <c r="J36" s="40"/>
      <c r="K36" s="43">
        <f>IFERROR(SUM(K25,K34),0)</f>
        <v>0.99999999999999978</v>
      </c>
    </row>
    <row r="37" spans="2:1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5.8680555555555604E-3</v>
      </c>
      <c r="C2" s="79">
        <v>0</v>
      </c>
      <c r="D2" s="80">
        <v>1</v>
      </c>
      <c r="E2" s="80">
        <v>0</v>
      </c>
    </row>
    <row r="3" spans="1:10" x14ac:dyDescent="0.25">
      <c r="A3" s="79" t="s">
        <v>150</v>
      </c>
      <c r="B3" s="79">
        <v>1.2210648148148101E-2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1.2118055555555601E-2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0</v>
      </c>
      <c r="C5" s="79">
        <v>1.24074074074074E-2</v>
      </c>
      <c r="D5" s="80">
        <v>0</v>
      </c>
      <c r="E5" s="80">
        <v>1</v>
      </c>
    </row>
    <row r="6" spans="1:10" x14ac:dyDescent="0.25">
      <c r="A6" s="79" t="s">
        <v>12</v>
      </c>
      <c r="B6" s="79">
        <v>0</v>
      </c>
      <c r="C6" s="79">
        <v>1.0092592592592599E-2</v>
      </c>
      <c r="D6" s="80">
        <v>0</v>
      </c>
      <c r="E6" s="80">
        <v>1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72"/>
  <sheetViews>
    <sheetView showGridLines="0" showZeros="0" zoomScale="80" zoomScaleNormal="80" zoomScaleSheetLayoutView="110" workbookViewId="0">
      <selection activeCell="B12" sqref="B1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ht="16.5" customHeight="1" x14ac:dyDescent="0.25">
      <c r="B3" s="143" t="s">
        <v>49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2:11" s="5" customFormat="1" ht="15.75" thickBot="1" x14ac:dyDescent="0.3">
      <c r="B4" s="146" t="s">
        <v>184</v>
      </c>
      <c r="C4" s="147"/>
      <c r="D4" s="147"/>
      <c r="E4" s="147"/>
      <c r="F4" s="147"/>
      <c r="G4" s="147"/>
      <c r="H4" s="147"/>
      <c r="I4" s="147"/>
      <c r="J4" s="147"/>
      <c r="K4" s="148"/>
    </row>
    <row r="5" spans="2:11" s="5" customFormat="1" x14ac:dyDescent="0.25">
      <c r="B5" s="44"/>
      <c r="C5" s="149" t="s">
        <v>33</v>
      </c>
      <c r="D5" s="149"/>
      <c r="E5" s="149"/>
      <c r="F5" s="149" t="s">
        <v>34</v>
      </c>
      <c r="G5" s="149"/>
      <c r="H5" s="149"/>
      <c r="I5" s="149" t="s">
        <v>35</v>
      </c>
      <c r="J5" s="149"/>
      <c r="K5" s="150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1.15740740740741E-4</v>
      </c>
      <c r="D7" s="15">
        <f>IFERROR(C7/C$25,0)</f>
        <v>0.11627906976744204</v>
      </c>
      <c r="E7" s="15">
        <f>IFERROR(C7/C$36,0)</f>
        <v>3.9840637450199258E-2</v>
      </c>
      <c r="F7" s="14">
        <v>0</v>
      </c>
      <c r="G7" s="15">
        <f>IFERROR(F7/F$25,0)</f>
        <v>0</v>
      </c>
      <c r="H7" s="15">
        <f>IFERROR(F7/F$36,0)</f>
        <v>0</v>
      </c>
      <c r="I7" s="14">
        <v>1.15740740740741E-4</v>
      </c>
      <c r="J7" s="15">
        <f>IFERROR(I7/I$25,0)</f>
        <v>0.11627906976744204</v>
      </c>
      <c r="K7" s="17">
        <f>IFERROR(I7/I$36,0)</f>
        <v>3.9840637450199258E-2</v>
      </c>
    </row>
    <row r="8" spans="2:11" s="5" customFormat="1" x14ac:dyDescent="0.25">
      <c r="B8" s="13" t="s">
        <v>150</v>
      </c>
      <c r="C8" s="14">
        <v>2.5462962962962999E-4</v>
      </c>
      <c r="D8" s="15">
        <f t="shared" ref="D8:D24" si="0">IFERROR(C8/C$25,0)</f>
        <v>0.25581395348837227</v>
      </c>
      <c r="E8" s="15">
        <f t="shared" ref="E8:E24" si="1">IFERROR(C8/C$36,0)</f>
        <v>8.764940239043828E-2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2.5462962962962999E-4</v>
      </c>
      <c r="J8" s="15">
        <f t="shared" ref="J8:J24" si="4">IFERROR(I8/I$25,0)</f>
        <v>0.25581395348837227</v>
      </c>
      <c r="K8" s="17">
        <f t="shared" ref="K8:K24" si="5">IFERROR(I8/I$36,0)</f>
        <v>8.764940239043828E-2</v>
      </c>
    </row>
    <row r="9" spans="2:11" s="5" customFormat="1" x14ac:dyDescent="0.25">
      <c r="B9" s="13" t="s">
        <v>11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25">
      <c r="B10" s="13" t="s">
        <v>63</v>
      </c>
      <c r="C10" s="14">
        <v>2.89351851851852E-4</v>
      </c>
      <c r="D10" s="15">
        <f t="shared" si="0"/>
        <v>0.29069767441860461</v>
      </c>
      <c r="E10" s="15">
        <f t="shared" si="1"/>
        <v>9.9601593625497961E-2</v>
      </c>
      <c r="F10" s="14">
        <v>0</v>
      </c>
      <c r="G10" s="15">
        <f t="shared" si="2"/>
        <v>0</v>
      </c>
      <c r="H10" s="15">
        <f t="shared" si="3"/>
        <v>0</v>
      </c>
      <c r="I10" s="14">
        <v>2.89351851851852E-4</v>
      </c>
      <c r="J10" s="15">
        <f t="shared" si="4"/>
        <v>0.29069767441860461</v>
      </c>
      <c r="K10" s="17">
        <f t="shared" si="5"/>
        <v>9.9601593625497961E-2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1.50462962962963E-4</v>
      </c>
      <c r="D19" s="15">
        <f t="shared" si="0"/>
        <v>0.15116279069767435</v>
      </c>
      <c r="E19" s="15">
        <f t="shared" si="1"/>
        <v>5.1792828685258925E-2</v>
      </c>
      <c r="F19" s="18">
        <v>0</v>
      </c>
      <c r="G19" s="15">
        <f t="shared" si="2"/>
        <v>0</v>
      </c>
      <c r="H19" s="15">
        <f t="shared" si="3"/>
        <v>0</v>
      </c>
      <c r="I19" s="18">
        <v>1.50462962962963E-4</v>
      </c>
      <c r="J19" s="15">
        <f t="shared" si="4"/>
        <v>0.15116279069767435</v>
      </c>
      <c r="K19" s="17">
        <f t="shared" si="5"/>
        <v>5.1792828685258925E-2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1.8518518518518501E-4</v>
      </c>
      <c r="D24" s="15">
        <f t="shared" si="0"/>
        <v>0.18604651162790667</v>
      </c>
      <c r="E24" s="15">
        <f t="shared" si="1"/>
        <v>6.3745019920318599E-2</v>
      </c>
      <c r="F24" s="24">
        <v>0</v>
      </c>
      <c r="G24" s="15">
        <f t="shared" si="2"/>
        <v>0</v>
      </c>
      <c r="H24" s="15">
        <f t="shared" si="3"/>
        <v>0</v>
      </c>
      <c r="I24" s="24">
        <v>1.8518518518518501E-4</v>
      </c>
      <c r="J24" s="15">
        <f t="shared" si="4"/>
        <v>0.18604651162790667</v>
      </c>
      <c r="K24" s="17">
        <f t="shared" si="5"/>
        <v>6.3745019920318599E-2</v>
      </c>
    </row>
    <row r="25" spans="2:11" s="5" customFormat="1" ht="16.5" thickTop="1" thickBot="1" x14ac:dyDescent="0.3">
      <c r="B25" s="36" t="s">
        <v>3</v>
      </c>
      <c r="C25" s="37">
        <f>SUM(C7:C24)</f>
        <v>9.9537037037037107E-4</v>
      </c>
      <c r="D25" s="38">
        <f>IFERROR(SUM(D7:D24),0)</f>
        <v>0.99999999999999989</v>
      </c>
      <c r="E25" s="38">
        <f>IFERROR(SUM(E7:E24),0)</f>
        <v>0.34262948207171301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9.9537037037037107E-4</v>
      </c>
      <c r="J25" s="38">
        <f>IFERROR(SUM(J7:J24),0)</f>
        <v>0.99999999999999989</v>
      </c>
      <c r="K25" s="39">
        <f>IFERROR(SUM(K7:K24),0)</f>
        <v>0.34262948207171301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1.7361111111111101E-4</v>
      </c>
      <c r="D28" s="22"/>
      <c r="E28" s="15">
        <f>IFERROR(C28/C$36,0)</f>
        <v>5.976095617529871E-2</v>
      </c>
      <c r="F28" s="14">
        <v>0</v>
      </c>
      <c r="G28" s="22"/>
      <c r="H28" s="15">
        <f>IFERROR(F28/F$36,0)</f>
        <v>0</v>
      </c>
      <c r="I28" s="14">
        <v>1.7361111111111101E-4</v>
      </c>
      <c r="J28" s="22"/>
      <c r="K28" s="17">
        <f>IFERROR(I28/I$36,0)</f>
        <v>5.976095617529871E-2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4.0509259259259301E-4</v>
      </c>
      <c r="D31" s="22"/>
      <c r="E31" s="15">
        <f t="shared" si="6"/>
        <v>0.13944223107569723</v>
      </c>
      <c r="F31" s="14">
        <v>0</v>
      </c>
      <c r="G31" s="22"/>
      <c r="H31" s="15">
        <f t="shared" si="7"/>
        <v>0</v>
      </c>
      <c r="I31" s="14">
        <v>4.0509259259259301E-4</v>
      </c>
      <c r="J31" s="22"/>
      <c r="K31" s="17">
        <f t="shared" si="8"/>
        <v>0.13944223107569723</v>
      </c>
    </row>
    <row r="32" spans="2:11" s="5" customFormat="1" x14ac:dyDescent="0.25">
      <c r="B32" s="21" t="s">
        <v>19</v>
      </c>
      <c r="C32" s="14">
        <v>1.33101851851852E-3</v>
      </c>
      <c r="D32" s="22"/>
      <c r="E32" s="15">
        <f t="shared" si="6"/>
        <v>0.45816733067729093</v>
      </c>
      <c r="F32" s="14">
        <v>0</v>
      </c>
      <c r="G32" s="22"/>
      <c r="H32" s="15">
        <f t="shared" si="7"/>
        <v>0</v>
      </c>
      <c r="I32" s="14">
        <v>1.33101851851852E-3</v>
      </c>
      <c r="J32" s="22"/>
      <c r="K32" s="17">
        <f t="shared" si="8"/>
        <v>0.45816733067729093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1.9097222222222241E-3</v>
      </c>
      <c r="D34" s="38"/>
      <c r="E34" s="38">
        <f>IFERROR(SUM(E28:E33),0)</f>
        <v>0.65737051792828693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1.9097222222222241E-3</v>
      </c>
      <c r="J34" s="38"/>
      <c r="K34" s="39">
        <f>IFERROR(SUM(K28:K33),0)</f>
        <v>0.65737051792828693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2.9050925925925954E-3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2.9050925925925954E-3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0" t="s">
        <v>36</v>
      </c>
      <c r="C37" s="141"/>
      <c r="D37" s="141"/>
      <c r="E37" s="141"/>
      <c r="F37" s="141"/>
      <c r="G37" s="141"/>
      <c r="H37" s="141"/>
      <c r="I37" s="141"/>
      <c r="J37" s="141"/>
      <c r="K37" s="142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83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28</vt:i4>
      </vt:variant>
    </vt:vector>
  </HeadingPairs>
  <TitlesOfParts>
    <vt:vector size="12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2019-05-28T15:25:37Z</cp:lastPrinted>
  <dcterms:created xsi:type="dcterms:W3CDTF">2015-07-28T09:23:17Z</dcterms:created>
  <dcterms:modified xsi:type="dcterms:W3CDTF">2019-05-28T15:27:44Z</dcterms:modified>
</cp:coreProperties>
</file>