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lda_A\Desktop\PUBBLICAZIONI\Delibere pubblicate\Delibera 311_16_CONS\"/>
    </mc:Choice>
  </mc:AlternateContent>
  <bookViews>
    <workbookView xWindow="0" yWindow="0" windowWidth="28800" windowHeight="12105"/>
  </bookViews>
  <sheets>
    <sheet name="AGCOM - Previsionale 2015" sheetId="4" r:id="rId1"/>
  </sheets>
  <definedNames>
    <definedName name="_xlnm.Print_Area" localSheetId="0">'AGCOM - Previsionale 2015'!$A$1:$I$204</definedName>
  </definedNames>
  <calcPr calcId="152511"/>
</workbook>
</file>

<file path=xl/calcChain.xml><?xml version="1.0" encoding="utf-8"?>
<calcChain xmlns="http://schemas.openxmlformats.org/spreadsheetml/2006/main">
  <c r="G204" i="4" l="1"/>
  <c r="H204" i="4"/>
  <c r="I204" i="4"/>
  <c r="F204" i="4"/>
  <c r="G202" i="4"/>
  <c r="H202" i="4"/>
  <c r="I202" i="4"/>
  <c r="G201" i="4"/>
  <c r="H201" i="4"/>
  <c r="I201" i="4"/>
  <c r="G200" i="4"/>
  <c r="H200" i="4"/>
  <c r="I200" i="4"/>
  <c r="F200" i="4"/>
  <c r="G195" i="4"/>
  <c r="H195" i="4"/>
  <c r="I195" i="4"/>
  <c r="G193" i="4"/>
  <c r="H193" i="4"/>
  <c r="I193" i="4"/>
  <c r="I189" i="4"/>
  <c r="I190" i="4"/>
  <c r="I191" i="4"/>
  <c r="I192" i="4"/>
  <c r="I188" i="4"/>
  <c r="G183" i="4"/>
  <c r="H183" i="4"/>
  <c r="I183" i="4"/>
  <c r="F183" i="4"/>
  <c r="G181" i="4"/>
  <c r="H181" i="4"/>
  <c r="I181" i="4"/>
  <c r="I180" i="4"/>
  <c r="G177" i="4"/>
  <c r="H177" i="4"/>
  <c r="I177" i="4"/>
  <c r="I176" i="4"/>
  <c r="F171" i="4"/>
  <c r="G171" i="4"/>
  <c r="G169" i="4"/>
  <c r="H169" i="4"/>
  <c r="I169" i="4"/>
  <c r="G165" i="4"/>
  <c r="H165" i="4"/>
  <c r="I165" i="4"/>
  <c r="I164" i="4"/>
  <c r="G161" i="4"/>
  <c r="H161" i="4"/>
  <c r="H171" i="4" s="1"/>
  <c r="I161" i="4"/>
  <c r="I171" i="4" s="1"/>
  <c r="I159" i="4"/>
  <c r="I160" i="4"/>
  <c r="I158" i="4"/>
  <c r="G155" i="4"/>
  <c r="H155" i="4"/>
  <c r="I155" i="4"/>
  <c r="I153" i="4"/>
  <c r="I154" i="4"/>
  <c r="I152" i="4"/>
  <c r="G149" i="4"/>
  <c r="H149" i="4"/>
  <c r="I149" i="4"/>
  <c r="I146" i="4"/>
  <c r="I147" i="4"/>
  <c r="I148" i="4"/>
  <c r="I145" i="4"/>
  <c r="G142" i="4"/>
  <c r="H142" i="4"/>
  <c r="I142" i="4"/>
  <c r="I140" i="4"/>
  <c r="I141" i="4"/>
  <c r="I139" i="4"/>
  <c r="G136" i="4"/>
  <c r="H136" i="4"/>
  <c r="I136" i="4"/>
  <c r="I135" i="4"/>
  <c r="I134" i="4"/>
  <c r="I133" i="4"/>
  <c r="G130" i="4"/>
  <c r="H130" i="4"/>
  <c r="I130" i="4"/>
  <c r="I129" i="4"/>
  <c r="I128" i="4"/>
  <c r="G125" i="4"/>
  <c r="H125" i="4"/>
  <c r="I125" i="4"/>
  <c r="I121" i="4"/>
  <c r="I122" i="4"/>
  <c r="I123" i="4"/>
  <c r="I124" i="4"/>
  <c r="I120" i="4"/>
  <c r="G117" i="4"/>
  <c r="H117" i="4"/>
  <c r="I117" i="4"/>
  <c r="I115" i="4"/>
  <c r="I116" i="4"/>
  <c r="I114" i="4"/>
  <c r="G111" i="4"/>
  <c r="H111" i="4"/>
  <c r="I111" i="4"/>
  <c r="G109" i="4"/>
  <c r="H109" i="4"/>
  <c r="I109" i="4"/>
  <c r="I107" i="4"/>
  <c r="I108" i="4"/>
  <c r="I106" i="4"/>
  <c r="G103" i="4"/>
  <c r="H103" i="4"/>
  <c r="I103" i="4"/>
  <c r="I92" i="4"/>
  <c r="I93" i="4"/>
  <c r="I94" i="4"/>
  <c r="I95" i="4"/>
  <c r="I96" i="4"/>
  <c r="I97" i="4"/>
  <c r="I98" i="4"/>
  <c r="I99" i="4"/>
  <c r="I100" i="4"/>
  <c r="I101" i="4"/>
  <c r="I102" i="4"/>
  <c r="I91" i="4"/>
  <c r="G88" i="4"/>
  <c r="H88" i="4"/>
  <c r="I88" i="4"/>
  <c r="I87" i="4"/>
  <c r="I86" i="4"/>
  <c r="I85" i="4"/>
  <c r="I84" i="4"/>
  <c r="I83" i="4"/>
  <c r="I82" i="4"/>
  <c r="I81" i="4"/>
  <c r="I80" i="4"/>
  <c r="G76" i="4"/>
  <c r="H76" i="4"/>
  <c r="I76" i="4"/>
  <c r="I75" i="4"/>
  <c r="I74" i="4"/>
  <c r="I73" i="4"/>
  <c r="G70" i="4"/>
  <c r="H70" i="4"/>
  <c r="I70" i="4"/>
  <c r="I69" i="4"/>
  <c r="I68" i="4"/>
  <c r="I67" i="4"/>
  <c r="I66" i="4"/>
  <c r="I65" i="4"/>
  <c r="G62" i="4"/>
  <c r="H62" i="4"/>
  <c r="I62" i="4"/>
  <c r="I61" i="4"/>
  <c r="I60" i="4"/>
  <c r="I59" i="4"/>
  <c r="I58" i="4"/>
  <c r="G50" i="4"/>
  <c r="H50" i="4"/>
  <c r="I50" i="4"/>
  <c r="F50" i="4"/>
  <c r="G46" i="4"/>
  <c r="H46" i="4"/>
  <c r="I46" i="4"/>
  <c r="G45" i="4"/>
  <c r="H45" i="4"/>
  <c r="I45" i="4"/>
  <c r="G44" i="4"/>
  <c r="H44" i="4"/>
  <c r="I44" i="4"/>
  <c r="F44" i="4"/>
  <c r="G41" i="4"/>
  <c r="H41" i="4"/>
  <c r="I41" i="4"/>
  <c r="G39" i="4"/>
  <c r="H39" i="4"/>
  <c r="I39" i="4"/>
  <c r="F39" i="4"/>
  <c r="I37" i="4"/>
  <c r="I33" i="4"/>
  <c r="I34" i="4"/>
  <c r="I35" i="4"/>
  <c r="I36" i="4"/>
  <c r="I32" i="4"/>
  <c r="H37" i="4"/>
  <c r="G37" i="4"/>
  <c r="G27" i="4"/>
  <c r="H27" i="4"/>
  <c r="I27" i="4"/>
  <c r="G25" i="4"/>
  <c r="H25" i="4"/>
  <c r="I25" i="4"/>
  <c r="I24" i="4"/>
  <c r="G21" i="4"/>
  <c r="H21" i="4"/>
  <c r="I21" i="4"/>
  <c r="I20" i="4"/>
  <c r="I19" i="4"/>
  <c r="G16" i="4"/>
  <c r="H16" i="4"/>
  <c r="I16" i="4"/>
  <c r="F16" i="4"/>
  <c r="F193" i="4" l="1"/>
  <c r="F202" i="4" s="1"/>
  <c r="F181" i="4"/>
  <c r="F177" i="4"/>
  <c r="F169" i="4"/>
  <c r="F165" i="4"/>
  <c r="F161" i="4"/>
  <c r="F155" i="4"/>
  <c r="F149" i="4"/>
  <c r="F142" i="4"/>
  <c r="F136" i="4"/>
  <c r="F130" i="4"/>
  <c r="F125" i="4"/>
  <c r="F117" i="4"/>
  <c r="F109" i="4"/>
  <c r="F103" i="4"/>
  <c r="F88" i="4"/>
  <c r="F76" i="4"/>
  <c r="F70" i="4"/>
  <c r="F62" i="4"/>
  <c r="F37" i="4"/>
  <c r="F45" i="4" s="1"/>
  <c r="F25" i="4"/>
  <c r="F21" i="4"/>
  <c r="F111" i="4" l="1"/>
  <c r="F27" i="4"/>
  <c r="F46" i="4" s="1"/>
  <c r="F201" i="4"/>
  <c r="F195" i="4"/>
  <c r="F41" i="4" l="1"/>
  <c r="F197" i="4"/>
</calcChain>
</file>

<file path=xl/sharedStrings.xml><?xml version="1.0" encoding="utf-8"?>
<sst xmlns="http://schemas.openxmlformats.org/spreadsheetml/2006/main" count="184" uniqueCount="156">
  <si>
    <t>CONTRIBUTO DELLO STATO PER LE SPESE DI FUNZIONAMENTO DELL AUTORITÀ (LEGGE 249/97, ART.6, PUNTO A), E LEGGE N.215/04 ART.9, COMMA 3)</t>
  </si>
  <si>
    <t>CONTRIBUTO OPERATORI (LEGGE N.481/95, ART.2, COMMA 38, LEGGE N.249/97 E LEGGE N. 266/05).</t>
  </si>
  <si>
    <t>CONTRIBUTO TITOLARI DI MOTORI DI CALCOLO (ART. 13 DELIBERA 331/09/CONS)</t>
  </si>
  <si>
    <t>CONTRIBUTO VENDITA DIRITTI SPORTIVI (D.L.vo 09/1/2008 n° 9)</t>
  </si>
  <si>
    <t>CONTRIBUTO OPERATORI SERVIZI POSTALI DI CUI AL DLEGIS N.58 DEL 31/3/2011 E AL DL N. 201 DEL 6/12/2011</t>
  </si>
  <si>
    <t>RECUPERI, RIMBORSI E PROVENTI DIVERSI</t>
  </si>
  <si>
    <t>CORRISPETTIVI AUTORIZZAZIONI DIFFUSIONE VIA SATELLITE E DISTRIBUZIONE VIA CAVO PROGRAMMI TV (DEL.405/02/CONS)</t>
  </si>
  <si>
    <t>INTERESSI ATTIVI E RENDITE FINANZIARIE</t>
  </si>
  <si>
    <t>RECUPERO ANTICIPAZIONI AL CASSIERE</t>
  </si>
  <si>
    <t>RITENUTE PREVIDENZIALI ED ERARIALI</t>
  </si>
  <si>
    <t>RITENUTE ASSISTENZIALI</t>
  </si>
  <si>
    <t>RITENUTE INAIL</t>
  </si>
  <si>
    <t>ALTRE RITENUTE</t>
  </si>
  <si>
    <t>TOTALE ENTRATE</t>
  </si>
  <si>
    <t> </t>
  </si>
  <si>
    <t>UTILIZZO AVANZO DI AMMINISTRAZIONE PRESUNTO</t>
  </si>
  <si>
    <t>FONDO DI CASSA</t>
  </si>
  <si>
    <t>COMPENSI AL PRESIDENTE ED AI MEMBRI DELL'AUTORITA'</t>
  </si>
  <si>
    <t>ONERI PREVIDENZIALI A CARICO DELL'AUTORITA'</t>
  </si>
  <si>
    <t>ONERI FISCALI A CARICO DELL'AUTORITA' (IRAP)</t>
  </si>
  <si>
    <t>RIMBORSO SPESE E CORRESPONSIONE DI ARRETRATI AI COMPONENTI DEGLI ORGANI COLLEGIALI</t>
  </si>
  <si>
    <t>ONERI PER IL FUNZIONAMENTO DEL CONSIGLIO NAZIONALE UTENTI (EX CAPITOLO 1.02.1008)</t>
  </si>
  <si>
    <t>SPESE PER IL FUNZIONAMENTO DELLA COMMISSIONE DI GARANZIA, DEL COMITATO ETICO E DEL SERVIZIO DI CONTROLLO INTERNO (EX CAPITOLO 1.02.1011)</t>
  </si>
  <si>
    <t>SPESE PER LA RASSEGNA STAMPA,ORGANIZZAZIONE DI CONFERENZE STAMPA,GEST. E DIFF. INF.,FORUM, TAVOLE ROTONDE,AUDIZ;PART A CONVEGNI,MOSTRE,CONGR</t>
  </si>
  <si>
    <t>TRATTAMENTO DI MISSIONE ALL'ESTERO (COMUNITARIE ED INTERNAZIONALI)</t>
  </si>
  <si>
    <t>SPESE DI RAPPRESENTANZA</t>
  </si>
  <si>
    <t>PATROCINIO LEGALE DELL'AUTORITA'</t>
  </si>
  <si>
    <t>ACQUISTO DI BANCHE DATI E DI PUBBLICAZIONI SPECIALIZZATE, RACCOLTE DI LEGISLAZIONE E GIURISPRUDENZA</t>
  </si>
  <si>
    <t>SPESE PER ONERI GIUDIZIARI, LITI, ARBITRATI, NOTIFICAZIONI ED ONERI ACCESSORI</t>
  </si>
  <si>
    <t>STIPENDI RETRIBUZIONI ED ALTRE INDENNITA' AL PERSONALE</t>
  </si>
  <si>
    <t>COMPENSI PER LAVORO STRAORDINARIO AL PERSONALE</t>
  </si>
  <si>
    <t>TRATTAMENTO DI MISSIONE AL PERSONALE ALL'INTERNO DEL TERRITORIO NAZIONALE</t>
  </si>
  <si>
    <t>VALORIZZAZIONE DELLA PERFORMANCE</t>
  </si>
  <si>
    <t>SPESE PER STAGES E PRATICANTATO</t>
  </si>
  <si>
    <t>RESTITUZIONI E RIMBORSI</t>
  </si>
  <si>
    <t>COMPENSI E RIMBORSI PER INCARICHI DI STUDIO E DI CONSULENZA</t>
  </si>
  <si>
    <t>CANONI DI LOCAZIONE E ONERI CONDOMINIALI</t>
  </si>
  <si>
    <t>SPESE PER LA MANUT.ORD.ED ADATTAMENTO DEI LOCALI, INSTALL.E MANUT.IMPIANTI TECNICI ED ELETTRON. MAN. ED ESERC. MACCH.UF.,B. MOB. ARR.</t>
  </si>
  <si>
    <t>CANONI DI NOLEGGIO ATTREZZATURE D'UFFICIO E DEL MATERIALE TECNICO</t>
  </si>
  <si>
    <t>SPESE PER L'ACQUISTO DI GIORNALI, RIVISTE, PERIODICI;PUBBL.PER UFF. E RILEG. SPESE PER INSERZIONI PUBBLIC. E PUBBLICITA'COMPRESA REL. ANNUA.</t>
  </si>
  <si>
    <t>SPESE D'UFFICIO, DI STAMPA E DI CANCELLERIA</t>
  </si>
  <si>
    <t>SPESE PER CANONE FORNITURA ENERGIA ELETTRICA, TELEFONICHE, GAS, ACQUA, CANONI RADIOTELEVISIVI E SPESE POSTALI</t>
  </si>
  <si>
    <t>SPESE PER PULIZIA DEI LOCALI, TRASLOCHI E FACCHINAGGIO E SPESE PER SMALTIMENTO RIFIUTI SOLIDI URBANI</t>
  </si>
  <si>
    <t>SPESE PER NOLEGGIO, ESERCIZIO E MANUTENZIONE AUTO E ACQUISTO BUONI TAXI</t>
  </si>
  <si>
    <t>PORTIERATO E VIGILANZA LOCALI</t>
  </si>
  <si>
    <t>ASSICURAZIONI DIVERSE</t>
  </si>
  <si>
    <t>SPESE PER IL SISTEMA INFORMATIVO AMMINISTRATIVO DELL'AUTORITA' E PER IL CED, ACQUISTO MATERIALE INFORMATICO E ACQUISTO LICENZE D'USO.</t>
  </si>
  <si>
    <t>SPESE PER I SERVIZI RESI ALL'AUTORITA'(DA AMM.PUBBL.EX L. 249/97 E DA ALTRE AMMINISTRAZIONI) E SPESE CONNESE AL RECLUTAMENTO DEL PERSONALE</t>
  </si>
  <si>
    <t>ONERI CONNESSI ALLA TUTELA DELLA SALUTE E SICUREZZA SUL LUOGO DI LAVORO</t>
  </si>
  <si>
    <t>SPESE PER LA FORMAZIONE</t>
  </si>
  <si>
    <t>ONERI PER L'ATTIVITÀ CONCERNENTI PARTECIPAZIONE AL BEREC E REL. AUTORITÀ E AMM. STATI ESTERI ED ORGANIZZAZ. COMUNIT. E ITZ (EX CAP 1031028)</t>
  </si>
  <si>
    <t>QUOTE ASSOCIATIVE (EX CAP.1031029)</t>
  </si>
  <si>
    <t>TRATTAMENTO DI MISSIONE ALL'ESTERO (COMUNITARIE ED INTERNAZIONALI) (EX CAP.1031031)</t>
  </si>
  <si>
    <t>SPESE PER I SERVIZI RESI DAGLI ORGANI DI POLIZIA E DELLA GUARDIA DI FINANZA</t>
  </si>
  <si>
    <t>SPESE DI REGISTRAZIONE, ARCHIVIAZIONE E CASSIFICAZIONE DELLE IMMAGINI AI FINI DEL MONITOR. DELLE TRASMISS. TELEVISIVE E MONITOR. TELEFONICO</t>
  </si>
  <si>
    <t>SPESE PER LA GESTIONE DEL REGISTRO OPERATORI DI COMUNICAZIONE, COMPRESI ONERI ACCESSORI</t>
  </si>
  <si>
    <t>ONERI PER TRATTAMENTO DELLE MISSIONI DEL SERVIZIO ISPETTIVO E ATTIVITA' ISTITUZIONALI E DI VERIFICA PRESSO I CORECOM</t>
  </si>
  <si>
    <t>SPESE PER LE ATTIVITA' DELEGATE AI COMITATI REGIONALI PER LE COMUNICAZIONI (EX CAPITOLO 1021010)</t>
  </si>
  <si>
    <t>SPESE ISTITUZIONALI DELLA DIREZIONE INFRASTRUTTURE E SERVIZI MEDIA(FREQUENZE AUTORIZZAZIONI PLURALISMO E CONC.NEI MEDIA)</t>
  </si>
  <si>
    <t>ONERI RELATIVI A RADIOSPETTRO E CATASTO FREQUENZE</t>
  </si>
  <si>
    <t>SPESE PER LA VERIFICA DELLA CONTABILITA' REGOLATORIA E SERVIZIO UNIVERSALE</t>
  </si>
  <si>
    <t>SPESE ISTITUZIONALI DELLA DIREZIONE RETI (REGOLAMENTAZIONE DEI MERCATI E DELLE RETI DEI SERVIZI DI COM.ELETTRONICA)</t>
  </si>
  <si>
    <t>SPESE PER L'ATTIVITA' ISTRUTTORIA SU PARERI, RECLAMI, CONTROVERSIE, RICORSI E SANZIONI</t>
  </si>
  <si>
    <t>SPESE ISTITUZIONALI DELLA DIREZIONE CONTENUTI AUDIOVISIVI</t>
  </si>
  <si>
    <t>SPESE PER MONITORAGGIO DELLE TRASMISSIONI TELEVISIVE E RADIOFONICHE</t>
  </si>
  <si>
    <t>SPESE PER LE ELEZIONI POLITICHE ED AMMINISTRATIVE (PAR CONDICIO) E CONFLITTO DI INTERESSI</t>
  </si>
  <si>
    <t>SPESE PER LUFFICIO RELAZIONI CON IL PUBBLICO, COMUNICAZIONI ED INFORMAZIONE</t>
  </si>
  <si>
    <t>SPESE CONNESSE ALLA GESTIONE DEI RAPPORTI CON LE ASSOCIAZIONI DEI CONSUMATORI</t>
  </si>
  <si>
    <t>SPESE CONNESSE ALLA GESTIONE DI CONTROVERSIE E SANZIONI</t>
  </si>
  <si>
    <t>SPESE PER L'ATTUAZIONE DEI PROGRAMMI. DI ATTIVITA', COMPRESI GLI ONERI DI COMPETENZA DELLA DIREZIONE</t>
  </si>
  <si>
    <t>SPESE ISTITUZIONALI DEL SERVIZIO ECONOMICO E STATISTICO (MANUTENZIONE IES E SIC,ACQUISTO SW STATISTICO ECONOMETRICI ETC)</t>
  </si>
  <si>
    <t>SPESE PER L'ACQUISTO DI PRODOTTI EDITORIALI DESTINATI ALLA BIBLIOTECA DELL'AUTORITA' E ALL'UFFICIO</t>
  </si>
  <si>
    <t>SPESE PER PROGETTI, COLLABORAZIONI E CONVENZIONI CON UNIVERSITA' ED ENTI DI RICERCA NAZIONALI ED INTERNAZ.</t>
  </si>
  <si>
    <t>SPESE PER ATTIVITA'DI REGOLAMENTAZIONE DEI SERVIZI POSTALI (SEPARAZIONE CONTABILE, DETERMINAZIONE MODELLO DI COSTO, COSTO DELL'U.S.O.)</t>
  </si>
  <si>
    <t>ATTIVITA' DI VIGILANZA E DI TUTELA UTENZA DEI SERVIZI POSTALI</t>
  </si>
  <si>
    <t>SPESE ISTITUZIONALI DELLA DIREZIONE SERVIZI POSTALI</t>
  </si>
  <si>
    <t>SPESE ISTITUZIONALI DELLA DIREZIONE SERVIZI DIGITALI E DELLA RETE (AGENDA DIGITALE IT., REPLICABILITA'OFFERTE,VIGIL. SEGNALAZIONI ON LINE)</t>
  </si>
  <si>
    <t>FONDO DI RISERVA</t>
  </si>
  <si>
    <t>INDENNITA' DI LIQUDAZIONE, TFR E SIMILARI AL PERSONALE CESSATO DAL SERVIZIO</t>
  </si>
  <si>
    <t>SPESE PER L'ACQUISTO DI BENI MOBILI, AUTOVETTURE, ECC.</t>
  </si>
  <si>
    <t>ANTICIPAZIONI AL CASSIERE PER LE PICCOLE SPESE E PER LA CORRESPONSIONE DI ANTICIPI AL PERSONALE INVIATO IN MISSIONE</t>
  </si>
  <si>
    <t>RITENUTE PREVIDENZIALI. ED ERARIALI</t>
  </si>
  <si>
    <t>DESCRIZIONE/DENOMINAZIONE</t>
  </si>
  <si>
    <t>ENTRATE</t>
  </si>
  <si>
    <t>USCITE</t>
  </si>
  <si>
    <t>TOTALE TITOLI ENTRATE</t>
  </si>
  <si>
    <t>RIEPILOGO ENTRATE</t>
  </si>
  <si>
    <t>5.1. - SERVIZIO BILANCIO E CONTABILITA'</t>
  </si>
  <si>
    <t>5.2. - SERVIZIO AFFARI GENERALI, CONTATTI E SISTEMI INFORMATIVI</t>
  </si>
  <si>
    <t>5.3. - SERVIZIO RISORSE UMANE</t>
  </si>
  <si>
    <t>TOTALE TITOLI  SPESE</t>
  </si>
  <si>
    <t>RIEPILOGO SPESE</t>
  </si>
  <si>
    <t>I</t>
  </si>
  <si>
    <t>II</t>
  </si>
  <si>
    <t>IV</t>
  </si>
  <si>
    <t>CATEGORIA 1 - TRASFERIMENTI DA PARTE DELLO STATO ED ENTRATE CONTRIBUTIVE</t>
  </si>
  <si>
    <t>CATEGORIA 2 - ALTRE ENTRATE</t>
  </si>
  <si>
    <t>CATEGORIA 3 - REDDITI PATRIMONIALI</t>
  </si>
  <si>
    <t>CATEGORIA 1 - COMPENSI E ONERI DIVERSI PER GLI ORGANI ISTITUZIONALI</t>
  </si>
  <si>
    <t>CATEGORIA 3 - SEGRETARIATO GENERALE</t>
  </si>
  <si>
    <t>CATEGORIA 4 - SERVIZIO GIURIDICO</t>
  </si>
  <si>
    <t>CATEGORIA 5 - SERVIZI AMMINISTRATIVI</t>
  </si>
  <si>
    <t>CATEGORIA 6- SERVIZIO RAPPORTI CON L'UNIONE EUROPEA E ATTIVITA' INTERNAZIONALI</t>
  </si>
  <si>
    <t>CATEGORIA 7- SERVIZIO ISPETTIVO, REGISTRO E CORECOM</t>
  </si>
  <si>
    <t>CATEGORIA 8 - DIREZIONE INFRASTRUTTURE E SERVIZI DI MEDIA</t>
  </si>
  <si>
    <t>CATEGORIA 9 - DIREZIONE RETI E SERVIZI DI COMUNICAZIONE ELETTRONICA</t>
  </si>
  <si>
    <t>CATEGORIA 10 - DIREZIONE CONTENUTI AUDIOVISIVI</t>
  </si>
  <si>
    <t>CATEGORIA 11- DIREZIONE TUTELA DEI CONSUMATORI</t>
  </si>
  <si>
    <t>CATEGORIA 13 - SERVIZIO ECONOMICO E STATISTICO</t>
  </si>
  <si>
    <t>CATEGORIA 14- DIREZIONE SERVIZI POSTALI</t>
  </si>
  <si>
    <t>CATEGORIA 15 - DIREZIONE SVILUPPO DEI SERVIZI DIGITALI</t>
  </si>
  <si>
    <t>CATEGORIA 17 - SOMME NON ATTRIBUIBILI</t>
  </si>
  <si>
    <t>CATEGORIA 1 - INDENNITA' DI LIQUIDAZIONE, T.F.R. E SIMILARI AL PERSONALE CESSATO DAL SERVIZIO</t>
  </si>
  <si>
    <t>CATEGORIA 2- BENI IMMOBILI, MOBILI, MACCHINE E PROGRAMMI TECNICO-SCIENTIFICI</t>
  </si>
  <si>
    <t>TOTALE TITOLO II</t>
  </si>
  <si>
    <t>TIT.</t>
  </si>
  <si>
    <t>CAT.</t>
  </si>
  <si>
    <t>CAP.</t>
  </si>
  <si>
    <t>ART.</t>
  </si>
  <si>
    <t>CATEGORIA 1 - PARTITE DI GIRO E CONTABILITA' SPECIALI</t>
  </si>
  <si>
    <t>TOTALE (5.1.)</t>
  </si>
  <si>
    <t>TOTALE (5.2.)</t>
  </si>
  <si>
    <t>TOTALE (5.3.)</t>
  </si>
  <si>
    <t>TOTALE (5)</t>
  </si>
  <si>
    <t>TOTALE (1)</t>
  </si>
  <si>
    <t>TOTALE (2)</t>
  </si>
  <si>
    <t>TOTALE (3)</t>
  </si>
  <si>
    <t>TOTALE (4)</t>
  </si>
  <si>
    <t>TOTALE (6)</t>
  </si>
  <si>
    <t>TOTALE (7)</t>
  </si>
  <si>
    <t>TOTALE (8)</t>
  </si>
  <si>
    <t>TOTALE (9)</t>
  </si>
  <si>
    <t>TOTALE (10)</t>
  </si>
  <si>
    <t>TOTALE (11)</t>
  </si>
  <si>
    <t>TOTALE (13)</t>
  </si>
  <si>
    <t>TOTALE (14)</t>
  </si>
  <si>
    <t>TOTALE (15)</t>
  </si>
  <si>
    <t>TOTALE (17)</t>
  </si>
  <si>
    <t>CATEGORIA 1 - PARTITE DI GIRO E CONTABILITA' SPECIALE</t>
  </si>
  <si>
    <t>TOTALE USCITE</t>
  </si>
  <si>
    <t>TITOLO I                                                                                                                                                                                       ENTRATE DERIVANTI DA TRASFERIMENTI CORRENTI E DA ENTRATE CONTRIBUTIVE</t>
  </si>
  <si>
    <t>TITOLO IV                                                                                                                                                                                      PARTITE DI GIRO E CONTABILITA' SPECIALI</t>
  </si>
  <si>
    <t>TOTALE TITOLO IV</t>
  </si>
  <si>
    <t>TITOLO I                                                                                                                                                                                        SPESE CORRENTI</t>
  </si>
  <si>
    <t>TOTALE TITOLO I</t>
  </si>
  <si>
    <t>TITOLO II                                                                                                                                                                                     SPESE IN CONTO CAPITALE</t>
  </si>
  <si>
    <t>TITOLO IV                                                                                                                                                                                   PARTITE DI GIRO E CONTABILITA' SPECIALE</t>
  </si>
  <si>
    <t xml:space="preserve">AUTORITA' PER LE GARANZIE NELLE COMUNICAZIONI </t>
  </si>
  <si>
    <t>CONTO CONSUNTIVO - 2015</t>
  </si>
  <si>
    <t>PREVISIONI DEFINITIVE</t>
  </si>
  <si>
    <t>ACCERTAMENTI</t>
  </si>
  <si>
    <t>RISCOSSIONI</t>
  </si>
  <si>
    <t>RIMASTI DA RISCUOTERE</t>
  </si>
  <si>
    <t>IMPEGNI</t>
  </si>
  <si>
    <t>PAGAMENTI</t>
  </si>
  <si>
    <t>RIMASTI DA PAGARE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</si>
</sst>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</font>
    <font>
      <b/>
      <sz val="2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6"/>
      <name val="Times New Roman"/>
      <family val="1"/>
    </font>
    <font>
      <b/>
      <u val="singleAccounting"/>
      <sz val="14"/>
      <name val="Times New Roman"/>
      <family val="1"/>
    </font>
    <font>
      <u val="singleAccounting"/>
      <sz val="14"/>
      <name val="Times New Roman"/>
      <family val="1"/>
    </font>
    <font>
      <sz val="20"/>
      <name val="Times New Roman"/>
      <family val="1"/>
    </font>
    <font>
      <b/>
      <u val="singleAccounting"/>
      <sz val="20"/>
      <name val="Times New Roman"/>
      <family val="1"/>
    </font>
    <font>
      <b/>
      <sz val="20"/>
      <name val="Times New Roman"/>
      <family val="1"/>
    </font>
    <font>
      <b/>
      <i/>
      <sz val="20"/>
      <name val="Times New Roman"/>
      <family val="1"/>
    </font>
    <font>
      <i/>
      <sz val="2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4" fillId="0" borderId="1" xfId="0" applyFont="1" applyBorder="1"/>
    <xf numFmtId="0" fontId="6" fillId="0" borderId="1" xfId="0" applyFont="1" applyFill="1" applyBorder="1" applyAlignment="1">
      <alignment horizontal="center"/>
    </xf>
    <xf numFmtId="164" fontId="6" fillId="0" borderId="1" xfId="1" applyFont="1" applyFill="1" applyBorder="1"/>
    <xf numFmtId="0" fontId="6" fillId="0" borderId="1" xfId="0" applyFont="1" applyFill="1" applyBorder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 applyAlignment="1">
      <alignment horizontal="center"/>
    </xf>
    <xf numFmtId="164" fontId="6" fillId="2" borderId="1" xfId="1" applyFont="1" applyFill="1" applyBorder="1"/>
    <xf numFmtId="0" fontId="6" fillId="0" borderId="1" xfId="0" applyFont="1" applyFill="1" applyBorder="1"/>
    <xf numFmtId="164" fontId="9" fillId="0" borderId="1" xfId="1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4" fillId="0" borderId="0" xfId="0" applyFont="1" applyFill="1"/>
    <xf numFmtId="0" fontId="4" fillId="0" borderId="1" xfId="0" applyFont="1" applyFill="1" applyBorder="1"/>
    <xf numFmtId="0" fontId="3" fillId="0" borderId="1" xfId="0" applyFont="1" applyFill="1" applyBorder="1" applyAlignment="1">
      <alignment horizontal="center"/>
    </xf>
    <xf numFmtId="43" fontId="8" fillId="0" borderId="1" xfId="0" applyNumberFormat="1" applyFont="1" applyFill="1" applyBorder="1"/>
    <xf numFmtId="0" fontId="6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4" fillId="0" borderId="3" xfId="0" applyFont="1" applyBorder="1"/>
    <xf numFmtId="0" fontId="6" fillId="0" borderId="3" xfId="0" applyFont="1" applyFill="1" applyBorder="1"/>
    <xf numFmtId="164" fontId="6" fillId="0" borderId="3" xfId="1" applyFont="1" applyFill="1" applyBorder="1"/>
    <xf numFmtId="164" fontId="6" fillId="0" borderId="4" xfId="1" applyFont="1" applyFill="1" applyBorder="1"/>
    <xf numFmtId="0" fontId="5" fillId="0" borderId="2" xfId="0" applyFont="1" applyFill="1" applyBorder="1" applyAlignment="1">
      <alignment horizontal="center"/>
    </xf>
    <xf numFmtId="0" fontId="6" fillId="0" borderId="3" xfId="0" applyFont="1" applyBorder="1"/>
    <xf numFmtId="0" fontId="5" fillId="0" borderId="5" xfId="0" applyFont="1" applyFill="1" applyBorder="1"/>
    <xf numFmtId="0" fontId="4" fillId="0" borderId="3" xfId="0" applyFont="1" applyFill="1" applyBorder="1"/>
    <xf numFmtId="0" fontId="6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5" fillId="0" borderId="4" xfId="1" applyFont="1" applyFill="1" applyBorder="1"/>
    <xf numFmtId="0" fontId="6" fillId="0" borderId="4" xfId="0" applyFont="1" applyBorder="1"/>
    <xf numFmtId="164" fontId="10" fillId="0" borderId="1" xfId="1" applyFont="1" applyFill="1" applyBorder="1"/>
    <xf numFmtId="164" fontId="10" fillId="0" borderId="6" xfId="1" applyFont="1" applyFill="1" applyBorder="1"/>
    <xf numFmtId="164" fontId="11" fillId="3" borderId="7" xfId="1" applyFont="1" applyFill="1" applyBorder="1"/>
    <xf numFmtId="0" fontId="10" fillId="2" borderId="4" xfId="0" applyFont="1" applyFill="1" applyBorder="1"/>
    <xf numFmtId="164" fontId="11" fillId="4" borderId="7" xfId="1" applyFont="1" applyFill="1" applyBorder="1"/>
    <xf numFmtId="164" fontId="10" fillId="3" borderId="7" xfId="0" applyNumberFormat="1" applyFont="1" applyFill="1" applyBorder="1"/>
    <xf numFmtId="0" fontId="10" fillId="0" borderId="4" xfId="0" applyFont="1" applyFill="1" applyBorder="1"/>
    <xf numFmtId="164" fontId="10" fillId="0" borderId="4" xfId="1" applyFont="1" applyFill="1" applyBorder="1"/>
    <xf numFmtId="164" fontId="12" fillId="4" borderId="7" xfId="0" applyNumberFormat="1" applyFont="1" applyFill="1" applyBorder="1"/>
    <xf numFmtId="0" fontId="12" fillId="0" borderId="5" xfId="0" applyFont="1" applyFill="1" applyBorder="1"/>
    <xf numFmtId="0" fontId="10" fillId="0" borderId="1" xfId="0" applyFont="1" applyBorder="1"/>
    <xf numFmtId="164" fontId="12" fillId="0" borderId="8" xfId="0" applyNumberFormat="1" applyFont="1" applyBorder="1"/>
    <xf numFmtId="164" fontId="12" fillId="4" borderId="9" xfId="1" applyFont="1" applyFill="1" applyBorder="1"/>
    <xf numFmtId="0" fontId="10" fillId="0" borderId="3" xfId="0" applyFont="1" applyBorder="1"/>
    <xf numFmtId="164" fontId="12" fillId="4" borderId="1" xfId="1" applyFont="1" applyFill="1" applyBorder="1"/>
    <xf numFmtId="164" fontId="12" fillId="5" borderId="1" xfId="1" applyNumberFormat="1" applyFont="1" applyFill="1" applyBorder="1"/>
    <xf numFmtId="43" fontId="11" fillId="3" borderId="7" xfId="0" applyNumberFormat="1" applyFont="1" applyFill="1" applyBorder="1"/>
    <xf numFmtId="43" fontId="11" fillId="4" borderId="7" xfId="0" applyNumberFormat="1" applyFont="1" applyFill="1" applyBorder="1"/>
    <xf numFmtId="43" fontId="10" fillId="3" borderId="7" xfId="0" applyNumberFormat="1" applyFont="1" applyFill="1" applyBorder="1"/>
    <xf numFmtId="43" fontId="11" fillId="6" borderId="7" xfId="0" applyNumberFormat="1" applyFont="1" applyFill="1" applyBorder="1"/>
    <xf numFmtId="164" fontId="12" fillId="6" borderId="7" xfId="1" applyFont="1" applyFill="1" applyBorder="1"/>
    <xf numFmtId="43" fontId="10" fillId="0" borderId="8" xfId="0" applyNumberFormat="1" applyFont="1" applyFill="1" applyBorder="1"/>
    <xf numFmtId="43" fontId="10" fillId="0" borderId="8" xfId="0" applyNumberFormat="1" applyFont="1" applyBorder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0" fontId="12" fillId="0" borderId="1" xfId="0" applyFont="1" applyFill="1" applyBorder="1"/>
    <xf numFmtId="0" fontId="12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2" fillId="3" borderId="10" xfId="0" applyFont="1" applyFill="1" applyBorder="1" applyAlignment="1">
      <alignment horizontal="right"/>
    </xf>
    <xf numFmtId="0" fontId="10" fillId="0" borderId="3" xfId="0" applyFont="1" applyFill="1" applyBorder="1" applyAlignment="1">
      <alignment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wrapText="1"/>
    </xf>
    <xf numFmtId="0" fontId="12" fillId="0" borderId="3" xfId="0" applyFont="1" applyFill="1" applyBorder="1"/>
    <xf numFmtId="0" fontId="10" fillId="0" borderId="3" xfId="0" applyFont="1" applyFill="1" applyBorder="1"/>
    <xf numFmtId="0" fontId="12" fillId="0" borderId="1" xfId="0" applyFont="1" applyFill="1" applyBorder="1" applyAlignment="1">
      <alignment wrapText="1"/>
    </xf>
    <xf numFmtId="0" fontId="12" fillId="4" borderId="10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wrapText="1"/>
    </xf>
    <xf numFmtId="0" fontId="12" fillId="0" borderId="11" xfId="0" applyFont="1" applyFill="1" applyBorder="1" applyAlignment="1">
      <alignment horizontal="right"/>
    </xf>
    <xf numFmtId="0" fontId="12" fillId="6" borderId="10" xfId="0" applyFont="1" applyFill="1" applyBorder="1" applyAlignment="1">
      <alignment horizontal="right"/>
    </xf>
    <xf numFmtId="0" fontId="12" fillId="6" borderId="10" xfId="0" applyFont="1" applyFill="1" applyBorder="1" applyAlignment="1">
      <alignment horizontal="center"/>
    </xf>
    <xf numFmtId="0" fontId="12" fillId="4" borderId="12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2" fillId="4" borderId="10" xfId="0" applyFont="1" applyFill="1" applyBorder="1" applyAlignment="1">
      <alignment horizontal="center" vertical="center"/>
    </xf>
    <xf numFmtId="0" fontId="10" fillId="0" borderId="1" xfId="0" applyFont="1" applyFill="1" applyBorder="1"/>
    <xf numFmtId="0" fontId="12" fillId="4" borderId="10" xfId="0" applyFont="1" applyFill="1" applyBorder="1" applyAlignment="1">
      <alignment horizontal="right"/>
    </xf>
    <xf numFmtId="0" fontId="12" fillId="4" borderId="10" xfId="0" applyFont="1" applyFill="1" applyBorder="1" applyAlignment="1">
      <alignment horizontal="center" vertical="center" wrapText="1"/>
    </xf>
    <xf numFmtId="0" fontId="10" fillId="0" borderId="4" xfId="0" applyFont="1" applyBorder="1"/>
    <xf numFmtId="0" fontId="12" fillId="4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43" fontId="10" fillId="0" borderId="9" xfId="0" applyNumberFormat="1" applyFont="1" applyBorder="1"/>
    <xf numFmtId="0" fontId="10" fillId="0" borderId="11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43" fontId="12" fillId="5" borderId="15" xfId="0" applyNumberFormat="1" applyFont="1" applyFill="1" applyBorder="1"/>
    <xf numFmtId="0" fontId="7" fillId="5" borderId="1" xfId="0" applyFont="1" applyFill="1" applyBorder="1" applyAlignment="1">
      <alignment horizontal="center" vertical="center"/>
    </xf>
    <xf numFmtId="164" fontId="10" fillId="0" borderId="0" xfId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164" fontId="12" fillId="0" borderId="7" xfId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8"/>
  <sheetViews>
    <sheetView showGridLines="0" tabSelected="1" zoomScale="50" zoomScaleNormal="50" zoomScaleSheetLayoutView="30" zoomScalePageLayoutView="30" workbookViewId="0">
      <selection activeCell="A4" sqref="A4:E4"/>
    </sheetView>
  </sheetViews>
  <sheetFormatPr defaultRowHeight="50.1" customHeight="1" x14ac:dyDescent="0.2"/>
  <cols>
    <col min="1" max="1" width="11.42578125" style="5" customWidth="1"/>
    <col min="2" max="2" width="10.140625" style="5" customWidth="1"/>
    <col min="3" max="3" width="25.28515625" style="3" customWidth="1"/>
    <col min="4" max="4" width="13.28515625" style="4" customWidth="1"/>
    <col min="5" max="5" width="255.5703125" style="5" customWidth="1"/>
    <col min="6" max="6" width="74.42578125" style="5" customWidth="1"/>
    <col min="7" max="7" width="49.7109375" style="5" customWidth="1"/>
    <col min="8" max="8" width="51.85546875" style="5" customWidth="1"/>
    <col min="9" max="9" width="54.7109375" style="5" customWidth="1"/>
    <col min="10" max="10" width="17.42578125" style="5" customWidth="1"/>
    <col min="11" max="16384" width="9.140625" style="5"/>
  </cols>
  <sheetData>
    <row r="1" spans="1:9" ht="50.1" customHeight="1" x14ac:dyDescent="0.45">
      <c r="A1" s="1" t="s">
        <v>147</v>
      </c>
      <c r="B1" s="2"/>
    </row>
    <row r="2" spans="1:9" ht="50.1" customHeight="1" x14ac:dyDescent="0.45">
      <c r="A2" s="1" t="s">
        <v>148</v>
      </c>
      <c r="B2" s="2"/>
    </row>
    <row r="3" spans="1:9" ht="50.1" customHeight="1" thickBot="1" x14ac:dyDescent="0.5">
      <c r="A3" s="1"/>
      <c r="B3" s="2"/>
    </row>
    <row r="4" spans="1:9" ht="50.1" customHeight="1" thickBot="1" x14ac:dyDescent="0.25">
      <c r="A4" s="117" t="s">
        <v>16</v>
      </c>
      <c r="B4" s="118"/>
      <c r="C4" s="118"/>
      <c r="D4" s="118"/>
      <c r="E4" s="119"/>
      <c r="F4" s="116">
        <v>66080181.75</v>
      </c>
      <c r="G4" s="114"/>
      <c r="H4" s="114"/>
      <c r="I4" s="114"/>
    </row>
    <row r="5" spans="1:9" ht="50.1" customHeight="1" x14ac:dyDescent="0.3">
      <c r="C5" s="6"/>
      <c r="D5" s="7"/>
      <c r="E5" s="8"/>
    </row>
    <row r="6" spans="1:9" ht="50.1" customHeight="1" x14ac:dyDescent="0.2">
      <c r="A6" s="69"/>
      <c r="B6" s="70"/>
      <c r="C6" s="70"/>
      <c r="D6" s="70"/>
      <c r="E6" s="71" t="s">
        <v>83</v>
      </c>
      <c r="F6" s="113" t="s">
        <v>149</v>
      </c>
      <c r="G6" s="113" t="s">
        <v>150</v>
      </c>
      <c r="H6" s="113" t="s">
        <v>151</v>
      </c>
      <c r="I6" s="115" t="s">
        <v>152</v>
      </c>
    </row>
    <row r="7" spans="1:9" ht="50.1" customHeight="1" x14ac:dyDescent="0.2">
      <c r="A7" s="73" t="s">
        <v>115</v>
      </c>
      <c r="B7" s="73" t="s">
        <v>116</v>
      </c>
      <c r="C7" s="73" t="s">
        <v>117</v>
      </c>
      <c r="D7" s="73" t="s">
        <v>118</v>
      </c>
      <c r="E7" s="73" t="s">
        <v>82</v>
      </c>
      <c r="F7" s="113"/>
      <c r="G7" s="113"/>
      <c r="H7" s="113"/>
      <c r="I7" s="113"/>
    </row>
    <row r="8" spans="1:9" ht="50.1" customHeight="1" x14ac:dyDescent="0.3">
      <c r="A8" s="24" t="s">
        <v>92</v>
      </c>
      <c r="B8" s="24"/>
      <c r="C8" s="24"/>
      <c r="D8" s="24"/>
      <c r="E8" s="75" t="s">
        <v>140</v>
      </c>
      <c r="F8" s="24"/>
      <c r="G8" s="24"/>
      <c r="H8" s="24"/>
      <c r="I8" s="24"/>
    </row>
    <row r="9" spans="1:9" ht="50.1" customHeight="1" x14ac:dyDescent="0.4">
      <c r="A9" s="13"/>
      <c r="B9" s="9"/>
      <c r="C9" s="10"/>
      <c r="D9" s="9"/>
      <c r="E9" s="56"/>
      <c r="F9" s="9"/>
      <c r="G9" s="9"/>
      <c r="H9" s="9"/>
      <c r="I9" s="9"/>
    </row>
    <row r="10" spans="1:9" ht="50.1" customHeight="1" x14ac:dyDescent="0.35">
      <c r="A10" s="9"/>
      <c r="B10" s="9">
        <v>1</v>
      </c>
      <c r="C10" s="95"/>
      <c r="D10" s="11"/>
      <c r="E10" s="77" t="s">
        <v>95</v>
      </c>
      <c r="F10" s="9"/>
      <c r="G10" s="9"/>
      <c r="H10" s="9"/>
      <c r="I10" s="9"/>
    </row>
    <row r="11" spans="1:9" ht="50.1" customHeight="1" x14ac:dyDescent="0.4">
      <c r="A11" s="13"/>
      <c r="B11" s="13"/>
      <c r="C11" s="106">
        <v>1011101</v>
      </c>
      <c r="D11" s="14">
        <v>0</v>
      </c>
      <c r="E11" s="96" t="s">
        <v>0</v>
      </c>
      <c r="F11" s="46">
        <v>0</v>
      </c>
      <c r="G11" s="46">
        <v>0</v>
      </c>
      <c r="H11" s="46">
        <v>0</v>
      </c>
      <c r="I11" s="46">
        <v>0</v>
      </c>
    </row>
    <row r="12" spans="1:9" ht="50.1" customHeight="1" x14ac:dyDescent="0.4">
      <c r="A12" s="16"/>
      <c r="B12" s="16"/>
      <c r="C12" s="106">
        <v>1011103</v>
      </c>
      <c r="D12" s="14">
        <v>0</v>
      </c>
      <c r="E12" s="96" t="s">
        <v>1</v>
      </c>
      <c r="F12" s="46">
        <v>59100000</v>
      </c>
      <c r="G12" s="46">
        <v>60851631.829999998</v>
      </c>
      <c r="H12" s="46">
        <v>60851631.829999998</v>
      </c>
      <c r="I12" s="46">
        <v>0</v>
      </c>
    </row>
    <row r="13" spans="1:9" ht="50.1" customHeight="1" x14ac:dyDescent="0.4">
      <c r="A13" s="16"/>
      <c r="B13" s="16"/>
      <c r="C13" s="106">
        <v>1011104</v>
      </c>
      <c r="D13" s="14">
        <v>0</v>
      </c>
      <c r="E13" s="96" t="s">
        <v>2</v>
      </c>
      <c r="F13" s="46">
        <v>10000</v>
      </c>
      <c r="G13" s="46">
        <v>3000</v>
      </c>
      <c r="H13" s="46">
        <v>3000</v>
      </c>
      <c r="I13" s="46">
        <v>0</v>
      </c>
    </row>
    <row r="14" spans="1:9" ht="50.1" customHeight="1" x14ac:dyDescent="0.4">
      <c r="A14" s="16"/>
      <c r="B14" s="16"/>
      <c r="C14" s="106">
        <v>1011105</v>
      </c>
      <c r="D14" s="14">
        <v>0</v>
      </c>
      <c r="E14" s="96" t="s">
        <v>3</v>
      </c>
      <c r="F14" s="46">
        <v>320000</v>
      </c>
      <c r="G14" s="46">
        <v>351452.75</v>
      </c>
      <c r="H14" s="46">
        <v>351452.75</v>
      </c>
      <c r="I14" s="46">
        <v>0</v>
      </c>
    </row>
    <row r="15" spans="1:9" ht="50.1" customHeight="1" thickBot="1" x14ac:dyDescent="0.45">
      <c r="A15" s="16"/>
      <c r="B15" s="16"/>
      <c r="C15" s="106">
        <v>1011106</v>
      </c>
      <c r="D15" s="14">
        <v>0</v>
      </c>
      <c r="E15" s="97" t="s">
        <v>4</v>
      </c>
      <c r="F15" s="47">
        <v>9500000</v>
      </c>
      <c r="G15" s="47">
        <v>6786824.0700000003</v>
      </c>
      <c r="H15" s="47">
        <v>6786824.0700000003</v>
      </c>
      <c r="I15" s="47">
        <v>0</v>
      </c>
    </row>
    <row r="16" spans="1:9" ht="50.1" customHeight="1" thickBot="1" x14ac:dyDescent="0.85">
      <c r="A16" s="16"/>
      <c r="B16" s="16"/>
      <c r="C16" s="106"/>
      <c r="D16" s="33"/>
      <c r="E16" s="80" t="s">
        <v>124</v>
      </c>
      <c r="F16" s="48">
        <f>SUM(F11:F15)</f>
        <v>68930000</v>
      </c>
      <c r="G16" s="48">
        <f t="shared" ref="G16:I16" si="0">SUM(G11:G15)</f>
        <v>67992908.650000006</v>
      </c>
      <c r="H16" s="48">
        <f t="shared" si="0"/>
        <v>67992908.650000006</v>
      </c>
      <c r="I16" s="48">
        <f t="shared" si="0"/>
        <v>0</v>
      </c>
    </row>
    <row r="17" spans="1:9" ht="50.1" customHeight="1" x14ac:dyDescent="0.4">
      <c r="A17" s="17"/>
      <c r="B17" s="17"/>
      <c r="C17" s="95"/>
      <c r="D17" s="18"/>
      <c r="E17" s="59"/>
      <c r="F17" s="34"/>
      <c r="G17" s="34"/>
      <c r="H17" s="34"/>
      <c r="I17" s="34"/>
    </row>
    <row r="18" spans="1:9" ht="50.1" customHeight="1" x14ac:dyDescent="0.35">
      <c r="A18" s="19"/>
      <c r="B18" s="9">
        <v>2</v>
      </c>
      <c r="C18" s="107"/>
      <c r="D18" s="20"/>
      <c r="E18" s="77" t="s">
        <v>96</v>
      </c>
      <c r="F18" s="21"/>
      <c r="G18" s="21"/>
      <c r="H18" s="21"/>
      <c r="I18" s="21"/>
    </row>
    <row r="19" spans="1:9" ht="50.1" customHeight="1" x14ac:dyDescent="0.4">
      <c r="A19" s="16"/>
      <c r="B19" s="13"/>
      <c r="C19" s="106">
        <v>1022201</v>
      </c>
      <c r="D19" s="14">
        <v>0</v>
      </c>
      <c r="E19" s="96" t="s">
        <v>5</v>
      </c>
      <c r="F19" s="46">
        <v>1300000</v>
      </c>
      <c r="G19" s="46">
        <v>3606709.53</v>
      </c>
      <c r="H19" s="46">
        <v>3541271.75</v>
      </c>
      <c r="I19" s="46">
        <f>G19-H19</f>
        <v>65437.779999999795</v>
      </c>
    </row>
    <row r="20" spans="1:9" ht="50.1" customHeight="1" thickBot="1" x14ac:dyDescent="0.45">
      <c r="A20" s="16"/>
      <c r="B20" s="16"/>
      <c r="C20" s="106">
        <v>1022202</v>
      </c>
      <c r="D20" s="14">
        <v>0</v>
      </c>
      <c r="E20" s="97" t="s">
        <v>6</v>
      </c>
      <c r="F20" s="47">
        <v>100000</v>
      </c>
      <c r="G20" s="47">
        <v>126566.16</v>
      </c>
      <c r="H20" s="47">
        <v>126566.16</v>
      </c>
      <c r="I20" s="46">
        <f>G20-H20</f>
        <v>0</v>
      </c>
    </row>
    <row r="21" spans="1:9" ht="50.1" customHeight="1" thickBot="1" x14ac:dyDescent="0.85">
      <c r="A21" s="16"/>
      <c r="B21" s="16"/>
      <c r="C21" s="106"/>
      <c r="D21" s="33"/>
      <c r="E21" s="80" t="s">
        <v>125</v>
      </c>
      <c r="F21" s="48">
        <f>SUM(F19:F20)</f>
        <v>1400000</v>
      </c>
      <c r="G21" s="48">
        <f t="shared" ref="G21:I21" si="1">SUM(G19:G20)</f>
        <v>3733275.69</v>
      </c>
      <c r="H21" s="48">
        <f t="shared" si="1"/>
        <v>3667837.91</v>
      </c>
      <c r="I21" s="48">
        <f t="shared" si="1"/>
        <v>65437.779999999795</v>
      </c>
    </row>
    <row r="22" spans="1:9" ht="50.1" customHeight="1" x14ac:dyDescent="0.4">
      <c r="A22" s="16"/>
      <c r="B22" s="16"/>
      <c r="C22" s="106"/>
      <c r="D22" s="14"/>
      <c r="E22" s="86"/>
      <c r="F22" s="35"/>
      <c r="G22" s="35"/>
      <c r="H22" s="35"/>
      <c r="I22" s="35"/>
    </row>
    <row r="23" spans="1:9" ht="50.1" customHeight="1" x14ac:dyDescent="0.45">
      <c r="A23" s="16"/>
      <c r="B23" s="9">
        <v>3</v>
      </c>
      <c r="C23" s="106"/>
      <c r="D23" s="14"/>
      <c r="E23" s="77" t="s">
        <v>97</v>
      </c>
      <c r="F23" s="23"/>
      <c r="G23" s="23"/>
      <c r="H23" s="23"/>
      <c r="I23" s="23"/>
    </row>
    <row r="24" spans="1:9" ht="50.1" customHeight="1" thickBot="1" x14ac:dyDescent="0.45">
      <c r="A24" s="16"/>
      <c r="B24" s="13"/>
      <c r="C24" s="106">
        <v>1032210</v>
      </c>
      <c r="D24" s="14">
        <v>0</v>
      </c>
      <c r="E24" s="97" t="s">
        <v>7</v>
      </c>
      <c r="F24" s="47">
        <v>300000</v>
      </c>
      <c r="G24" s="47">
        <v>47161.99</v>
      </c>
      <c r="H24" s="47">
        <v>26492.73</v>
      </c>
      <c r="I24" s="47">
        <f>G24-H24</f>
        <v>20669.259999999998</v>
      </c>
    </row>
    <row r="25" spans="1:9" ht="50.1" customHeight="1" thickBot="1" x14ac:dyDescent="0.85">
      <c r="A25" s="16"/>
      <c r="B25" s="16"/>
      <c r="C25" s="106"/>
      <c r="D25" s="33"/>
      <c r="E25" s="80" t="s">
        <v>126</v>
      </c>
      <c r="F25" s="48">
        <f>SUM(F24)</f>
        <v>300000</v>
      </c>
      <c r="G25" s="48">
        <f t="shared" ref="G25:I25" si="2">SUM(G24)</f>
        <v>47161.99</v>
      </c>
      <c r="H25" s="48">
        <f t="shared" si="2"/>
        <v>26492.73</v>
      </c>
      <c r="I25" s="48">
        <f t="shared" si="2"/>
        <v>20669.259999999998</v>
      </c>
    </row>
    <row r="26" spans="1:9" ht="50.1" customHeight="1" thickBot="1" x14ac:dyDescent="0.45">
      <c r="A26" s="16"/>
      <c r="B26" s="16"/>
      <c r="C26" s="106"/>
      <c r="D26" s="14"/>
      <c r="E26" s="49"/>
      <c r="F26" s="49"/>
      <c r="G26" s="49"/>
      <c r="H26" s="49"/>
      <c r="I26" s="49"/>
    </row>
    <row r="27" spans="1:9" ht="50.1" customHeight="1" thickBot="1" x14ac:dyDescent="0.85">
      <c r="A27" s="27"/>
      <c r="B27" s="22"/>
      <c r="C27" s="74"/>
      <c r="D27" s="33"/>
      <c r="E27" s="98" t="s">
        <v>144</v>
      </c>
      <c r="F27" s="50">
        <f>F16+F21+F25</f>
        <v>70630000</v>
      </c>
      <c r="G27" s="50">
        <f t="shared" ref="G27:I27" si="3">G16+G21+G25</f>
        <v>71773346.329999998</v>
      </c>
      <c r="H27" s="50">
        <f t="shared" si="3"/>
        <v>71687239.290000007</v>
      </c>
      <c r="I27" s="50">
        <f t="shared" si="3"/>
        <v>86107.03999999979</v>
      </c>
    </row>
    <row r="28" spans="1:9" ht="50.1" customHeight="1" x14ac:dyDescent="0.4">
      <c r="A28" s="27"/>
      <c r="B28" s="22"/>
      <c r="C28" s="74"/>
      <c r="D28" s="14"/>
      <c r="E28" s="59"/>
      <c r="F28" s="34"/>
      <c r="G28" s="34"/>
      <c r="H28" s="34"/>
      <c r="I28" s="34"/>
    </row>
    <row r="29" spans="1:9" ht="50.1" customHeight="1" x14ac:dyDescent="0.35">
      <c r="A29" s="24" t="s">
        <v>94</v>
      </c>
      <c r="B29" s="22"/>
      <c r="C29" s="74"/>
      <c r="D29" s="14"/>
      <c r="E29" s="75" t="s">
        <v>141</v>
      </c>
      <c r="F29" s="15"/>
      <c r="G29" s="15"/>
      <c r="H29" s="15"/>
      <c r="I29" s="15"/>
    </row>
    <row r="30" spans="1:9" s="26" customFormat="1" ht="50.1" customHeight="1" x14ac:dyDescent="0.4">
      <c r="A30" s="27"/>
      <c r="B30" s="22"/>
      <c r="C30" s="74"/>
      <c r="D30" s="14"/>
      <c r="E30" s="99"/>
      <c r="F30" s="27"/>
      <c r="G30" s="27"/>
      <c r="H30" s="27"/>
      <c r="I30" s="27"/>
    </row>
    <row r="31" spans="1:9" s="26" customFormat="1" ht="50.1" customHeight="1" x14ac:dyDescent="0.35">
      <c r="A31" s="27"/>
      <c r="B31" s="9">
        <v>1</v>
      </c>
      <c r="C31" s="74"/>
      <c r="D31" s="14"/>
      <c r="E31" s="77" t="s">
        <v>119</v>
      </c>
      <c r="F31" s="15"/>
      <c r="G31" s="15"/>
      <c r="H31" s="15"/>
      <c r="I31" s="15"/>
    </row>
    <row r="32" spans="1:9" ht="50.1" customHeight="1" x14ac:dyDescent="0.4">
      <c r="A32" s="13"/>
      <c r="B32" s="13"/>
      <c r="C32" s="106">
        <v>4014401</v>
      </c>
      <c r="D32" s="14">
        <v>0</v>
      </c>
      <c r="E32" s="78" t="s">
        <v>8</v>
      </c>
      <c r="F32" s="46">
        <v>103300</v>
      </c>
      <c r="G32" s="46">
        <v>90006</v>
      </c>
      <c r="H32" s="46">
        <v>90006</v>
      </c>
      <c r="I32" s="46">
        <f>G32-H32</f>
        <v>0</v>
      </c>
    </row>
    <row r="33" spans="1:9" ht="50.1" customHeight="1" x14ac:dyDescent="0.4">
      <c r="A33" s="16"/>
      <c r="B33" s="16"/>
      <c r="C33" s="106">
        <v>4014402</v>
      </c>
      <c r="D33" s="14">
        <v>0</v>
      </c>
      <c r="E33" s="78" t="s">
        <v>9</v>
      </c>
      <c r="F33" s="46">
        <v>16698000</v>
      </c>
      <c r="G33" s="46">
        <v>15745033.17</v>
      </c>
      <c r="H33" s="46">
        <v>15745033.17</v>
      </c>
      <c r="I33" s="46">
        <f t="shared" ref="I33:I36" si="4">G33-H33</f>
        <v>0</v>
      </c>
    </row>
    <row r="34" spans="1:9" ht="50.1" customHeight="1" x14ac:dyDescent="0.4">
      <c r="A34" s="16"/>
      <c r="B34" s="16"/>
      <c r="C34" s="106">
        <v>4014402</v>
      </c>
      <c r="D34" s="14">
        <v>1</v>
      </c>
      <c r="E34" s="78" t="s">
        <v>10</v>
      </c>
      <c r="F34" s="46">
        <v>234000</v>
      </c>
      <c r="G34" s="46">
        <v>126719.49</v>
      </c>
      <c r="H34" s="46">
        <v>126719.49</v>
      </c>
      <c r="I34" s="46">
        <f t="shared" si="4"/>
        <v>0</v>
      </c>
    </row>
    <row r="35" spans="1:9" ht="50.1" customHeight="1" x14ac:dyDescent="0.4">
      <c r="A35" s="16"/>
      <c r="B35" s="16"/>
      <c r="C35" s="106">
        <v>4014402</v>
      </c>
      <c r="D35" s="14">
        <v>2</v>
      </c>
      <c r="E35" s="78" t="s">
        <v>11</v>
      </c>
      <c r="F35" s="46">
        <v>3000</v>
      </c>
      <c r="G35" s="46">
        <v>703.72</v>
      </c>
      <c r="H35" s="46">
        <v>703.72</v>
      </c>
      <c r="I35" s="46">
        <f t="shared" si="4"/>
        <v>0</v>
      </c>
    </row>
    <row r="36" spans="1:9" ht="50.1" customHeight="1" thickBot="1" x14ac:dyDescent="0.45">
      <c r="A36" s="16"/>
      <c r="B36" s="16"/>
      <c r="C36" s="106">
        <v>4014402</v>
      </c>
      <c r="D36" s="14">
        <v>3</v>
      </c>
      <c r="E36" s="78" t="s">
        <v>12</v>
      </c>
      <c r="F36" s="46">
        <v>1065000</v>
      </c>
      <c r="G36" s="46">
        <v>189105.89</v>
      </c>
      <c r="H36" s="46">
        <v>189105.89</v>
      </c>
      <c r="I36" s="46">
        <f t="shared" si="4"/>
        <v>0</v>
      </c>
    </row>
    <row r="37" spans="1:9" ht="50.1" customHeight="1" thickBot="1" x14ac:dyDescent="0.45">
      <c r="A37" s="16"/>
      <c r="B37" s="16"/>
      <c r="C37" s="106"/>
      <c r="D37" s="14"/>
      <c r="E37" s="80" t="s">
        <v>124</v>
      </c>
      <c r="F37" s="51">
        <f>SUM(F32:F36)</f>
        <v>18103300</v>
      </c>
      <c r="G37" s="51">
        <f>SUM(G32:G36)</f>
        <v>16151568.270000001</v>
      </c>
      <c r="H37" s="51">
        <f>SUM(H32:H36)</f>
        <v>16151568.270000001</v>
      </c>
      <c r="I37" s="51">
        <f>SUM(I32:I36)</f>
        <v>0</v>
      </c>
    </row>
    <row r="38" spans="1:9" ht="50.1" customHeight="1" thickBot="1" x14ac:dyDescent="0.45">
      <c r="A38" s="16"/>
      <c r="B38" s="16"/>
      <c r="C38" s="106"/>
      <c r="D38" s="14"/>
      <c r="E38" s="79"/>
      <c r="F38" s="47"/>
      <c r="G38" s="47"/>
      <c r="H38" s="47"/>
      <c r="I38" s="47"/>
    </row>
    <row r="39" spans="1:9" ht="50.1" customHeight="1" thickBot="1" x14ac:dyDescent="0.85">
      <c r="A39" s="27"/>
      <c r="B39" s="22"/>
      <c r="C39" s="74"/>
      <c r="D39" s="33"/>
      <c r="E39" s="100" t="s">
        <v>142</v>
      </c>
      <c r="F39" s="50">
        <f>F37</f>
        <v>18103300</v>
      </c>
      <c r="G39" s="50">
        <f t="shared" ref="G39:I39" si="5">G37</f>
        <v>16151568.270000001</v>
      </c>
      <c r="H39" s="50">
        <f t="shared" si="5"/>
        <v>16151568.270000001</v>
      </c>
      <c r="I39" s="50">
        <f t="shared" si="5"/>
        <v>0</v>
      </c>
    </row>
    <row r="40" spans="1:9" ht="50.1" customHeight="1" thickBot="1" x14ac:dyDescent="0.45">
      <c r="A40" s="16"/>
      <c r="B40" s="16"/>
      <c r="C40" s="74"/>
      <c r="D40" s="14"/>
      <c r="E40" s="52"/>
      <c r="F40" s="44"/>
      <c r="G40" s="44"/>
      <c r="H40" s="44"/>
      <c r="I40" s="44"/>
    </row>
    <row r="41" spans="1:9" ht="50.1" customHeight="1" thickBot="1" x14ac:dyDescent="0.4">
      <c r="A41" s="27"/>
      <c r="B41" s="22"/>
      <c r="C41" s="74"/>
      <c r="D41" s="33"/>
      <c r="E41" s="101" t="s">
        <v>85</v>
      </c>
      <c r="F41" s="54">
        <f>F27+F39</f>
        <v>88733300</v>
      </c>
      <c r="G41" s="54">
        <f t="shared" ref="G41:I41" si="6">G27+G39</f>
        <v>87924914.599999994</v>
      </c>
      <c r="H41" s="54">
        <f t="shared" si="6"/>
        <v>87838807.560000002</v>
      </c>
      <c r="I41" s="54">
        <f t="shared" si="6"/>
        <v>86107.03999999979</v>
      </c>
    </row>
    <row r="42" spans="1:9" ht="50.1" customHeight="1" thickBot="1" x14ac:dyDescent="0.45">
      <c r="A42" s="22"/>
      <c r="B42" s="22"/>
      <c r="C42" s="74"/>
      <c r="D42" s="14"/>
      <c r="E42" s="102"/>
      <c r="F42" s="52"/>
      <c r="G42" s="52"/>
      <c r="H42" s="52"/>
      <c r="I42" s="52"/>
    </row>
    <row r="43" spans="1:9" ht="50.1" customHeight="1" x14ac:dyDescent="0.35">
      <c r="A43" s="27"/>
      <c r="B43" s="25"/>
      <c r="C43" s="74"/>
      <c r="D43" s="38"/>
      <c r="E43" s="103" t="s">
        <v>86</v>
      </c>
      <c r="F43" s="55"/>
      <c r="G43" s="55"/>
      <c r="H43" s="55"/>
      <c r="I43" s="55"/>
    </row>
    <row r="44" spans="1:9" ht="50.1" customHeight="1" x14ac:dyDescent="0.35">
      <c r="A44" s="13"/>
      <c r="B44" s="22"/>
      <c r="C44" s="74"/>
      <c r="D44" s="33"/>
      <c r="E44" s="104" t="s">
        <v>144</v>
      </c>
      <c r="F44" s="57">
        <f>F27</f>
        <v>70630000</v>
      </c>
      <c r="G44" s="57">
        <f t="shared" ref="G44:I44" si="7">G27</f>
        <v>71773346.329999998</v>
      </c>
      <c r="H44" s="57">
        <f t="shared" si="7"/>
        <v>71687239.290000007</v>
      </c>
      <c r="I44" s="57">
        <f t="shared" si="7"/>
        <v>86107.03999999979</v>
      </c>
    </row>
    <row r="45" spans="1:9" ht="50.1" customHeight="1" x14ac:dyDescent="0.35">
      <c r="A45" s="13"/>
      <c r="B45" s="22"/>
      <c r="C45" s="74"/>
      <c r="D45" s="33"/>
      <c r="E45" s="104" t="s">
        <v>142</v>
      </c>
      <c r="F45" s="57">
        <f>F39</f>
        <v>18103300</v>
      </c>
      <c r="G45" s="57">
        <f t="shared" ref="G45:I45" si="8">G39</f>
        <v>16151568.270000001</v>
      </c>
      <c r="H45" s="57">
        <f t="shared" si="8"/>
        <v>16151568.270000001</v>
      </c>
      <c r="I45" s="57">
        <f t="shared" si="8"/>
        <v>0</v>
      </c>
    </row>
    <row r="46" spans="1:9" ht="50.1" customHeight="1" thickBot="1" x14ac:dyDescent="0.4">
      <c r="A46" s="13"/>
      <c r="B46" s="16" t="s">
        <v>14</v>
      </c>
      <c r="C46" s="74"/>
      <c r="D46" s="33"/>
      <c r="E46" s="105" t="s">
        <v>85</v>
      </c>
      <c r="F46" s="58">
        <f>F44+F45</f>
        <v>88733300</v>
      </c>
      <c r="G46" s="58">
        <f t="shared" ref="G46:I46" si="9">G44+G45</f>
        <v>87924914.599999994</v>
      </c>
      <c r="H46" s="58">
        <f t="shared" si="9"/>
        <v>87838807.560000002</v>
      </c>
      <c r="I46" s="58">
        <f t="shared" si="9"/>
        <v>86107.03999999979</v>
      </c>
    </row>
    <row r="47" spans="1:9" ht="50.1" customHeight="1" x14ac:dyDescent="0.4">
      <c r="A47" s="17"/>
      <c r="B47" s="22"/>
      <c r="C47" s="74"/>
      <c r="D47" s="14"/>
      <c r="E47" s="59"/>
      <c r="F47" s="39"/>
      <c r="G47" s="39"/>
      <c r="H47" s="39"/>
      <c r="I47" s="39"/>
    </row>
    <row r="48" spans="1:9" ht="50.1" customHeight="1" x14ac:dyDescent="0.35">
      <c r="A48" s="13"/>
      <c r="B48" s="22"/>
      <c r="C48" s="74"/>
      <c r="D48" s="14"/>
      <c r="E48" s="75" t="s">
        <v>15</v>
      </c>
      <c r="F48" s="60">
        <v>8336700</v>
      </c>
      <c r="G48" s="60"/>
      <c r="H48" s="60"/>
      <c r="I48" s="60"/>
    </row>
    <row r="49" spans="1:9" ht="50.1" customHeight="1" x14ac:dyDescent="0.4">
      <c r="A49" s="16"/>
      <c r="B49" s="22"/>
      <c r="C49" s="74"/>
      <c r="D49" s="14"/>
      <c r="E49" s="99"/>
      <c r="F49" s="22"/>
      <c r="G49" s="22"/>
      <c r="H49" s="22"/>
      <c r="I49" s="22"/>
    </row>
    <row r="50" spans="1:9" ht="50.1" customHeight="1" x14ac:dyDescent="0.35">
      <c r="A50" s="13"/>
      <c r="B50" s="22"/>
      <c r="C50" s="74"/>
      <c r="D50" s="14"/>
      <c r="E50" s="71" t="s">
        <v>13</v>
      </c>
      <c r="F50" s="61">
        <f>F46+F48</f>
        <v>97070000</v>
      </c>
      <c r="G50" s="61">
        <f t="shared" ref="G50:I50" si="10">G46+G48</f>
        <v>87924914.599999994</v>
      </c>
      <c r="H50" s="61">
        <f t="shared" si="10"/>
        <v>87838807.560000002</v>
      </c>
      <c r="I50" s="61">
        <f t="shared" si="10"/>
        <v>86107.03999999979</v>
      </c>
    </row>
    <row r="51" spans="1:9" ht="50.1" customHeight="1" x14ac:dyDescent="0.45">
      <c r="A51" s="13"/>
      <c r="B51" s="22"/>
      <c r="C51" s="74"/>
      <c r="D51" s="14"/>
      <c r="E51" s="43"/>
      <c r="F51" s="22"/>
      <c r="G51" s="22"/>
      <c r="H51" s="22"/>
      <c r="I51" s="22"/>
    </row>
    <row r="52" spans="1:9" s="26" customFormat="1" ht="50.1" customHeight="1" x14ac:dyDescent="0.35">
      <c r="A52" s="28"/>
      <c r="B52" s="28"/>
      <c r="C52" s="74"/>
      <c r="D52" s="28"/>
      <c r="E52" s="71" t="s">
        <v>84</v>
      </c>
      <c r="F52" s="113" t="s">
        <v>149</v>
      </c>
      <c r="G52" s="113" t="s">
        <v>153</v>
      </c>
      <c r="H52" s="113" t="s">
        <v>154</v>
      </c>
      <c r="I52" s="113" t="s">
        <v>155</v>
      </c>
    </row>
    <row r="53" spans="1:9" s="26" customFormat="1" ht="50.1" customHeight="1" x14ac:dyDescent="0.2">
      <c r="A53" s="73" t="s">
        <v>115</v>
      </c>
      <c r="B53" s="73" t="s">
        <v>116</v>
      </c>
      <c r="C53" s="73" t="s">
        <v>117</v>
      </c>
      <c r="D53" s="73" t="s">
        <v>118</v>
      </c>
      <c r="E53" s="73" t="s">
        <v>82</v>
      </c>
      <c r="F53" s="72"/>
      <c r="G53" s="113"/>
      <c r="H53" s="113"/>
      <c r="I53" s="113"/>
    </row>
    <row r="54" spans="1:9" s="26" customFormat="1" ht="50.1" customHeight="1" x14ac:dyDescent="0.35">
      <c r="A54" s="24"/>
      <c r="B54" s="24"/>
      <c r="C54" s="74"/>
      <c r="D54" s="24"/>
      <c r="E54" s="74"/>
      <c r="F54" s="24"/>
      <c r="G54" s="24"/>
      <c r="H54" s="24"/>
      <c r="I54" s="24"/>
    </row>
    <row r="55" spans="1:9" s="26" customFormat="1" ht="50.1" customHeight="1" x14ac:dyDescent="0.35">
      <c r="A55" s="24" t="s">
        <v>92</v>
      </c>
      <c r="B55" s="24"/>
      <c r="C55" s="74"/>
      <c r="D55" s="24"/>
      <c r="E55" s="75" t="s">
        <v>143</v>
      </c>
      <c r="F55" s="24"/>
      <c r="G55" s="24"/>
      <c r="H55" s="24"/>
      <c r="I55" s="24"/>
    </row>
    <row r="56" spans="1:9" s="26" customFormat="1" ht="50.1" customHeight="1" x14ac:dyDescent="0.35">
      <c r="A56" s="24"/>
      <c r="B56" s="24"/>
      <c r="C56" s="74"/>
      <c r="D56" s="24"/>
      <c r="E56" s="76"/>
      <c r="F56" s="24"/>
      <c r="G56" s="24"/>
      <c r="H56" s="24"/>
      <c r="I56" s="24"/>
    </row>
    <row r="57" spans="1:9" s="26" customFormat="1" ht="50.1" customHeight="1" x14ac:dyDescent="0.35">
      <c r="A57" s="24"/>
      <c r="B57" s="24">
        <v>1</v>
      </c>
      <c r="C57" s="74"/>
      <c r="D57" s="24"/>
      <c r="E57" s="77" t="s">
        <v>98</v>
      </c>
      <c r="F57" s="24"/>
      <c r="G57" s="24"/>
      <c r="H57" s="24"/>
      <c r="I57" s="24"/>
    </row>
    <row r="58" spans="1:9" s="26" customFormat="1" ht="50.1" customHeight="1" x14ac:dyDescent="0.4">
      <c r="A58" s="27"/>
      <c r="B58" s="27"/>
      <c r="C58" s="74">
        <v>1011001</v>
      </c>
      <c r="D58" s="14">
        <v>0</v>
      </c>
      <c r="E58" s="78" t="s">
        <v>17</v>
      </c>
      <c r="F58" s="46">
        <v>1200000</v>
      </c>
      <c r="G58" s="46">
        <v>1200000</v>
      </c>
      <c r="H58" s="46">
        <v>1200000</v>
      </c>
      <c r="I58" s="46">
        <f>G58-H58</f>
        <v>0</v>
      </c>
    </row>
    <row r="59" spans="1:9" s="26" customFormat="1" ht="50.1" customHeight="1" x14ac:dyDescent="0.4">
      <c r="A59" s="22"/>
      <c r="B59" s="22"/>
      <c r="C59" s="74">
        <v>1011002</v>
      </c>
      <c r="D59" s="14">
        <v>0</v>
      </c>
      <c r="E59" s="78" t="s">
        <v>18</v>
      </c>
      <c r="F59" s="46">
        <v>115000</v>
      </c>
      <c r="G59" s="46">
        <v>108488.79</v>
      </c>
      <c r="H59" s="46">
        <v>95188.03</v>
      </c>
      <c r="I59" s="46">
        <f>G59-H59</f>
        <v>13300.759999999995</v>
      </c>
    </row>
    <row r="60" spans="1:9" s="26" customFormat="1" ht="50.1" customHeight="1" x14ac:dyDescent="0.4">
      <c r="A60" s="22"/>
      <c r="B60" s="22"/>
      <c r="C60" s="74">
        <v>1011004</v>
      </c>
      <c r="D60" s="14">
        <v>0</v>
      </c>
      <c r="E60" s="78" t="s">
        <v>19</v>
      </c>
      <c r="F60" s="46">
        <v>105000</v>
      </c>
      <c r="G60" s="46">
        <v>101999.95</v>
      </c>
      <c r="H60" s="46">
        <v>101999.95</v>
      </c>
      <c r="I60" s="46">
        <f>G60-H60</f>
        <v>0</v>
      </c>
    </row>
    <row r="61" spans="1:9" s="26" customFormat="1" ht="50.1" customHeight="1" thickBot="1" x14ac:dyDescent="0.45">
      <c r="A61" s="22"/>
      <c r="B61" s="22"/>
      <c r="C61" s="74">
        <v>1011005</v>
      </c>
      <c r="D61" s="14">
        <v>0</v>
      </c>
      <c r="E61" s="78" t="s">
        <v>20</v>
      </c>
      <c r="F61" s="46">
        <v>120000</v>
      </c>
      <c r="G61" s="46">
        <v>84637.46</v>
      </c>
      <c r="H61" s="46">
        <v>74637.460000000006</v>
      </c>
      <c r="I61" s="46">
        <f>G61-H61</f>
        <v>10000</v>
      </c>
    </row>
    <row r="62" spans="1:9" s="26" customFormat="1" ht="50.1" customHeight="1" thickBot="1" x14ac:dyDescent="0.85">
      <c r="A62" s="22"/>
      <c r="B62" s="22"/>
      <c r="C62" s="74"/>
      <c r="D62" s="33"/>
      <c r="E62" s="80" t="s">
        <v>124</v>
      </c>
      <c r="F62" s="62">
        <f>SUM(F58:F61)</f>
        <v>1540000</v>
      </c>
      <c r="G62" s="62">
        <f t="shared" ref="G62:I62" si="11">SUM(G58:G61)</f>
        <v>1495126.2</v>
      </c>
      <c r="H62" s="62">
        <f t="shared" si="11"/>
        <v>1471825.44</v>
      </c>
      <c r="I62" s="62">
        <f t="shared" si="11"/>
        <v>23300.759999999995</v>
      </c>
    </row>
    <row r="63" spans="1:9" s="26" customFormat="1" ht="50.1" customHeight="1" x14ac:dyDescent="0.4">
      <c r="A63" s="22"/>
      <c r="B63" s="22"/>
      <c r="C63" s="74"/>
      <c r="D63" s="14"/>
      <c r="E63" s="81"/>
      <c r="F63" s="36"/>
      <c r="G63" s="36"/>
      <c r="H63" s="36"/>
      <c r="I63" s="36"/>
    </row>
    <row r="64" spans="1:9" s="26" customFormat="1" ht="50.1" customHeight="1" x14ac:dyDescent="0.35">
      <c r="A64" s="22"/>
      <c r="B64" s="24">
        <v>3</v>
      </c>
      <c r="C64" s="74"/>
      <c r="D64" s="14"/>
      <c r="E64" s="77" t="s">
        <v>99</v>
      </c>
      <c r="F64" s="15"/>
      <c r="G64" s="15"/>
      <c r="H64" s="15"/>
      <c r="I64" s="15"/>
    </row>
    <row r="65" spans="1:9" s="26" customFormat="1" ht="50.1" customHeight="1" x14ac:dyDescent="0.4">
      <c r="A65" s="22"/>
      <c r="B65" s="27"/>
      <c r="C65" s="74">
        <v>1031023</v>
      </c>
      <c r="D65" s="14">
        <v>0</v>
      </c>
      <c r="E65" s="78" t="s">
        <v>21</v>
      </c>
      <c r="F65" s="46">
        <v>210000</v>
      </c>
      <c r="G65" s="46">
        <v>192000</v>
      </c>
      <c r="H65" s="46">
        <v>121815.2</v>
      </c>
      <c r="I65" s="46">
        <f>G65-H65</f>
        <v>70184.800000000003</v>
      </c>
    </row>
    <row r="66" spans="1:9" s="26" customFormat="1" ht="50.1" customHeight="1" x14ac:dyDescent="0.4">
      <c r="A66" s="22"/>
      <c r="B66" s="22"/>
      <c r="C66" s="74">
        <v>1031024</v>
      </c>
      <c r="D66" s="14">
        <v>0</v>
      </c>
      <c r="E66" s="78" t="s">
        <v>22</v>
      </c>
      <c r="F66" s="46">
        <v>160000</v>
      </c>
      <c r="G66" s="46">
        <v>107485.51</v>
      </c>
      <c r="H66" s="46">
        <v>85773.51</v>
      </c>
      <c r="I66" s="46">
        <f>G66-H66</f>
        <v>21712</v>
      </c>
    </row>
    <row r="67" spans="1:9" s="26" customFormat="1" ht="50.1" customHeight="1" x14ac:dyDescent="0.4">
      <c r="A67" s="22"/>
      <c r="B67" s="22"/>
      <c r="C67" s="74">
        <v>1031025</v>
      </c>
      <c r="D67" s="14">
        <v>0</v>
      </c>
      <c r="E67" s="78" t="s">
        <v>23</v>
      </c>
      <c r="F67" s="46">
        <v>150000</v>
      </c>
      <c r="G67" s="46">
        <v>104846.58</v>
      </c>
      <c r="H67" s="46">
        <v>39898.71</v>
      </c>
      <c r="I67" s="46">
        <f>G67-H67</f>
        <v>64947.87</v>
      </c>
    </row>
    <row r="68" spans="1:9" s="26" customFormat="1" ht="50.1" customHeight="1" x14ac:dyDescent="0.4">
      <c r="A68" s="22"/>
      <c r="B68" s="22"/>
      <c r="C68" s="74">
        <v>1031031</v>
      </c>
      <c r="D68" s="14">
        <v>0</v>
      </c>
      <c r="E68" s="78" t="s">
        <v>24</v>
      </c>
      <c r="F68" s="46">
        <v>17272.36</v>
      </c>
      <c r="G68" s="46">
        <v>17272.36</v>
      </c>
      <c r="H68" s="46">
        <v>17272.36</v>
      </c>
      <c r="I68" s="46">
        <f>G68-H68</f>
        <v>0</v>
      </c>
    </row>
    <row r="69" spans="1:9" s="26" customFormat="1" ht="50.1" customHeight="1" thickBot="1" x14ac:dyDescent="0.45">
      <c r="A69" s="22"/>
      <c r="B69" s="22"/>
      <c r="C69" s="74">
        <v>1031032</v>
      </c>
      <c r="D69" s="14">
        <v>0</v>
      </c>
      <c r="E69" s="79" t="s">
        <v>25</v>
      </c>
      <c r="F69" s="47">
        <v>15000</v>
      </c>
      <c r="G69" s="47">
        <v>7889.9</v>
      </c>
      <c r="H69" s="47">
        <v>3736.69</v>
      </c>
      <c r="I69" s="47">
        <f>G69-H69</f>
        <v>4153.2099999999991</v>
      </c>
    </row>
    <row r="70" spans="1:9" s="26" customFormat="1" ht="50.1" customHeight="1" thickBot="1" x14ac:dyDescent="0.85">
      <c r="A70" s="22"/>
      <c r="B70" s="22"/>
      <c r="C70" s="74"/>
      <c r="D70" s="33"/>
      <c r="E70" s="80" t="s">
        <v>126</v>
      </c>
      <c r="F70" s="62">
        <f>SUM(F65:F69)</f>
        <v>552272.36</v>
      </c>
      <c r="G70" s="62">
        <f t="shared" ref="G70:I70" si="12">SUM(G65:G69)</f>
        <v>429494.35000000003</v>
      </c>
      <c r="H70" s="62">
        <f t="shared" si="12"/>
        <v>268496.46999999997</v>
      </c>
      <c r="I70" s="62">
        <f t="shared" si="12"/>
        <v>160997.88</v>
      </c>
    </row>
    <row r="71" spans="1:9" s="26" customFormat="1" ht="50.1" customHeight="1" x14ac:dyDescent="0.4">
      <c r="A71" s="22"/>
      <c r="B71" s="22"/>
      <c r="C71" s="74"/>
      <c r="D71" s="14"/>
      <c r="E71" s="81"/>
      <c r="F71" s="36"/>
      <c r="G71" s="36"/>
      <c r="H71" s="36"/>
      <c r="I71" s="36"/>
    </row>
    <row r="72" spans="1:9" s="26" customFormat="1" ht="50.1" customHeight="1" x14ac:dyDescent="0.35">
      <c r="A72" s="22"/>
      <c r="B72" s="24">
        <v>4</v>
      </c>
      <c r="C72" s="74"/>
      <c r="D72" s="14"/>
      <c r="E72" s="77" t="s">
        <v>100</v>
      </c>
      <c r="F72" s="15"/>
      <c r="G72" s="15"/>
      <c r="H72" s="15"/>
      <c r="I72" s="15"/>
    </row>
    <row r="73" spans="1:9" s="26" customFormat="1" ht="50.1" customHeight="1" x14ac:dyDescent="0.4">
      <c r="A73" s="22"/>
      <c r="B73" s="27"/>
      <c r="C73" s="74">
        <v>1041033</v>
      </c>
      <c r="D73" s="14">
        <v>0</v>
      </c>
      <c r="E73" s="78" t="s">
        <v>26</v>
      </c>
      <c r="F73" s="46">
        <v>80000</v>
      </c>
      <c r="G73" s="46">
        <v>80000</v>
      </c>
      <c r="H73" s="46">
        <v>0</v>
      </c>
      <c r="I73" s="46">
        <f>G73-H73</f>
        <v>80000</v>
      </c>
    </row>
    <row r="74" spans="1:9" s="26" customFormat="1" ht="50.1" customHeight="1" x14ac:dyDescent="0.4">
      <c r="A74" s="22"/>
      <c r="B74" s="22"/>
      <c r="C74" s="74">
        <v>1041035</v>
      </c>
      <c r="D74" s="14">
        <v>0</v>
      </c>
      <c r="E74" s="78" t="s">
        <v>27</v>
      </c>
      <c r="F74" s="46">
        <v>7000</v>
      </c>
      <c r="G74" s="46">
        <v>2456.1999999999998</v>
      </c>
      <c r="H74" s="46">
        <v>1195.5999999999999</v>
      </c>
      <c r="I74" s="46">
        <f>G74-H74</f>
        <v>1260.5999999999999</v>
      </c>
    </row>
    <row r="75" spans="1:9" s="26" customFormat="1" ht="50.1" customHeight="1" thickBot="1" x14ac:dyDescent="0.45">
      <c r="A75" s="22"/>
      <c r="B75" s="22"/>
      <c r="C75" s="74">
        <v>1041036</v>
      </c>
      <c r="D75" s="14">
        <v>0</v>
      </c>
      <c r="E75" s="79" t="s">
        <v>28</v>
      </c>
      <c r="F75" s="47">
        <v>270000</v>
      </c>
      <c r="G75" s="47">
        <v>120000.73</v>
      </c>
      <c r="H75" s="47">
        <v>20000.73</v>
      </c>
      <c r="I75" s="46">
        <f>G75-H75</f>
        <v>100000</v>
      </c>
    </row>
    <row r="76" spans="1:9" s="26" customFormat="1" ht="50.1" customHeight="1" thickBot="1" x14ac:dyDescent="0.85">
      <c r="A76" s="22"/>
      <c r="B76" s="22"/>
      <c r="C76" s="74"/>
      <c r="D76" s="33"/>
      <c r="E76" s="80" t="s">
        <v>127</v>
      </c>
      <c r="F76" s="62">
        <f>SUM(F73:F75)</f>
        <v>357000</v>
      </c>
      <c r="G76" s="62">
        <f t="shared" ref="G76:I76" si="13">SUM(G73:G75)</f>
        <v>202456.93</v>
      </c>
      <c r="H76" s="62">
        <f t="shared" si="13"/>
        <v>21196.329999999998</v>
      </c>
      <c r="I76" s="62">
        <f t="shared" si="13"/>
        <v>181260.6</v>
      </c>
    </row>
    <row r="77" spans="1:9" s="26" customFormat="1" ht="50.1" customHeight="1" x14ac:dyDescent="0.4">
      <c r="A77" s="22"/>
      <c r="B77" s="22"/>
      <c r="C77" s="74"/>
      <c r="D77" s="14"/>
      <c r="E77" s="81"/>
      <c r="F77" s="36"/>
      <c r="G77" s="36"/>
      <c r="H77" s="36"/>
      <c r="I77" s="36"/>
    </row>
    <row r="78" spans="1:9" s="26" customFormat="1" ht="50.1" customHeight="1" x14ac:dyDescent="0.35">
      <c r="A78" s="22"/>
      <c r="B78" s="24">
        <v>5</v>
      </c>
      <c r="C78" s="74"/>
      <c r="D78" s="14"/>
      <c r="E78" s="77" t="s">
        <v>101</v>
      </c>
      <c r="F78" s="15"/>
      <c r="G78" s="15"/>
      <c r="H78" s="15"/>
      <c r="I78" s="15"/>
    </row>
    <row r="79" spans="1:9" s="26" customFormat="1" ht="50.1" customHeight="1" x14ac:dyDescent="0.35">
      <c r="A79" s="22"/>
      <c r="B79" s="25"/>
      <c r="C79" s="74"/>
      <c r="D79" s="14"/>
      <c r="E79" s="82" t="s">
        <v>87</v>
      </c>
      <c r="F79" s="15"/>
      <c r="G79" s="15"/>
      <c r="H79" s="15"/>
      <c r="I79" s="15"/>
    </row>
    <row r="80" spans="1:9" s="26" customFormat="1" ht="50.1" customHeight="1" x14ac:dyDescent="0.4">
      <c r="A80" s="22"/>
      <c r="B80" s="27"/>
      <c r="C80" s="74">
        <v>1051069</v>
      </c>
      <c r="D80" s="14">
        <v>0</v>
      </c>
      <c r="E80" s="78" t="s">
        <v>29</v>
      </c>
      <c r="F80" s="46">
        <v>32160000</v>
      </c>
      <c r="G80" s="46">
        <v>31910570.859999999</v>
      </c>
      <c r="H80" s="46">
        <v>30010311.789999999</v>
      </c>
      <c r="I80" s="46">
        <f t="shared" ref="I80:I87" si="14">G80-H80</f>
        <v>1900259.0700000003</v>
      </c>
    </row>
    <row r="81" spans="1:9" s="26" customFormat="1" ht="50.1" customHeight="1" x14ac:dyDescent="0.4">
      <c r="A81" s="22"/>
      <c r="B81" s="22"/>
      <c r="C81" s="74">
        <v>1051070</v>
      </c>
      <c r="D81" s="14">
        <v>0</v>
      </c>
      <c r="E81" s="78" t="s">
        <v>18</v>
      </c>
      <c r="F81" s="46">
        <v>8790000</v>
      </c>
      <c r="G81" s="46">
        <v>8542605.1099999994</v>
      </c>
      <c r="H81" s="46">
        <v>8542605.1099999994</v>
      </c>
      <c r="I81" s="46">
        <f t="shared" si="14"/>
        <v>0</v>
      </c>
    </row>
    <row r="82" spans="1:9" s="26" customFormat="1" ht="50.1" customHeight="1" x14ac:dyDescent="0.4">
      <c r="A82" s="22"/>
      <c r="B82" s="22"/>
      <c r="C82" s="74">
        <v>1051071</v>
      </c>
      <c r="D82" s="14">
        <v>0</v>
      </c>
      <c r="E82" s="78" t="s">
        <v>19</v>
      </c>
      <c r="F82" s="46">
        <v>3050000</v>
      </c>
      <c r="G82" s="46">
        <v>2686972.51</v>
      </c>
      <c r="H82" s="46">
        <v>2686972.51</v>
      </c>
      <c r="I82" s="46">
        <f t="shared" si="14"/>
        <v>0</v>
      </c>
    </row>
    <row r="83" spans="1:9" s="26" customFormat="1" ht="50.1" customHeight="1" x14ac:dyDescent="0.4">
      <c r="A83" s="22"/>
      <c r="B83" s="22"/>
      <c r="C83" s="74">
        <v>1051072</v>
      </c>
      <c r="D83" s="14">
        <v>0</v>
      </c>
      <c r="E83" s="78" t="s">
        <v>30</v>
      </c>
      <c r="F83" s="46">
        <v>700000</v>
      </c>
      <c r="G83" s="46">
        <v>509581.19</v>
      </c>
      <c r="H83" s="46">
        <v>419581.19</v>
      </c>
      <c r="I83" s="46">
        <f t="shared" si="14"/>
        <v>90000</v>
      </c>
    </row>
    <row r="84" spans="1:9" s="26" customFormat="1" ht="50.1" customHeight="1" x14ac:dyDescent="0.4">
      <c r="A84" s="22"/>
      <c r="B84" s="22"/>
      <c r="C84" s="74">
        <v>1051073</v>
      </c>
      <c r="D84" s="14">
        <v>0</v>
      </c>
      <c r="E84" s="78" t="s">
        <v>31</v>
      </c>
      <c r="F84" s="46">
        <v>300000</v>
      </c>
      <c r="G84" s="46">
        <v>215320.45</v>
      </c>
      <c r="H84" s="46">
        <v>93366.27</v>
      </c>
      <c r="I84" s="46">
        <f t="shared" si="14"/>
        <v>121954.18000000001</v>
      </c>
    </row>
    <row r="85" spans="1:9" s="26" customFormat="1" ht="50.1" customHeight="1" x14ac:dyDescent="0.4">
      <c r="A85" s="22"/>
      <c r="B85" s="22"/>
      <c r="C85" s="74">
        <v>1051074</v>
      </c>
      <c r="D85" s="14">
        <v>0</v>
      </c>
      <c r="E85" s="78" t="s">
        <v>32</v>
      </c>
      <c r="F85" s="46">
        <v>2300000</v>
      </c>
      <c r="G85" s="46">
        <v>1500000</v>
      </c>
      <c r="H85" s="46">
        <v>0</v>
      </c>
      <c r="I85" s="46">
        <f t="shared" si="14"/>
        <v>1500000</v>
      </c>
    </row>
    <row r="86" spans="1:9" s="26" customFormat="1" ht="50.1" customHeight="1" x14ac:dyDescent="0.4">
      <c r="A86" s="22"/>
      <c r="B86" s="22"/>
      <c r="C86" s="74">
        <v>1051096</v>
      </c>
      <c r="D86" s="14">
        <v>0</v>
      </c>
      <c r="E86" s="78" t="s">
        <v>33</v>
      </c>
      <c r="F86" s="46">
        <v>175000</v>
      </c>
      <c r="G86" s="46">
        <v>136584</v>
      </c>
      <c r="H86" s="46">
        <v>104184</v>
      </c>
      <c r="I86" s="46">
        <f t="shared" si="14"/>
        <v>32400</v>
      </c>
    </row>
    <row r="87" spans="1:9" s="26" customFormat="1" ht="50.1" customHeight="1" thickBot="1" x14ac:dyDescent="0.45">
      <c r="A87" s="22"/>
      <c r="B87" s="22"/>
      <c r="C87" s="74">
        <v>1051102</v>
      </c>
      <c r="D87" s="14">
        <v>0</v>
      </c>
      <c r="E87" s="79" t="s">
        <v>34</v>
      </c>
      <c r="F87" s="47">
        <v>800000</v>
      </c>
      <c r="G87" s="47">
        <v>800000</v>
      </c>
      <c r="H87" s="47">
        <v>35771.06</v>
      </c>
      <c r="I87" s="47">
        <f t="shared" si="14"/>
        <v>764228.94</v>
      </c>
    </row>
    <row r="88" spans="1:9" s="26" customFormat="1" ht="50.1" customHeight="1" thickBot="1" x14ac:dyDescent="0.85">
      <c r="A88" s="22"/>
      <c r="B88" s="22"/>
      <c r="C88" s="74"/>
      <c r="D88" s="33"/>
      <c r="E88" s="80" t="s">
        <v>120</v>
      </c>
      <c r="F88" s="62">
        <f>SUM(F80:F87)</f>
        <v>48275000</v>
      </c>
      <c r="G88" s="62">
        <f t="shared" ref="G88:I88" si="15">SUM(G80:G87)</f>
        <v>46301634.119999997</v>
      </c>
      <c r="H88" s="62">
        <f t="shared" si="15"/>
        <v>41892791.93</v>
      </c>
      <c r="I88" s="62">
        <f t="shared" si="15"/>
        <v>4408842.1900000004</v>
      </c>
    </row>
    <row r="89" spans="1:9" s="26" customFormat="1" ht="50.1" customHeight="1" x14ac:dyDescent="0.4">
      <c r="A89" s="22"/>
      <c r="B89" s="22"/>
      <c r="C89" s="74"/>
      <c r="D89" s="14"/>
      <c r="E89" s="81"/>
      <c r="F89" s="36"/>
      <c r="G89" s="36"/>
      <c r="H89" s="36"/>
      <c r="I89" s="36"/>
    </row>
    <row r="90" spans="1:9" s="26" customFormat="1" ht="50.1" customHeight="1" x14ac:dyDescent="0.35">
      <c r="A90" s="22"/>
      <c r="B90" s="22"/>
      <c r="C90" s="74"/>
      <c r="D90" s="14"/>
      <c r="E90" s="82" t="s">
        <v>88</v>
      </c>
      <c r="F90" s="15"/>
      <c r="G90" s="15"/>
      <c r="H90" s="15"/>
      <c r="I90" s="15"/>
    </row>
    <row r="91" spans="1:9" s="26" customFormat="1" ht="50.1" customHeight="1" x14ac:dyDescent="0.4">
      <c r="A91" s="22"/>
      <c r="B91" s="16"/>
      <c r="C91" s="74">
        <v>1051085</v>
      </c>
      <c r="D91" s="14">
        <v>0</v>
      </c>
      <c r="E91" s="78" t="s">
        <v>35</v>
      </c>
      <c r="F91" s="46">
        <v>45700</v>
      </c>
      <c r="G91" s="46">
        <v>0</v>
      </c>
      <c r="H91" s="46">
        <v>0</v>
      </c>
      <c r="I91" s="46">
        <f>G91-H91</f>
        <v>0</v>
      </c>
    </row>
    <row r="92" spans="1:9" s="26" customFormat="1" ht="50.1" customHeight="1" x14ac:dyDescent="0.4">
      <c r="A92" s="22"/>
      <c r="B92" s="22"/>
      <c r="C92" s="74">
        <v>1051086</v>
      </c>
      <c r="D92" s="14">
        <v>0</v>
      </c>
      <c r="E92" s="78" t="s">
        <v>36</v>
      </c>
      <c r="F92" s="46">
        <v>5440000</v>
      </c>
      <c r="G92" s="46">
        <v>4873125.7</v>
      </c>
      <c r="H92" s="46">
        <v>4323125.7</v>
      </c>
      <c r="I92" s="46">
        <f t="shared" ref="I92:I102" si="16">G92-H92</f>
        <v>550000</v>
      </c>
    </row>
    <row r="93" spans="1:9" s="26" customFormat="1" ht="50.1" customHeight="1" x14ac:dyDescent="0.4">
      <c r="A93" s="22"/>
      <c r="B93" s="22"/>
      <c r="C93" s="74">
        <v>1051087</v>
      </c>
      <c r="D93" s="14">
        <v>0</v>
      </c>
      <c r="E93" s="78" t="s">
        <v>37</v>
      </c>
      <c r="F93" s="46">
        <v>335000</v>
      </c>
      <c r="G93" s="46">
        <v>325242.68</v>
      </c>
      <c r="H93" s="46">
        <v>184261.25</v>
      </c>
      <c r="I93" s="46">
        <f t="shared" si="16"/>
        <v>140981.43</v>
      </c>
    </row>
    <row r="94" spans="1:9" s="26" customFormat="1" ht="50.1" customHeight="1" x14ac:dyDescent="0.4">
      <c r="A94" s="22"/>
      <c r="B94" s="22"/>
      <c r="C94" s="74">
        <v>1051088</v>
      </c>
      <c r="D94" s="14">
        <v>0</v>
      </c>
      <c r="E94" s="78" t="s">
        <v>38</v>
      </c>
      <c r="F94" s="46">
        <v>92900</v>
      </c>
      <c r="G94" s="46">
        <v>52282.46</v>
      </c>
      <c r="H94" s="46">
        <v>21638.33</v>
      </c>
      <c r="I94" s="46">
        <f t="shared" si="16"/>
        <v>30644.129999999997</v>
      </c>
    </row>
    <row r="95" spans="1:9" s="26" customFormat="1" ht="50.1" customHeight="1" x14ac:dyDescent="0.4">
      <c r="A95" s="22"/>
      <c r="B95" s="22"/>
      <c r="C95" s="74">
        <v>1051089</v>
      </c>
      <c r="D95" s="14">
        <v>0</v>
      </c>
      <c r="E95" s="78" t="s">
        <v>39</v>
      </c>
      <c r="F95" s="46">
        <v>120000</v>
      </c>
      <c r="G95" s="46">
        <v>98520.15</v>
      </c>
      <c r="H95" s="46">
        <v>42308.4</v>
      </c>
      <c r="I95" s="46">
        <f t="shared" si="16"/>
        <v>56211.749999999993</v>
      </c>
    </row>
    <row r="96" spans="1:9" s="26" customFormat="1" ht="50.1" customHeight="1" x14ac:dyDescent="0.4">
      <c r="A96" s="22"/>
      <c r="B96" s="22"/>
      <c r="C96" s="74">
        <v>1051090</v>
      </c>
      <c r="D96" s="14">
        <v>0</v>
      </c>
      <c r="E96" s="78" t="s">
        <v>40</v>
      </c>
      <c r="F96" s="46">
        <v>90000</v>
      </c>
      <c r="G96" s="46">
        <v>33073.25</v>
      </c>
      <c r="H96" s="46">
        <v>22831.56</v>
      </c>
      <c r="I96" s="46">
        <f t="shared" si="16"/>
        <v>10241.689999999999</v>
      </c>
    </row>
    <row r="97" spans="1:9" s="26" customFormat="1" ht="50.1" customHeight="1" x14ac:dyDescent="0.4">
      <c r="A97" s="22"/>
      <c r="B97" s="22"/>
      <c r="C97" s="74">
        <v>1051091</v>
      </c>
      <c r="D97" s="14">
        <v>0</v>
      </c>
      <c r="E97" s="78" t="s">
        <v>41</v>
      </c>
      <c r="F97" s="46">
        <v>850000</v>
      </c>
      <c r="G97" s="46">
        <v>841521.43</v>
      </c>
      <c r="H97" s="46">
        <v>286579.15000000002</v>
      </c>
      <c r="I97" s="46">
        <f t="shared" si="16"/>
        <v>554942.28</v>
      </c>
    </row>
    <row r="98" spans="1:9" s="26" customFormat="1" ht="50.1" customHeight="1" x14ac:dyDescent="0.4">
      <c r="A98" s="22"/>
      <c r="B98" s="22"/>
      <c r="C98" s="74">
        <v>1051092</v>
      </c>
      <c r="D98" s="14">
        <v>0</v>
      </c>
      <c r="E98" s="78" t="s">
        <v>42</v>
      </c>
      <c r="F98" s="46">
        <v>900000</v>
      </c>
      <c r="G98" s="46">
        <v>798559.4</v>
      </c>
      <c r="H98" s="46">
        <v>522916.36</v>
      </c>
      <c r="I98" s="46">
        <f t="shared" si="16"/>
        <v>275643.04000000004</v>
      </c>
    </row>
    <row r="99" spans="1:9" s="26" customFormat="1" ht="50.1" customHeight="1" x14ac:dyDescent="0.4">
      <c r="A99" s="22"/>
      <c r="B99" s="22"/>
      <c r="C99" s="74">
        <v>1051094</v>
      </c>
      <c r="D99" s="14">
        <v>0</v>
      </c>
      <c r="E99" s="78" t="s">
        <v>43</v>
      </c>
      <c r="F99" s="46">
        <v>42100</v>
      </c>
      <c r="G99" s="46">
        <v>22144.52</v>
      </c>
      <c r="H99" s="46">
        <v>12654.82</v>
      </c>
      <c r="I99" s="46">
        <f t="shared" si="16"/>
        <v>9489.7000000000007</v>
      </c>
    </row>
    <row r="100" spans="1:9" s="26" customFormat="1" ht="50.1" customHeight="1" x14ac:dyDescent="0.4">
      <c r="A100" s="22"/>
      <c r="B100" s="22"/>
      <c r="C100" s="74">
        <v>1051097</v>
      </c>
      <c r="D100" s="14">
        <v>0</v>
      </c>
      <c r="E100" s="78" t="s">
        <v>44</v>
      </c>
      <c r="F100" s="46">
        <v>570000</v>
      </c>
      <c r="G100" s="46">
        <v>496704.19</v>
      </c>
      <c r="H100" s="46">
        <v>410844.37</v>
      </c>
      <c r="I100" s="46">
        <f t="shared" si="16"/>
        <v>85859.82</v>
      </c>
    </row>
    <row r="101" spans="1:9" s="26" customFormat="1" ht="50.1" customHeight="1" x14ac:dyDescent="0.4">
      <c r="A101" s="22"/>
      <c r="B101" s="22"/>
      <c r="C101" s="74">
        <v>1051098</v>
      </c>
      <c r="D101" s="14">
        <v>0</v>
      </c>
      <c r="E101" s="78" t="s">
        <v>45</v>
      </c>
      <c r="F101" s="46">
        <v>1090000</v>
      </c>
      <c r="G101" s="46">
        <v>982101.29</v>
      </c>
      <c r="H101" s="46">
        <v>339806.22</v>
      </c>
      <c r="I101" s="46">
        <f t="shared" si="16"/>
        <v>642295.07000000007</v>
      </c>
    </row>
    <row r="102" spans="1:9" s="26" customFormat="1" ht="50.1" customHeight="1" thickBot="1" x14ac:dyDescent="0.45">
      <c r="A102" s="22"/>
      <c r="B102" s="22"/>
      <c r="C102" s="74">
        <v>1051103</v>
      </c>
      <c r="D102" s="14">
        <v>0</v>
      </c>
      <c r="E102" s="79" t="s">
        <v>46</v>
      </c>
      <c r="F102" s="47">
        <v>1215000</v>
      </c>
      <c r="G102" s="47">
        <v>1185316.98</v>
      </c>
      <c r="H102" s="47">
        <v>526711.26</v>
      </c>
      <c r="I102" s="46">
        <f t="shared" si="16"/>
        <v>658605.72</v>
      </c>
    </row>
    <row r="103" spans="1:9" s="26" customFormat="1" ht="50.1" customHeight="1" thickBot="1" x14ac:dyDescent="0.85">
      <c r="A103" s="22"/>
      <c r="B103" s="22"/>
      <c r="C103" s="74"/>
      <c r="D103" s="33"/>
      <c r="E103" s="80" t="s">
        <v>121</v>
      </c>
      <c r="F103" s="62">
        <f>SUM(F91:F102)</f>
        <v>10790700</v>
      </c>
      <c r="G103" s="62">
        <f t="shared" ref="G103:I103" si="17">SUM(G91:G102)</f>
        <v>9708592.0500000007</v>
      </c>
      <c r="H103" s="62">
        <f t="shared" si="17"/>
        <v>6693677.4200000009</v>
      </c>
      <c r="I103" s="62">
        <f t="shared" si="17"/>
        <v>3014914.63</v>
      </c>
    </row>
    <row r="104" spans="1:9" s="26" customFormat="1" ht="50.1" customHeight="1" thickBot="1" x14ac:dyDescent="0.45">
      <c r="A104" s="22"/>
      <c r="B104" s="22"/>
      <c r="C104" s="74"/>
      <c r="D104" s="14"/>
      <c r="E104" s="81"/>
      <c r="F104" s="36"/>
      <c r="G104" s="36"/>
      <c r="H104" s="36"/>
      <c r="I104" s="36"/>
    </row>
    <row r="105" spans="1:9" s="26" customFormat="1" ht="50.1" customHeight="1" thickBot="1" x14ac:dyDescent="0.4">
      <c r="A105" s="22"/>
      <c r="B105" s="22"/>
      <c r="C105" s="74"/>
      <c r="D105" s="14"/>
      <c r="E105" s="83" t="s">
        <v>89</v>
      </c>
      <c r="F105" s="15"/>
      <c r="G105" s="15"/>
      <c r="H105" s="15"/>
      <c r="I105" s="15"/>
    </row>
    <row r="106" spans="1:9" s="26" customFormat="1" ht="50.1" customHeight="1" x14ac:dyDescent="0.4">
      <c r="A106" s="22"/>
      <c r="B106" s="27"/>
      <c r="C106" s="74">
        <v>1051081</v>
      </c>
      <c r="D106" s="14">
        <v>0</v>
      </c>
      <c r="E106" s="78" t="s">
        <v>47</v>
      </c>
      <c r="F106" s="46">
        <v>15000</v>
      </c>
      <c r="G106" s="46">
        <v>14202.59</v>
      </c>
      <c r="H106" s="46">
        <v>4906.3500000000004</v>
      </c>
      <c r="I106" s="46">
        <f>G106-H106</f>
        <v>9296.24</v>
      </c>
    </row>
    <row r="107" spans="1:9" s="26" customFormat="1" ht="50.1" customHeight="1" x14ac:dyDescent="0.4">
      <c r="A107" s="22"/>
      <c r="B107" s="22"/>
      <c r="C107" s="74">
        <v>1051083</v>
      </c>
      <c r="D107" s="14">
        <v>0</v>
      </c>
      <c r="E107" s="78" t="s">
        <v>48</v>
      </c>
      <c r="F107" s="46">
        <v>300000</v>
      </c>
      <c r="G107" s="46">
        <v>243920.34</v>
      </c>
      <c r="H107" s="46">
        <v>25909.22</v>
      </c>
      <c r="I107" s="46">
        <f t="shared" ref="I107:I108" si="18">G107-H107</f>
        <v>218011.12</v>
      </c>
    </row>
    <row r="108" spans="1:9" s="26" customFormat="1" ht="50.1" customHeight="1" thickBot="1" x14ac:dyDescent="0.45">
      <c r="A108" s="22"/>
      <c r="B108" s="22"/>
      <c r="C108" s="74">
        <v>1051095</v>
      </c>
      <c r="D108" s="14">
        <v>0</v>
      </c>
      <c r="E108" s="79" t="s">
        <v>49</v>
      </c>
      <c r="F108" s="47">
        <v>35000</v>
      </c>
      <c r="G108" s="47">
        <v>22862.5</v>
      </c>
      <c r="H108" s="47">
        <v>8441</v>
      </c>
      <c r="I108" s="46">
        <f t="shared" si="18"/>
        <v>14421.5</v>
      </c>
    </row>
    <row r="109" spans="1:9" s="26" customFormat="1" ht="50.1" customHeight="1" thickBot="1" x14ac:dyDescent="0.85">
      <c r="A109" s="22"/>
      <c r="B109" s="22"/>
      <c r="C109" s="74"/>
      <c r="D109" s="33"/>
      <c r="E109" s="80" t="s">
        <v>122</v>
      </c>
      <c r="F109" s="62">
        <f>SUM(F106:F108)</f>
        <v>350000</v>
      </c>
      <c r="G109" s="62">
        <f t="shared" ref="G109:I109" si="19">SUM(G106:G108)</f>
        <v>280985.43</v>
      </c>
      <c r="H109" s="62">
        <f t="shared" si="19"/>
        <v>39256.57</v>
      </c>
      <c r="I109" s="62">
        <f t="shared" si="19"/>
        <v>241728.86</v>
      </c>
    </row>
    <row r="110" spans="1:9" s="26" customFormat="1" ht="50.1" customHeight="1" thickBot="1" x14ac:dyDescent="0.45">
      <c r="A110" s="22"/>
      <c r="B110" s="22"/>
      <c r="C110" s="74"/>
      <c r="D110" s="14"/>
      <c r="E110" s="84"/>
      <c r="F110" s="37"/>
      <c r="G110" s="37"/>
      <c r="H110" s="37"/>
      <c r="I110" s="37"/>
    </row>
    <row r="111" spans="1:9" s="26" customFormat="1" ht="50.1" customHeight="1" thickBot="1" x14ac:dyDescent="0.85">
      <c r="A111" s="22"/>
      <c r="B111" s="22"/>
      <c r="C111" s="74"/>
      <c r="D111" s="14"/>
      <c r="E111" s="80" t="s">
        <v>123</v>
      </c>
      <c r="F111" s="62">
        <f>SUM(F109,F103,F88)</f>
        <v>59415700</v>
      </c>
      <c r="G111" s="62">
        <f t="shared" ref="G111:I111" si="20">SUM(G109,G103,G88)</f>
        <v>56291211.599999994</v>
      </c>
      <c r="H111" s="62">
        <f t="shared" si="20"/>
        <v>48625725.920000002</v>
      </c>
      <c r="I111" s="62">
        <f t="shared" si="20"/>
        <v>7665485.6799999997</v>
      </c>
    </row>
    <row r="112" spans="1:9" s="26" customFormat="1" ht="50.1" customHeight="1" x14ac:dyDescent="0.35">
      <c r="A112" s="22"/>
      <c r="B112" s="22"/>
      <c r="C112" s="74"/>
      <c r="D112" s="14"/>
      <c r="E112" s="85"/>
      <c r="F112" s="36"/>
      <c r="G112" s="36"/>
      <c r="H112" s="36"/>
      <c r="I112" s="36"/>
    </row>
    <row r="113" spans="1:9" s="26" customFormat="1" ht="50.1" customHeight="1" x14ac:dyDescent="0.35">
      <c r="A113" s="22"/>
      <c r="B113" s="24">
        <v>6</v>
      </c>
      <c r="C113" s="74"/>
      <c r="D113" s="14"/>
      <c r="E113" s="77" t="s">
        <v>102</v>
      </c>
      <c r="F113" s="15"/>
      <c r="G113" s="15"/>
      <c r="H113" s="15"/>
      <c r="I113" s="15"/>
    </row>
    <row r="114" spans="1:9" s="26" customFormat="1" ht="50.1" customHeight="1" x14ac:dyDescent="0.4">
      <c r="A114" s="22"/>
      <c r="B114" s="27"/>
      <c r="C114" s="74">
        <v>1061123</v>
      </c>
      <c r="D114" s="14">
        <v>0</v>
      </c>
      <c r="E114" s="78" t="s">
        <v>50</v>
      </c>
      <c r="F114" s="46">
        <v>50000</v>
      </c>
      <c r="G114" s="46">
        <v>15113.1</v>
      </c>
      <c r="H114" s="46">
        <v>5644</v>
      </c>
      <c r="I114" s="46">
        <f>G114-H114</f>
        <v>9469.1</v>
      </c>
    </row>
    <row r="115" spans="1:9" s="26" customFormat="1" ht="50.1" customHeight="1" x14ac:dyDescent="0.4">
      <c r="A115" s="22"/>
      <c r="B115" s="22"/>
      <c r="C115" s="74">
        <v>1061124</v>
      </c>
      <c r="D115" s="14">
        <v>0</v>
      </c>
      <c r="E115" s="78" t="s">
        <v>51</v>
      </c>
      <c r="F115" s="46">
        <v>50000</v>
      </c>
      <c r="G115" s="46">
        <v>50000</v>
      </c>
      <c r="H115" s="46">
        <v>41550</v>
      </c>
      <c r="I115" s="46">
        <f t="shared" ref="I115:I116" si="21">G115-H115</f>
        <v>8450</v>
      </c>
    </row>
    <row r="116" spans="1:9" s="26" customFormat="1" ht="50.1" customHeight="1" thickBot="1" x14ac:dyDescent="0.45">
      <c r="A116" s="22"/>
      <c r="B116" s="22"/>
      <c r="C116" s="74">
        <v>1061125</v>
      </c>
      <c r="D116" s="14">
        <v>0</v>
      </c>
      <c r="E116" s="78" t="s">
        <v>52</v>
      </c>
      <c r="F116" s="46">
        <v>212727.64</v>
      </c>
      <c r="G116" s="46">
        <v>200611.65</v>
      </c>
      <c r="H116" s="46">
        <v>160611.65</v>
      </c>
      <c r="I116" s="46">
        <f t="shared" si="21"/>
        <v>40000</v>
      </c>
    </row>
    <row r="117" spans="1:9" s="26" customFormat="1" ht="50.1" customHeight="1" thickBot="1" x14ac:dyDescent="0.85">
      <c r="A117" s="22"/>
      <c r="B117" s="22"/>
      <c r="C117" s="74"/>
      <c r="D117" s="33"/>
      <c r="E117" s="80" t="s">
        <v>128</v>
      </c>
      <c r="F117" s="62">
        <f>SUM(F114:F116)</f>
        <v>312727.64</v>
      </c>
      <c r="G117" s="62">
        <f t="shared" ref="G117:I117" si="22">SUM(G114:G116)</f>
        <v>265724.75</v>
      </c>
      <c r="H117" s="62">
        <f t="shared" si="22"/>
        <v>207805.65</v>
      </c>
      <c r="I117" s="62">
        <f t="shared" si="22"/>
        <v>57919.1</v>
      </c>
    </row>
    <row r="118" spans="1:9" s="26" customFormat="1" ht="50.1" customHeight="1" x14ac:dyDescent="0.4">
      <c r="A118" s="22"/>
      <c r="B118" s="22"/>
      <c r="C118" s="74"/>
      <c r="D118" s="14"/>
      <c r="E118" s="81"/>
      <c r="F118" s="36"/>
      <c r="G118" s="36"/>
      <c r="H118" s="36"/>
      <c r="I118" s="36"/>
    </row>
    <row r="119" spans="1:9" s="26" customFormat="1" ht="50.1" customHeight="1" x14ac:dyDescent="0.35">
      <c r="A119" s="22"/>
      <c r="B119" s="24">
        <v>7</v>
      </c>
      <c r="C119" s="74"/>
      <c r="D119" s="14"/>
      <c r="E119" s="77" t="s">
        <v>103</v>
      </c>
      <c r="F119" s="15"/>
      <c r="G119" s="15"/>
      <c r="H119" s="15"/>
      <c r="I119" s="15"/>
    </row>
    <row r="120" spans="1:9" s="26" customFormat="1" ht="50.1" customHeight="1" x14ac:dyDescent="0.4">
      <c r="A120" s="22"/>
      <c r="B120" s="27"/>
      <c r="C120" s="74">
        <v>1071128</v>
      </c>
      <c r="D120" s="14">
        <v>0</v>
      </c>
      <c r="E120" s="78" t="s">
        <v>53</v>
      </c>
      <c r="F120" s="46">
        <v>70000</v>
      </c>
      <c r="G120" s="46">
        <v>9847</v>
      </c>
      <c r="H120" s="46">
        <v>5847</v>
      </c>
      <c r="I120" s="46">
        <f>G120-H120</f>
        <v>4000</v>
      </c>
    </row>
    <row r="121" spans="1:9" s="26" customFormat="1" ht="50.1" customHeight="1" x14ac:dyDescent="0.4">
      <c r="A121" s="22"/>
      <c r="B121" s="12"/>
      <c r="C121" s="74">
        <v>1071130</v>
      </c>
      <c r="D121" s="14">
        <v>0</v>
      </c>
      <c r="E121" s="78" t="s">
        <v>54</v>
      </c>
      <c r="F121" s="46">
        <v>5000</v>
      </c>
      <c r="G121" s="46">
        <v>0</v>
      </c>
      <c r="H121" s="46">
        <v>0</v>
      </c>
      <c r="I121" s="46">
        <f t="shared" ref="I121:I124" si="23">G121-H121</f>
        <v>0</v>
      </c>
    </row>
    <row r="122" spans="1:9" s="26" customFormat="1" ht="50.1" customHeight="1" x14ac:dyDescent="0.4">
      <c r="A122" s="22"/>
      <c r="B122" s="22"/>
      <c r="C122" s="74">
        <v>1071132</v>
      </c>
      <c r="D122" s="14">
        <v>0</v>
      </c>
      <c r="E122" s="78" t="s">
        <v>55</v>
      </c>
      <c r="F122" s="46">
        <v>522000</v>
      </c>
      <c r="G122" s="46">
        <v>385992.84</v>
      </c>
      <c r="H122" s="46">
        <v>120734.34</v>
      </c>
      <c r="I122" s="46">
        <f t="shared" si="23"/>
        <v>265258.5</v>
      </c>
    </row>
    <row r="123" spans="1:9" s="26" customFormat="1" ht="50.1" customHeight="1" x14ac:dyDescent="0.4">
      <c r="A123" s="22"/>
      <c r="B123" s="22"/>
      <c r="C123" s="74">
        <v>1071134</v>
      </c>
      <c r="D123" s="14">
        <v>0</v>
      </c>
      <c r="E123" s="78" t="s">
        <v>56</v>
      </c>
      <c r="F123" s="46">
        <v>130000</v>
      </c>
      <c r="G123" s="46">
        <v>42455.48</v>
      </c>
      <c r="H123" s="46">
        <v>17455.48</v>
      </c>
      <c r="I123" s="46">
        <f t="shared" si="23"/>
        <v>25000.000000000004</v>
      </c>
    </row>
    <row r="124" spans="1:9" s="26" customFormat="1" ht="50.1" customHeight="1" thickBot="1" x14ac:dyDescent="0.45">
      <c r="A124" s="22"/>
      <c r="B124" s="22"/>
      <c r="C124" s="74">
        <v>1071135</v>
      </c>
      <c r="D124" s="14">
        <v>0</v>
      </c>
      <c r="E124" s="79" t="s">
        <v>57</v>
      </c>
      <c r="F124" s="47">
        <v>2720000</v>
      </c>
      <c r="G124" s="47">
        <v>2589171.7000000002</v>
      </c>
      <c r="H124" s="47">
        <v>1396960.85</v>
      </c>
      <c r="I124" s="46">
        <f t="shared" si="23"/>
        <v>1192210.8500000001</v>
      </c>
    </row>
    <row r="125" spans="1:9" s="26" customFormat="1" ht="50.1" customHeight="1" thickBot="1" x14ac:dyDescent="0.85">
      <c r="A125" s="22"/>
      <c r="B125" s="22"/>
      <c r="C125" s="74"/>
      <c r="D125" s="33"/>
      <c r="E125" s="80" t="s">
        <v>129</v>
      </c>
      <c r="F125" s="62">
        <f>SUM(F120:F124)</f>
        <v>3447000</v>
      </c>
      <c r="G125" s="62">
        <f t="shared" ref="G125:I125" si="24">SUM(G120:G124)</f>
        <v>3027467.02</v>
      </c>
      <c r="H125" s="62">
        <f t="shared" si="24"/>
        <v>1540997.6700000002</v>
      </c>
      <c r="I125" s="62">
        <f t="shared" si="24"/>
        <v>1486469.35</v>
      </c>
    </row>
    <row r="126" spans="1:9" s="26" customFormat="1" ht="50.1" customHeight="1" x14ac:dyDescent="0.4">
      <c r="A126" s="22"/>
      <c r="B126" s="22"/>
      <c r="C126" s="74"/>
      <c r="D126" s="14"/>
      <c r="E126" s="86"/>
      <c r="F126" s="41"/>
      <c r="G126" s="41"/>
      <c r="H126" s="41"/>
      <c r="I126" s="41"/>
    </row>
    <row r="127" spans="1:9" s="26" customFormat="1" ht="50.1" customHeight="1" x14ac:dyDescent="0.35">
      <c r="A127" s="22"/>
      <c r="B127" s="24">
        <v>8</v>
      </c>
      <c r="C127" s="74"/>
      <c r="D127" s="14"/>
      <c r="E127" s="77" t="s">
        <v>104</v>
      </c>
      <c r="F127" s="15"/>
      <c r="G127" s="15"/>
      <c r="H127" s="15"/>
      <c r="I127" s="15"/>
    </row>
    <row r="128" spans="1:9" s="26" customFormat="1" ht="50.1" customHeight="1" x14ac:dyDescent="0.4">
      <c r="A128" s="22"/>
      <c r="B128" s="27"/>
      <c r="C128" s="74">
        <v>1081136</v>
      </c>
      <c r="D128" s="14">
        <v>0</v>
      </c>
      <c r="E128" s="78" t="s">
        <v>58</v>
      </c>
      <c r="F128" s="46">
        <v>170000</v>
      </c>
      <c r="G128" s="46">
        <v>46.67</v>
      </c>
      <c r="H128" s="46">
        <v>46.67</v>
      </c>
      <c r="I128" s="46">
        <f>G128-H128</f>
        <v>0</v>
      </c>
    </row>
    <row r="129" spans="1:9" s="26" customFormat="1" ht="50.1" customHeight="1" thickBot="1" x14ac:dyDescent="0.45">
      <c r="A129" s="22"/>
      <c r="B129" s="22"/>
      <c r="C129" s="74">
        <v>1081137</v>
      </c>
      <c r="D129" s="14">
        <v>0</v>
      </c>
      <c r="E129" s="79" t="s">
        <v>59</v>
      </c>
      <c r="F129" s="47">
        <v>60000</v>
      </c>
      <c r="G129" s="47">
        <v>0</v>
      </c>
      <c r="H129" s="47">
        <v>0</v>
      </c>
      <c r="I129" s="46">
        <f>G129-H129</f>
        <v>0</v>
      </c>
    </row>
    <row r="130" spans="1:9" s="26" customFormat="1" ht="50.1" customHeight="1" thickBot="1" x14ac:dyDescent="0.85">
      <c r="A130" s="22"/>
      <c r="B130" s="22"/>
      <c r="C130" s="74"/>
      <c r="D130" s="33"/>
      <c r="E130" s="80" t="s">
        <v>130</v>
      </c>
      <c r="F130" s="62">
        <f>SUM(F128:F129)</f>
        <v>230000</v>
      </c>
      <c r="G130" s="62">
        <f t="shared" ref="G130:I130" si="25">SUM(G128:G129)</f>
        <v>46.67</v>
      </c>
      <c r="H130" s="62">
        <f t="shared" si="25"/>
        <v>46.67</v>
      </c>
      <c r="I130" s="62">
        <f t="shared" si="25"/>
        <v>0</v>
      </c>
    </row>
    <row r="131" spans="1:9" s="26" customFormat="1" ht="50.1" customHeight="1" x14ac:dyDescent="0.4">
      <c r="A131" s="22"/>
      <c r="B131" s="22"/>
      <c r="C131" s="74"/>
      <c r="D131" s="14"/>
      <c r="E131" s="81"/>
      <c r="F131" s="36"/>
      <c r="G131" s="36"/>
      <c r="H131" s="36"/>
      <c r="I131" s="36"/>
    </row>
    <row r="132" spans="1:9" s="26" customFormat="1" ht="50.1" customHeight="1" x14ac:dyDescent="0.35">
      <c r="A132" s="22"/>
      <c r="B132" s="24">
        <v>9</v>
      </c>
      <c r="C132" s="74"/>
      <c r="D132" s="14"/>
      <c r="E132" s="87" t="s">
        <v>105</v>
      </c>
      <c r="F132" s="15"/>
      <c r="G132" s="15"/>
      <c r="H132" s="15"/>
      <c r="I132" s="15"/>
    </row>
    <row r="133" spans="1:9" s="26" customFormat="1" ht="50.1" customHeight="1" x14ac:dyDescent="0.4">
      <c r="A133" s="22"/>
      <c r="B133" s="27"/>
      <c r="C133" s="74">
        <v>1091184</v>
      </c>
      <c r="D133" s="14">
        <v>0</v>
      </c>
      <c r="E133" s="78" t="s">
        <v>60</v>
      </c>
      <c r="F133" s="46">
        <v>859000</v>
      </c>
      <c r="G133" s="46">
        <v>0</v>
      </c>
      <c r="H133" s="46">
        <v>0</v>
      </c>
      <c r="I133" s="46">
        <f>G133-H133</f>
        <v>0</v>
      </c>
    </row>
    <row r="134" spans="1:9" s="26" customFormat="1" ht="50.1" customHeight="1" x14ac:dyDescent="0.4">
      <c r="A134" s="22"/>
      <c r="B134" s="22"/>
      <c r="C134" s="74">
        <v>1091186</v>
      </c>
      <c r="D134" s="14">
        <v>0</v>
      </c>
      <c r="E134" s="78" t="s">
        <v>61</v>
      </c>
      <c r="F134" s="46">
        <v>115000</v>
      </c>
      <c r="G134" s="46">
        <v>35462</v>
      </c>
      <c r="H134" s="46">
        <v>17731</v>
      </c>
      <c r="I134" s="46">
        <f t="shared" ref="I134:I135" si="26">G134-H134</f>
        <v>17731</v>
      </c>
    </row>
    <row r="135" spans="1:9" s="26" customFormat="1" ht="50.1" customHeight="1" thickBot="1" x14ac:dyDescent="0.45">
      <c r="A135" s="22"/>
      <c r="B135" s="22"/>
      <c r="C135" s="74">
        <v>1091187</v>
      </c>
      <c r="D135" s="14">
        <v>0</v>
      </c>
      <c r="E135" s="79" t="s">
        <v>62</v>
      </c>
      <c r="F135" s="47">
        <v>20000</v>
      </c>
      <c r="G135" s="47">
        <v>0</v>
      </c>
      <c r="H135" s="47">
        <v>0</v>
      </c>
      <c r="I135" s="46">
        <f t="shared" si="26"/>
        <v>0</v>
      </c>
    </row>
    <row r="136" spans="1:9" s="26" customFormat="1" ht="50.1" customHeight="1" thickBot="1" x14ac:dyDescent="0.85">
      <c r="A136" s="22"/>
      <c r="B136" s="22"/>
      <c r="C136" s="74"/>
      <c r="D136" s="33"/>
      <c r="E136" s="80" t="s">
        <v>131</v>
      </c>
      <c r="F136" s="62">
        <f>SUM(F133:F135)</f>
        <v>994000</v>
      </c>
      <c r="G136" s="62">
        <f t="shared" ref="G136:I136" si="27">SUM(G133:G135)</f>
        <v>35462</v>
      </c>
      <c r="H136" s="62">
        <f t="shared" si="27"/>
        <v>17731</v>
      </c>
      <c r="I136" s="62">
        <f t="shared" si="27"/>
        <v>17731</v>
      </c>
    </row>
    <row r="137" spans="1:9" s="26" customFormat="1" ht="50.1" customHeight="1" x14ac:dyDescent="0.4">
      <c r="A137" s="22"/>
      <c r="B137" s="22"/>
      <c r="C137" s="74"/>
      <c r="D137" s="14"/>
      <c r="E137" s="81"/>
      <c r="F137" s="36"/>
      <c r="G137" s="36"/>
      <c r="H137" s="36"/>
      <c r="I137" s="36"/>
    </row>
    <row r="138" spans="1:9" s="26" customFormat="1" ht="50.1" customHeight="1" x14ac:dyDescent="0.35">
      <c r="A138" s="22"/>
      <c r="B138" s="24">
        <v>10</v>
      </c>
      <c r="C138" s="74"/>
      <c r="D138" s="14"/>
      <c r="E138" s="77" t="s">
        <v>106</v>
      </c>
      <c r="F138" s="15"/>
      <c r="G138" s="15"/>
      <c r="H138" s="15"/>
      <c r="I138" s="15"/>
    </row>
    <row r="139" spans="1:9" s="26" customFormat="1" ht="50.1" customHeight="1" x14ac:dyDescent="0.4">
      <c r="A139" s="22"/>
      <c r="B139" s="27"/>
      <c r="C139" s="74">
        <v>1101206</v>
      </c>
      <c r="D139" s="14">
        <v>0</v>
      </c>
      <c r="E139" s="78" t="s">
        <v>63</v>
      </c>
      <c r="F139" s="46">
        <v>150000</v>
      </c>
      <c r="G139" s="46">
        <v>116600</v>
      </c>
      <c r="H139" s="46">
        <v>80000</v>
      </c>
      <c r="I139" s="46">
        <f>G139-H139</f>
        <v>36600</v>
      </c>
    </row>
    <row r="140" spans="1:9" s="26" customFormat="1" ht="50.1" customHeight="1" x14ac:dyDescent="0.4">
      <c r="A140" s="22"/>
      <c r="B140" s="22"/>
      <c r="C140" s="74">
        <v>1101210</v>
      </c>
      <c r="D140" s="14">
        <v>0</v>
      </c>
      <c r="E140" s="78" t="s">
        <v>64</v>
      </c>
      <c r="F140" s="46">
        <v>2593000</v>
      </c>
      <c r="G140" s="46">
        <v>1994557.67</v>
      </c>
      <c r="H140" s="46">
        <v>0</v>
      </c>
      <c r="I140" s="46">
        <f t="shared" ref="I140:I141" si="28">G140-H140</f>
        <v>1994557.67</v>
      </c>
    </row>
    <row r="141" spans="1:9" s="26" customFormat="1" ht="50.1" customHeight="1" thickBot="1" x14ac:dyDescent="0.45">
      <c r="A141" s="22"/>
      <c r="B141" s="22"/>
      <c r="C141" s="74">
        <v>1101211</v>
      </c>
      <c r="D141" s="14">
        <v>0</v>
      </c>
      <c r="E141" s="79" t="s">
        <v>65</v>
      </c>
      <c r="F141" s="47">
        <v>100000</v>
      </c>
      <c r="G141" s="47">
        <v>20542.57</v>
      </c>
      <c r="H141" s="47">
        <v>20542.57</v>
      </c>
      <c r="I141" s="46">
        <f t="shared" si="28"/>
        <v>0</v>
      </c>
    </row>
    <row r="142" spans="1:9" s="26" customFormat="1" ht="50.1" customHeight="1" thickBot="1" x14ac:dyDescent="0.85">
      <c r="A142" s="22"/>
      <c r="B142" s="22"/>
      <c r="C142" s="74"/>
      <c r="D142" s="33"/>
      <c r="E142" s="80" t="s">
        <v>132</v>
      </c>
      <c r="F142" s="62">
        <f>SUM(F139:F141)</f>
        <v>2843000</v>
      </c>
      <c r="G142" s="62">
        <f t="shared" ref="G142:I142" si="29">SUM(G139:G141)</f>
        <v>2131700.2399999998</v>
      </c>
      <c r="H142" s="62">
        <f t="shared" si="29"/>
        <v>100542.57</v>
      </c>
      <c r="I142" s="62">
        <f t="shared" si="29"/>
        <v>2031157.67</v>
      </c>
    </row>
    <row r="143" spans="1:9" s="26" customFormat="1" ht="50.1" customHeight="1" x14ac:dyDescent="0.4">
      <c r="A143" s="22"/>
      <c r="B143" s="22"/>
      <c r="C143" s="74"/>
      <c r="D143" s="14"/>
      <c r="E143" s="81"/>
      <c r="F143" s="36"/>
      <c r="G143" s="36"/>
      <c r="H143" s="36"/>
      <c r="I143" s="36"/>
    </row>
    <row r="144" spans="1:9" s="26" customFormat="1" ht="50.1" customHeight="1" x14ac:dyDescent="0.35">
      <c r="A144" s="22"/>
      <c r="B144" s="24">
        <v>11</v>
      </c>
      <c r="C144" s="74"/>
      <c r="D144" s="14"/>
      <c r="E144" s="77" t="s">
        <v>107</v>
      </c>
      <c r="F144" s="15"/>
      <c r="G144" s="15"/>
      <c r="H144" s="15"/>
      <c r="I144" s="15"/>
    </row>
    <row r="145" spans="1:9" s="26" customFormat="1" ht="50.1" customHeight="1" x14ac:dyDescent="0.4">
      <c r="A145" s="22"/>
      <c r="B145" s="27"/>
      <c r="C145" s="74">
        <v>1111222</v>
      </c>
      <c r="D145" s="14">
        <v>0</v>
      </c>
      <c r="E145" s="78" t="s">
        <v>66</v>
      </c>
      <c r="F145" s="46">
        <v>236000</v>
      </c>
      <c r="G145" s="46">
        <v>0</v>
      </c>
      <c r="H145" s="46">
        <v>0</v>
      </c>
      <c r="I145" s="46">
        <f>G145-H145</f>
        <v>0</v>
      </c>
    </row>
    <row r="146" spans="1:9" s="26" customFormat="1" ht="50.1" customHeight="1" x14ac:dyDescent="0.4">
      <c r="A146" s="22"/>
      <c r="B146" s="22"/>
      <c r="C146" s="74">
        <v>1111223</v>
      </c>
      <c r="D146" s="14">
        <v>0</v>
      </c>
      <c r="E146" s="78" t="s">
        <v>67</v>
      </c>
      <c r="F146" s="46">
        <v>25000</v>
      </c>
      <c r="G146" s="46">
        <v>0</v>
      </c>
      <c r="H146" s="46">
        <v>0</v>
      </c>
      <c r="I146" s="46">
        <f t="shared" ref="I146:I148" si="30">G146-H146</f>
        <v>0</v>
      </c>
    </row>
    <row r="147" spans="1:9" s="26" customFormat="1" ht="50.1" customHeight="1" x14ac:dyDescent="0.4">
      <c r="A147" s="22"/>
      <c r="B147" s="22"/>
      <c r="C147" s="74">
        <v>1111224</v>
      </c>
      <c r="D147" s="14">
        <v>0</v>
      </c>
      <c r="E147" s="78" t="s">
        <v>68</v>
      </c>
      <c r="F147" s="46">
        <v>35000</v>
      </c>
      <c r="G147" s="46">
        <v>0</v>
      </c>
      <c r="H147" s="46">
        <v>0</v>
      </c>
      <c r="I147" s="46">
        <f t="shared" si="30"/>
        <v>0</v>
      </c>
    </row>
    <row r="148" spans="1:9" s="26" customFormat="1" ht="50.1" customHeight="1" thickBot="1" x14ac:dyDescent="0.45">
      <c r="A148" s="22"/>
      <c r="B148" s="22"/>
      <c r="C148" s="74">
        <v>1111228</v>
      </c>
      <c r="D148" s="14">
        <v>0</v>
      </c>
      <c r="E148" s="79" t="s">
        <v>69</v>
      </c>
      <c r="F148" s="47">
        <v>100000</v>
      </c>
      <c r="G148" s="47">
        <v>0</v>
      </c>
      <c r="H148" s="47">
        <v>0</v>
      </c>
      <c r="I148" s="46">
        <f t="shared" si="30"/>
        <v>0</v>
      </c>
    </row>
    <row r="149" spans="1:9" s="26" customFormat="1" ht="50.1" customHeight="1" thickBot="1" x14ac:dyDescent="0.85">
      <c r="A149" s="22"/>
      <c r="B149" s="22"/>
      <c r="C149" s="74"/>
      <c r="D149" s="33"/>
      <c r="E149" s="80" t="s">
        <v>133</v>
      </c>
      <c r="F149" s="62">
        <f>SUM(F145:F148)</f>
        <v>396000</v>
      </c>
      <c r="G149" s="62">
        <f t="shared" ref="G149:I149" si="31">SUM(G145:G148)</f>
        <v>0</v>
      </c>
      <c r="H149" s="62">
        <f t="shared" si="31"/>
        <v>0</v>
      </c>
      <c r="I149" s="62">
        <f t="shared" si="31"/>
        <v>0</v>
      </c>
    </row>
    <row r="150" spans="1:9" s="26" customFormat="1" ht="50.1" customHeight="1" x14ac:dyDescent="0.4">
      <c r="A150" s="22"/>
      <c r="B150" s="22"/>
      <c r="C150" s="74"/>
      <c r="D150" s="14"/>
      <c r="E150" s="81"/>
      <c r="F150" s="36"/>
      <c r="G150" s="36"/>
      <c r="H150" s="36"/>
      <c r="I150" s="36"/>
    </row>
    <row r="151" spans="1:9" s="26" customFormat="1" ht="50.1" customHeight="1" x14ac:dyDescent="0.35">
      <c r="A151" s="22"/>
      <c r="B151" s="24">
        <v>13</v>
      </c>
      <c r="C151" s="74"/>
      <c r="D151" s="14"/>
      <c r="E151" s="77" t="s">
        <v>108</v>
      </c>
      <c r="F151" s="15"/>
      <c r="G151" s="15"/>
      <c r="H151" s="15"/>
      <c r="I151" s="15"/>
    </row>
    <row r="152" spans="1:9" s="26" customFormat="1" ht="50.1" customHeight="1" x14ac:dyDescent="0.4">
      <c r="A152" s="22"/>
      <c r="B152" s="27"/>
      <c r="C152" s="74">
        <v>1131268</v>
      </c>
      <c r="D152" s="14">
        <v>0</v>
      </c>
      <c r="E152" s="78" t="s">
        <v>70</v>
      </c>
      <c r="F152" s="46">
        <v>150000</v>
      </c>
      <c r="G152" s="46">
        <v>96947.35</v>
      </c>
      <c r="H152" s="46">
        <v>0</v>
      </c>
      <c r="I152" s="46">
        <f>G152-H152</f>
        <v>96947.35</v>
      </c>
    </row>
    <row r="153" spans="1:9" s="26" customFormat="1" ht="50.1" customHeight="1" x14ac:dyDescent="0.4">
      <c r="A153" s="22"/>
      <c r="B153" s="22"/>
      <c r="C153" s="74">
        <v>1131269</v>
      </c>
      <c r="D153" s="14">
        <v>0</v>
      </c>
      <c r="E153" s="78" t="s">
        <v>71</v>
      </c>
      <c r="F153" s="46">
        <v>130000</v>
      </c>
      <c r="G153" s="46">
        <v>128571.45</v>
      </c>
      <c r="H153" s="46">
        <v>96669.63</v>
      </c>
      <c r="I153" s="46">
        <f t="shared" ref="I153:I154" si="32">G153-H153</f>
        <v>31901.819999999992</v>
      </c>
    </row>
    <row r="154" spans="1:9" s="26" customFormat="1" ht="50.1" customHeight="1" thickBot="1" x14ac:dyDescent="0.45">
      <c r="A154" s="22"/>
      <c r="B154" s="22"/>
      <c r="C154" s="74">
        <v>1131270</v>
      </c>
      <c r="D154" s="14">
        <v>0</v>
      </c>
      <c r="E154" s="79" t="s">
        <v>72</v>
      </c>
      <c r="F154" s="47">
        <v>140000</v>
      </c>
      <c r="G154" s="47">
        <v>110129.5</v>
      </c>
      <c r="H154" s="47">
        <v>0</v>
      </c>
      <c r="I154" s="46">
        <f t="shared" si="32"/>
        <v>110129.5</v>
      </c>
    </row>
    <row r="155" spans="1:9" s="26" customFormat="1" ht="50.1" customHeight="1" thickBot="1" x14ac:dyDescent="0.85">
      <c r="A155" s="22"/>
      <c r="B155" s="22"/>
      <c r="C155" s="74"/>
      <c r="D155" s="33"/>
      <c r="E155" s="80" t="s">
        <v>134</v>
      </c>
      <c r="F155" s="62">
        <f>SUM(F152:F154)</f>
        <v>420000</v>
      </c>
      <c r="G155" s="62">
        <f t="shared" ref="G155:I155" si="33">SUM(G152:G154)</f>
        <v>335648.3</v>
      </c>
      <c r="H155" s="62">
        <f t="shared" si="33"/>
        <v>96669.63</v>
      </c>
      <c r="I155" s="62">
        <f t="shared" si="33"/>
        <v>238978.66999999998</v>
      </c>
    </row>
    <row r="156" spans="1:9" s="26" customFormat="1" ht="50.1" customHeight="1" x14ac:dyDescent="0.4">
      <c r="A156" s="22"/>
      <c r="B156" s="22"/>
      <c r="C156" s="74"/>
      <c r="D156" s="14"/>
      <c r="E156" s="81"/>
      <c r="F156" s="36"/>
      <c r="G156" s="36"/>
      <c r="H156" s="36"/>
      <c r="I156" s="36"/>
    </row>
    <row r="157" spans="1:9" s="26" customFormat="1" ht="50.1" customHeight="1" x14ac:dyDescent="0.35">
      <c r="A157" s="22"/>
      <c r="B157" s="24">
        <v>14</v>
      </c>
      <c r="C157" s="74"/>
      <c r="D157" s="14"/>
      <c r="E157" s="77" t="s">
        <v>109</v>
      </c>
      <c r="F157" s="15"/>
      <c r="G157" s="15"/>
      <c r="H157" s="15"/>
      <c r="I157" s="15"/>
    </row>
    <row r="158" spans="1:9" s="26" customFormat="1" ht="50.1" customHeight="1" x14ac:dyDescent="0.4">
      <c r="A158" s="22"/>
      <c r="B158" s="27"/>
      <c r="C158" s="74">
        <v>1141290</v>
      </c>
      <c r="D158" s="14">
        <v>0</v>
      </c>
      <c r="E158" s="78" t="s">
        <v>73</v>
      </c>
      <c r="F158" s="46">
        <v>250000</v>
      </c>
      <c r="G158" s="46">
        <v>0</v>
      </c>
      <c r="H158" s="46">
        <v>0</v>
      </c>
      <c r="I158" s="46">
        <f>G158-H158</f>
        <v>0</v>
      </c>
    </row>
    <row r="159" spans="1:9" s="26" customFormat="1" ht="50.1" customHeight="1" x14ac:dyDescent="0.4">
      <c r="A159" s="22"/>
      <c r="B159" s="22"/>
      <c r="C159" s="74">
        <v>1141291</v>
      </c>
      <c r="D159" s="14">
        <v>0</v>
      </c>
      <c r="E159" s="78" t="s">
        <v>74</v>
      </c>
      <c r="F159" s="46">
        <v>400000</v>
      </c>
      <c r="G159" s="46">
        <v>250</v>
      </c>
      <c r="H159" s="46">
        <v>0</v>
      </c>
      <c r="I159" s="46">
        <f t="shared" ref="I159:I160" si="34">G159-H159</f>
        <v>250</v>
      </c>
    </row>
    <row r="160" spans="1:9" s="26" customFormat="1" ht="50.1" customHeight="1" thickBot="1" x14ac:dyDescent="0.45">
      <c r="A160" s="22"/>
      <c r="B160" s="22"/>
      <c r="C160" s="74">
        <v>1141292</v>
      </c>
      <c r="D160" s="14">
        <v>0</v>
      </c>
      <c r="E160" s="79" t="s">
        <v>75</v>
      </c>
      <c r="F160" s="47">
        <v>150000</v>
      </c>
      <c r="G160" s="47">
        <v>0</v>
      </c>
      <c r="H160" s="47">
        <v>0</v>
      </c>
      <c r="I160" s="46">
        <f t="shared" si="34"/>
        <v>0</v>
      </c>
    </row>
    <row r="161" spans="1:9" s="26" customFormat="1" ht="50.1" customHeight="1" thickBot="1" x14ac:dyDescent="0.85">
      <c r="A161" s="22"/>
      <c r="B161" s="22"/>
      <c r="C161" s="74"/>
      <c r="D161" s="33"/>
      <c r="E161" s="80" t="s">
        <v>135</v>
      </c>
      <c r="F161" s="62">
        <f>SUM(F158:F160)</f>
        <v>800000</v>
      </c>
      <c r="G161" s="62">
        <f t="shared" ref="G161:I161" si="35">SUM(G158:G160)</f>
        <v>250</v>
      </c>
      <c r="H161" s="62">
        <f t="shared" si="35"/>
        <v>0</v>
      </c>
      <c r="I161" s="62">
        <f t="shared" si="35"/>
        <v>250</v>
      </c>
    </row>
    <row r="162" spans="1:9" s="26" customFormat="1" ht="50.1" customHeight="1" x14ac:dyDescent="0.4">
      <c r="A162" s="22"/>
      <c r="B162" s="22"/>
      <c r="C162" s="74"/>
      <c r="D162" s="14"/>
      <c r="E162" s="81"/>
      <c r="F162" s="36"/>
      <c r="G162" s="36"/>
      <c r="H162" s="36"/>
      <c r="I162" s="36"/>
    </row>
    <row r="163" spans="1:9" s="26" customFormat="1" ht="50.1" customHeight="1" x14ac:dyDescent="0.35">
      <c r="A163" s="22"/>
      <c r="B163" s="24">
        <v>15</v>
      </c>
      <c r="C163" s="74"/>
      <c r="D163" s="14"/>
      <c r="E163" s="77" t="s">
        <v>110</v>
      </c>
      <c r="F163" s="15"/>
      <c r="G163" s="15"/>
      <c r="H163" s="15"/>
      <c r="I163" s="15"/>
    </row>
    <row r="164" spans="1:9" s="26" customFormat="1" ht="50.1" customHeight="1" thickBot="1" x14ac:dyDescent="0.45">
      <c r="A164" s="22"/>
      <c r="B164" s="27"/>
      <c r="C164" s="74">
        <v>1151295</v>
      </c>
      <c r="D164" s="14">
        <v>0</v>
      </c>
      <c r="E164" s="79" t="s">
        <v>76</v>
      </c>
      <c r="F164" s="47">
        <v>250000</v>
      </c>
      <c r="G164" s="47">
        <v>40626</v>
      </c>
      <c r="H164" s="47">
        <v>0</v>
      </c>
      <c r="I164" s="47">
        <f>G164-H164</f>
        <v>40626</v>
      </c>
    </row>
    <row r="165" spans="1:9" s="26" customFormat="1" ht="50.1" customHeight="1" thickBot="1" x14ac:dyDescent="0.85">
      <c r="A165" s="29"/>
      <c r="B165" s="12"/>
      <c r="C165" s="74"/>
      <c r="D165" s="33"/>
      <c r="E165" s="80" t="s">
        <v>136</v>
      </c>
      <c r="F165" s="62">
        <f>SUM(F164)</f>
        <v>250000</v>
      </c>
      <c r="G165" s="62">
        <f t="shared" ref="G165:I165" si="36">SUM(G164)</f>
        <v>40626</v>
      </c>
      <c r="H165" s="62">
        <f t="shared" si="36"/>
        <v>0</v>
      </c>
      <c r="I165" s="62">
        <f t="shared" si="36"/>
        <v>40626</v>
      </c>
    </row>
    <row r="166" spans="1:9" s="26" customFormat="1" ht="50.1" customHeight="1" x14ac:dyDescent="0.6">
      <c r="A166" s="29"/>
      <c r="B166" s="12"/>
      <c r="C166" s="74"/>
      <c r="D166" s="14"/>
      <c r="E166" s="81"/>
      <c r="F166" s="36"/>
      <c r="G166" s="36"/>
      <c r="H166" s="36"/>
      <c r="I166" s="36"/>
    </row>
    <row r="167" spans="1:9" s="26" customFormat="1" ht="50.1" customHeight="1" x14ac:dyDescent="0.6">
      <c r="A167" s="29"/>
      <c r="B167" s="24">
        <v>17</v>
      </c>
      <c r="C167" s="74"/>
      <c r="D167" s="14"/>
      <c r="E167" s="77" t="s">
        <v>111</v>
      </c>
      <c r="F167" s="15"/>
      <c r="G167" s="15"/>
      <c r="H167" s="15"/>
      <c r="I167" s="15"/>
    </row>
    <row r="168" spans="1:9" s="26" customFormat="1" ht="50.1" customHeight="1" thickBot="1" x14ac:dyDescent="0.45">
      <c r="A168" s="22"/>
      <c r="B168" s="27"/>
      <c r="C168" s="74">
        <v>1171300</v>
      </c>
      <c r="D168" s="14">
        <v>0</v>
      </c>
      <c r="E168" s="78" t="s">
        <v>77</v>
      </c>
      <c r="F168" s="46">
        <v>3430000</v>
      </c>
      <c r="G168" s="46">
        <v>0</v>
      </c>
      <c r="H168" s="46">
        <v>0</v>
      </c>
      <c r="I168" s="46">
        <v>0</v>
      </c>
    </row>
    <row r="169" spans="1:9" s="26" customFormat="1" ht="50.1" customHeight="1" thickBot="1" x14ac:dyDescent="0.85">
      <c r="A169" s="22"/>
      <c r="B169" s="22"/>
      <c r="C169" s="74"/>
      <c r="D169" s="33"/>
      <c r="E169" s="80" t="s">
        <v>137</v>
      </c>
      <c r="F169" s="62">
        <f>SUM(F168:F168)</f>
        <v>3430000</v>
      </c>
      <c r="G169" s="62">
        <f t="shared" ref="G169:I169" si="37">SUM(G168:G168)</f>
        <v>0</v>
      </c>
      <c r="H169" s="62">
        <f t="shared" si="37"/>
        <v>0</v>
      </c>
      <c r="I169" s="62">
        <f t="shared" si="37"/>
        <v>0</v>
      </c>
    </row>
    <row r="170" spans="1:9" s="26" customFormat="1" ht="50.1" customHeight="1" thickBot="1" x14ac:dyDescent="0.45">
      <c r="A170" s="22"/>
      <c r="B170" s="22"/>
      <c r="C170" s="74"/>
      <c r="D170" s="14"/>
      <c r="E170" s="84"/>
      <c r="F170" s="37"/>
      <c r="G170" s="37"/>
      <c r="H170" s="37"/>
      <c r="I170" s="37"/>
    </row>
    <row r="171" spans="1:9" s="26" customFormat="1" ht="50.1" customHeight="1" thickBot="1" x14ac:dyDescent="0.85">
      <c r="A171" s="27"/>
      <c r="B171" s="22"/>
      <c r="C171" s="74"/>
      <c r="D171" s="33"/>
      <c r="E171" s="88" t="s">
        <v>144</v>
      </c>
      <c r="F171" s="63">
        <f>F62+F70+F76+F88+F103+F109+F117+F125+F130+F136+F142+F149+F155+F161+F165+F169</f>
        <v>74987700</v>
      </c>
      <c r="G171" s="63">
        <f t="shared" ref="G171:I171" si="38">G62+G70+G76+G88+G103+G109+G117+G125+G130+G136+G142+G149+G155+G161+G165+G169</f>
        <v>64255214.059999995</v>
      </c>
      <c r="H171" s="63">
        <f>H62+H70+H76+H88+H103+H109+H117+H125+H130+H136+H142+H149+H155+H161+H165+H169</f>
        <v>52351037.350000009</v>
      </c>
      <c r="I171" s="63">
        <f t="shared" si="38"/>
        <v>11904176.710000001</v>
      </c>
    </row>
    <row r="172" spans="1:9" s="26" customFormat="1" ht="50.1" customHeight="1" x14ac:dyDescent="0.4">
      <c r="A172" s="22"/>
      <c r="B172" s="22"/>
      <c r="C172" s="74"/>
      <c r="D172" s="14"/>
      <c r="E172" s="81"/>
      <c r="F172" s="36"/>
      <c r="G172" s="36"/>
      <c r="H172" s="36"/>
      <c r="I172" s="36"/>
    </row>
    <row r="173" spans="1:9" s="26" customFormat="1" ht="50.1" customHeight="1" x14ac:dyDescent="0.35">
      <c r="A173" s="24" t="s">
        <v>93</v>
      </c>
      <c r="B173" s="22"/>
      <c r="C173" s="74"/>
      <c r="D173" s="14"/>
      <c r="E173" s="89" t="s">
        <v>145</v>
      </c>
      <c r="F173" s="15"/>
      <c r="G173" s="15"/>
      <c r="H173" s="15"/>
      <c r="I173" s="15"/>
    </row>
    <row r="174" spans="1:9" s="26" customFormat="1" ht="50.1" customHeight="1" x14ac:dyDescent="0.35">
      <c r="A174" s="24"/>
      <c r="B174" s="22"/>
      <c r="C174" s="74"/>
      <c r="D174" s="14"/>
      <c r="E174" s="87"/>
      <c r="F174" s="15"/>
      <c r="G174" s="15"/>
      <c r="H174" s="15"/>
      <c r="I174" s="15"/>
    </row>
    <row r="175" spans="1:9" s="26" customFormat="1" ht="50.1" customHeight="1" x14ac:dyDescent="0.35">
      <c r="A175" s="22"/>
      <c r="B175" s="24">
        <v>1</v>
      </c>
      <c r="C175" s="74"/>
      <c r="D175" s="14"/>
      <c r="E175" s="77" t="s">
        <v>112</v>
      </c>
      <c r="F175" s="15"/>
      <c r="G175" s="15"/>
      <c r="H175" s="15"/>
      <c r="I175" s="15"/>
    </row>
    <row r="176" spans="1:9" s="26" customFormat="1" ht="50.1" customHeight="1" thickBot="1" x14ac:dyDescent="0.45">
      <c r="A176" s="27"/>
      <c r="B176" s="27"/>
      <c r="C176" s="74">
        <v>2012200</v>
      </c>
      <c r="D176" s="14">
        <v>0</v>
      </c>
      <c r="E176" s="79" t="s">
        <v>78</v>
      </c>
      <c r="F176" s="47">
        <v>3679000</v>
      </c>
      <c r="G176" s="47">
        <v>3679000</v>
      </c>
      <c r="H176" s="47">
        <v>0</v>
      </c>
      <c r="I176" s="47">
        <f>G176-H176</f>
        <v>3679000</v>
      </c>
    </row>
    <row r="177" spans="1:9" s="26" customFormat="1" ht="50.1" customHeight="1" thickBot="1" x14ac:dyDescent="0.85">
      <c r="A177" s="12"/>
      <c r="B177" s="12"/>
      <c r="C177" s="74"/>
      <c r="D177" s="33"/>
      <c r="E177" s="80" t="s">
        <v>124</v>
      </c>
      <c r="F177" s="62">
        <f>SUM(F176)</f>
        <v>3679000</v>
      </c>
      <c r="G177" s="62">
        <f t="shared" ref="G177:I177" si="39">SUM(G176)</f>
        <v>3679000</v>
      </c>
      <c r="H177" s="62">
        <f t="shared" si="39"/>
        <v>0</v>
      </c>
      <c r="I177" s="62">
        <f t="shared" si="39"/>
        <v>3679000</v>
      </c>
    </row>
    <row r="178" spans="1:9" s="26" customFormat="1" ht="50.1" customHeight="1" x14ac:dyDescent="0.4">
      <c r="A178" s="12"/>
      <c r="B178" s="12"/>
      <c r="C178" s="74"/>
      <c r="D178" s="14"/>
      <c r="E178" s="81"/>
      <c r="F178" s="36"/>
      <c r="G178" s="36"/>
      <c r="H178" s="36"/>
      <c r="I178" s="36"/>
    </row>
    <row r="179" spans="1:9" s="26" customFormat="1" ht="50.1" customHeight="1" x14ac:dyDescent="0.35">
      <c r="A179" s="12"/>
      <c r="B179" s="24">
        <v>2</v>
      </c>
      <c r="C179" s="74"/>
      <c r="D179" s="14"/>
      <c r="E179" s="77" t="s">
        <v>113</v>
      </c>
      <c r="F179" s="15"/>
      <c r="G179" s="15"/>
      <c r="H179" s="15"/>
      <c r="I179" s="15"/>
    </row>
    <row r="180" spans="1:9" s="26" customFormat="1" ht="50.1" customHeight="1" thickBot="1" x14ac:dyDescent="0.45">
      <c r="A180" s="22"/>
      <c r="B180" s="22"/>
      <c r="C180" s="74">
        <v>2022220</v>
      </c>
      <c r="D180" s="14">
        <v>0</v>
      </c>
      <c r="E180" s="78" t="s">
        <v>79</v>
      </c>
      <c r="F180" s="46">
        <v>300000</v>
      </c>
      <c r="G180" s="46">
        <v>299065.84000000003</v>
      </c>
      <c r="H180" s="46">
        <v>43093.57</v>
      </c>
      <c r="I180" s="46">
        <f>G180-H180</f>
        <v>255972.27000000002</v>
      </c>
    </row>
    <row r="181" spans="1:9" s="26" customFormat="1" ht="50.1" customHeight="1" thickBot="1" x14ac:dyDescent="0.85">
      <c r="A181" s="22"/>
      <c r="B181" s="22"/>
      <c r="C181" s="74"/>
      <c r="D181" s="33"/>
      <c r="E181" s="80" t="s">
        <v>125</v>
      </c>
      <c r="F181" s="62">
        <f>SUM(F180:F180)</f>
        <v>300000</v>
      </c>
      <c r="G181" s="62">
        <f t="shared" ref="G181:I181" si="40">SUM(G180:G180)</f>
        <v>299065.84000000003</v>
      </c>
      <c r="H181" s="62">
        <f t="shared" si="40"/>
        <v>43093.57</v>
      </c>
      <c r="I181" s="62">
        <f t="shared" si="40"/>
        <v>255972.27000000002</v>
      </c>
    </row>
    <row r="182" spans="1:9" s="26" customFormat="1" ht="50.1" customHeight="1" thickBot="1" x14ac:dyDescent="0.45">
      <c r="A182" s="22"/>
      <c r="B182" s="22"/>
      <c r="C182" s="74"/>
      <c r="D182" s="14"/>
      <c r="E182" s="84"/>
      <c r="F182" s="37"/>
      <c r="G182" s="37"/>
      <c r="H182" s="37"/>
      <c r="I182" s="37"/>
    </row>
    <row r="183" spans="1:9" s="26" customFormat="1" ht="50.1" customHeight="1" thickBot="1" x14ac:dyDescent="0.85">
      <c r="A183" s="27"/>
      <c r="B183" s="25"/>
      <c r="C183" s="74"/>
      <c r="D183" s="38"/>
      <c r="E183" s="88" t="s">
        <v>114</v>
      </c>
      <c r="F183" s="63">
        <f>F177+F181</f>
        <v>3979000</v>
      </c>
      <c r="G183" s="63">
        <f t="shared" ref="G183:I183" si="41">G177+G181</f>
        <v>3978065.84</v>
      </c>
      <c r="H183" s="63">
        <f t="shared" si="41"/>
        <v>43093.57</v>
      </c>
      <c r="I183" s="63">
        <f t="shared" si="41"/>
        <v>3934972.27</v>
      </c>
    </row>
    <row r="184" spans="1:9" s="26" customFormat="1" ht="50.1" customHeight="1" x14ac:dyDescent="0.4">
      <c r="A184" s="22"/>
      <c r="B184" s="22"/>
      <c r="C184" s="74"/>
      <c r="D184" s="14"/>
      <c r="E184" s="81"/>
      <c r="F184" s="36"/>
      <c r="G184" s="36"/>
      <c r="H184" s="36"/>
      <c r="I184" s="36"/>
    </row>
    <row r="185" spans="1:9" s="26" customFormat="1" ht="50.1" customHeight="1" x14ac:dyDescent="0.35">
      <c r="A185" s="24" t="s">
        <v>94</v>
      </c>
      <c r="B185" s="22"/>
      <c r="C185" s="74"/>
      <c r="D185" s="14"/>
      <c r="E185" s="89" t="s">
        <v>146</v>
      </c>
      <c r="F185" s="15"/>
      <c r="G185" s="15"/>
      <c r="H185" s="15"/>
      <c r="I185" s="15"/>
    </row>
    <row r="186" spans="1:9" s="26" customFormat="1" ht="50.1" customHeight="1" x14ac:dyDescent="0.35">
      <c r="A186" s="24"/>
      <c r="B186" s="22"/>
      <c r="C186" s="74"/>
      <c r="D186" s="14"/>
      <c r="E186" s="87"/>
      <c r="F186" s="15"/>
      <c r="G186" s="15"/>
      <c r="H186" s="15"/>
      <c r="I186" s="15"/>
    </row>
    <row r="187" spans="1:9" s="26" customFormat="1" ht="50.1" customHeight="1" x14ac:dyDescent="0.35">
      <c r="A187" s="22"/>
      <c r="B187" s="24">
        <v>1</v>
      </c>
      <c r="C187" s="74"/>
      <c r="D187" s="14"/>
      <c r="E187" s="77" t="s">
        <v>138</v>
      </c>
      <c r="F187" s="15"/>
      <c r="G187" s="15"/>
      <c r="H187" s="15"/>
      <c r="I187" s="15"/>
    </row>
    <row r="188" spans="1:9" s="26" customFormat="1" ht="50.1" customHeight="1" x14ac:dyDescent="0.4">
      <c r="A188" s="27"/>
      <c r="B188" s="27"/>
      <c r="C188" s="74">
        <v>4014401</v>
      </c>
      <c r="D188" s="14">
        <v>0</v>
      </c>
      <c r="E188" s="78" t="s">
        <v>80</v>
      </c>
      <c r="F188" s="46">
        <v>103300</v>
      </c>
      <c r="G188" s="46">
        <v>90006</v>
      </c>
      <c r="H188" s="46">
        <v>90006</v>
      </c>
      <c r="I188" s="46">
        <f>G188-H188</f>
        <v>0</v>
      </c>
    </row>
    <row r="189" spans="1:9" s="26" customFormat="1" ht="50.1" customHeight="1" x14ac:dyDescent="0.4">
      <c r="A189" s="22"/>
      <c r="B189" s="22"/>
      <c r="C189" s="74">
        <v>4014402</v>
      </c>
      <c r="D189" s="14">
        <v>0</v>
      </c>
      <c r="E189" s="78" t="s">
        <v>81</v>
      </c>
      <c r="F189" s="46">
        <v>16698000</v>
      </c>
      <c r="G189" s="46">
        <v>15745033.17</v>
      </c>
      <c r="H189" s="46">
        <v>15745033.17</v>
      </c>
      <c r="I189" s="46">
        <f t="shared" ref="I189:I192" si="42">G189-H189</f>
        <v>0</v>
      </c>
    </row>
    <row r="190" spans="1:9" s="26" customFormat="1" ht="50.1" customHeight="1" x14ac:dyDescent="0.4">
      <c r="A190" s="22"/>
      <c r="B190" s="22"/>
      <c r="C190" s="74">
        <v>4014402</v>
      </c>
      <c r="D190" s="14">
        <v>1</v>
      </c>
      <c r="E190" s="78" t="s">
        <v>10</v>
      </c>
      <c r="F190" s="46">
        <v>234000</v>
      </c>
      <c r="G190" s="46">
        <v>126719.49</v>
      </c>
      <c r="H190" s="46">
        <v>126018.91</v>
      </c>
      <c r="I190" s="46">
        <f t="shared" si="42"/>
        <v>700.58000000000175</v>
      </c>
    </row>
    <row r="191" spans="1:9" s="26" customFormat="1" ht="50.1" customHeight="1" x14ac:dyDescent="0.4">
      <c r="A191" s="22"/>
      <c r="B191" s="22"/>
      <c r="C191" s="74">
        <v>4014402</v>
      </c>
      <c r="D191" s="14">
        <v>2</v>
      </c>
      <c r="E191" s="78" t="s">
        <v>11</v>
      </c>
      <c r="F191" s="46">
        <v>3000</v>
      </c>
      <c r="G191" s="46">
        <v>703.72</v>
      </c>
      <c r="H191" s="46">
        <v>0</v>
      </c>
      <c r="I191" s="46">
        <f t="shared" si="42"/>
        <v>703.72</v>
      </c>
    </row>
    <row r="192" spans="1:9" s="26" customFormat="1" ht="50.1" customHeight="1" thickBot="1" x14ac:dyDescent="0.45">
      <c r="A192" s="22"/>
      <c r="B192" s="22"/>
      <c r="C192" s="74">
        <v>4014402</v>
      </c>
      <c r="D192" s="14">
        <v>3</v>
      </c>
      <c r="E192" s="78" t="s">
        <v>12</v>
      </c>
      <c r="F192" s="46">
        <v>1065000</v>
      </c>
      <c r="G192" s="46">
        <v>189105.89</v>
      </c>
      <c r="H192" s="46">
        <v>189105.89</v>
      </c>
      <c r="I192" s="46">
        <f t="shared" si="42"/>
        <v>0</v>
      </c>
    </row>
    <row r="193" spans="1:9" s="26" customFormat="1" ht="50.1" customHeight="1" thickBot="1" x14ac:dyDescent="0.45">
      <c r="A193" s="22"/>
      <c r="B193" s="22"/>
      <c r="C193" s="74"/>
      <c r="D193" s="14"/>
      <c r="E193" s="80" t="s">
        <v>124</v>
      </c>
      <c r="F193" s="64">
        <f>SUM(F188:F192)</f>
        <v>18103300</v>
      </c>
      <c r="G193" s="64">
        <f t="shared" ref="G193:I193" si="43">SUM(G188:G192)</f>
        <v>16151568.270000001</v>
      </c>
      <c r="H193" s="64">
        <f t="shared" si="43"/>
        <v>16150163.970000001</v>
      </c>
      <c r="I193" s="64">
        <f t="shared" si="43"/>
        <v>1404.3000000000018</v>
      </c>
    </row>
    <row r="194" spans="1:9" s="26" customFormat="1" ht="50.1" customHeight="1" thickBot="1" x14ac:dyDescent="0.45">
      <c r="A194" s="22"/>
      <c r="B194" s="22"/>
      <c r="C194" s="74"/>
      <c r="D194" s="14"/>
      <c r="E194" s="90"/>
      <c r="F194" s="53"/>
      <c r="G194" s="53"/>
      <c r="H194" s="53"/>
      <c r="I194" s="53"/>
    </row>
    <row r="195" spans="1:9" s="26" customFormat="1" ht="50.1" customHeight="1" thickBot="1" x14ac:dyDescent="0.85">
      <c r="A195" s="27"/>
      <c r="B195" s="25"/>
      <c r="C195" s="74"/>
      <c r="D195" s="38"/>
      <c r="E195" s="91" t="s">
        <v>142</v>
      </c>
      <c r="F195" s="65">
        <f>F193</f>
        <v>18103300</v>
      </c>
      <c r="G195" s="65">
        <f t="shared" ref="G195:I195" si="44">G193</f>
        <v>16151568.270000001</v>
      </c>
      <c r="H195" s="65">
        <f t="shared" si="44"/>
        <v>16150163.970000001</v>
      </c>
      <c r="I195" s="65">
        <f t="shared" si="44"/>
        <v>1404.3000000000018</v>
      </c>
    </row>
    <row r="196" spans="1:9" s="26" customFormat="1" ht="50.1" customHeight="1" thickBot="1" x14ac:dyDescent="0.45">
      <c r="A196" s="22"/>
      <c r="B196" s="22"/>
      <c r="C196" s="74"/>
      <c r="D196" s="14"/>
      <c r="E196" s="52"/>
      <c r="F196" s="52"/>
      <c r="G196" s="52"/>
      <c r="H196" s="52"/>
      <c r="I196" s="52"/>
    </row>
    <row r="197" spans="1:9" s="26" customFormat="1" ht="50.1" customHeight="1" thickBot="1" x14ac:dyDescent="0.4">
      <c r="A197" s="27"/>
      <c r="B197" s="22" t="s">
        <v>14</v>
      </c>
      <c r="C197" s="74"/>
      <c r="D197" s="33"/>
      <c r="E197" s="92" t="s">
        <v>90</v>
      </c>
      <c r="F197" s="66">
        <f>F171+F183+F195</f>
        <v>97070000</v>
      </c>
      <c r="G197" s="66"/>
      <c r="H197" s="66"/>
      <c r="I197" s="66"/>
    </row>
    <row r="198" spans="1:9" s="26" customFormat="1" ht="50.1" customHeight="1" thickBot="1" x14ac:dyDescent="0.45">
      <c r="A198" s="22"/>
      <c r="B198" s="22"/>
      <c r="C198" s="74"/>
      <c r="D198" s="14"/>
      <c r="E198" s="86"/>
      <c r="F198" s="35"/>
      <c r="G198" s="35"/>
      <c r="H198" s="35"/>
      <c r="I198" s="35"/>
    </row>
    <row r="199" spans="1:9" ht="50.1" customHeight="1" x14ac:dyDescent="0.35">
      <c r="A199" s="17"/>
      <c r="B199" s="17"/>
      <c r="C199" s="95"/>
      <c r="D199" s="42"/>
      <c r="E199" s="93" t="s">
        <v>91</v>
      </c>
      <c r="F199" s="40"/>
      <c r="G199" s="40"/>
      <c r="H199" s="40"/>
      <c r="I199" s="40"/>
    </row>
    <row r="200" spans="1:9" ht="50.1" customHeight="1" x14ac:dyDescent="0.4">
      <c r="A200" s="13"/>
      <c r="B200" s="17"/>
      <c r="C200" s="95"/>
      <c r="D200" s="42"/>
      <c r="E200" s="94" t="s">
        <v>144</v>
      </c>
      <c r="F200" s="67">
        <f>F171</f>
        <v>74987700</v>
      </c>
      <c r="G200" s="67">
        <f t="shared" ref="G200:I200" si="45">G171</f>
        <v>64255214.059999995</v>
      </c>
      <c r="H200" s="67">
        <f t="shared" si="45"/>
        <v>52351037.350000009</v>
      </c>
      <c r="I200" s="67">
        <f t="shared" si="45"/>
        <v>11904176.710000001</v>
      </c>
    </row>
    <row r="201" spans="1:9" ht="50.1" customHeight="1" x14ac:dyDescent="0.4">
      <c r="A201" s="13"/>
      <c r="B201" s="17"/>
      <c r="C201" s="95"/>
      <c r="D201" s="42"/>
      <c r="E201" s="94" t="s">
        <v>114</v>
      </c>
      <c r="F201" s="68">
        <f>F183</f>
        <v>3979000</v>
      </c>
      <c r="G201" s="68">
        <f t="shared" ref="G201:I201" si="46">G183</f>
        <v>3978065.84</v>
      </c>
      <c r="H201" s="68">
        <f t="shared" si="46"/>
        <v>43093.57</v>
      </c>
      <c r="I201" s="68">
        <f t="shared" si="46"/>
        <v>3934972.27</v>
      </c>
    </row>
    <row r="202" spans="1:9" ht="50.1" customHeight="1" thickBot="1" x14ac:dyDescent="0.45">
      <c r="A202" s="13"/>
      <c r="B202" s="22"/>
      <c r="C202" s="74"/>
      <c r="D202" s="33"/>
      <c r="E202" s="108" t="s">
        <v>142</v>
      </c>
      <c r="F202" s="109">
        <f>F193</f>
        <v>18103300</v>
      </c>
      <c r="G202" s="109">
        <f t="shared" ref="G202:I202" si="47">G193</f>
        <v>16151568.270000001</v>
      </c>
      <c r="H202" s="109">
        <f t="shared" si="47"/>
        <v>16150163.970000001</v>
      </c>
      <c r="I202" s="109">
        <f t="shared" si="47"/>
        <v>1404.3000000000018</v>
      </c>
    </row>
    <row r="203" spans="1:9" ht="50.1" customHeight="1" thickBot="1" x14ac:dyDescent="0.45">
      <c r="A203" s="13"/>
      <c r="B203" s="22"/>
      <c r="C203" s="74"/>
      <c r="D203" s="33"/>
      <c r="E203" s="110"/>
      <c r="F203" s="45"/>
      <c r="G203" s="45"/>
      <c r="H203" s="45"/>
      <c r="I203" s="45"/>
    </row>
    <row r="204" spans="1:9" ht="50.1" customHeight="1" x14ac:dyDescent="0.45">
      <c r="A204" s="17"/>
      <c r="B204" s="22"/>
      <c r="C204" s="74"/>
      <c r="D204" s="33"/>
      <c r="E204" s="111" t="s">
        <v>139</v>
      </c>
      <c r="F204" s="112">
        <f>SUM(F200:F202)</f>
        <v>97070000</v>
      </c>
      <c r="G204" s="112">
        <f t="shared" ref="G204:I204" si="48">SUM(G200:G202)</f>
        <v>84384848.169999987</v>
      </c>
      <c r="H204" s="112">
        <f t="shared" si="48"/>
        <v>68544294.890000015</v>
      </c>
      <c r="I204" s="112">
        <f t="shared" si="48"/>
        <v>15840553.280000001</v>
      </c>
    </row>
    <row r="205" spans="1:9" ht="50.1" customHeight="1" x14ac:dyDescent="0.3">
      <c r="A205" s="8"/>
      <c r="B205" s="30"/>
      <c r="C205" s="31"/>
      <c r="D205" s="32"/>
      <c r="E205" s="8"/>
      <c r="F205" s="8"/>
      <c r="G205" s="8"/>
      <c r="H205" s="8"/>
      <c r="I205" s="8"/>
    </row>
    <row r="206" spans="1:9" ht="50.1" customHeight="1" x14ac:dyDescent="0.3">
      <c r="A206" s="8"/>
      <c r="B206" s="8"/>
      <c r="C206" s="6"/>
      <c r="D206" s="7"/>
      <c r="E206" s="8"/>
      <c r="F206" s="8"/>
      <c r="G206" s="8"/>
      <c r="H206" s="8"/>
      <c r="I206" s="8"/>
    </row>
    <row r="207" spans="1:9" ht="50.1" customHeight="1" x14ac:dyDescent="0.3">
      <c r="A207" s="8"/>
      <c r="B207" s="8"/>
      <c r="C207" s="6"/>
      <c r="D207" s="7"/>
      <c r="E207" s="8"/>
      <c r="F207" s="8"/>
      <c r="G207" s="8"/>
      <c r="H207" s="8"/>
      <c r="I207" s="8"/>
    </row>
    <row r="208" spans="1:9" ht="50.1" customHeight="1" x14ac:dyDescent="0.3">
      <c r="A208" s="8"/>
      <c r="B208" s="8"/>
      <c r="C208" s="6"/>
      <c r="D208" s="7"/>
      <c r="E208" s="8"/>
      <c r="F208" s="8"/>
      <c r="G208" s="8"/>
      <c r="H208" s="8"/>
      <c r="I208" s="8"/>
    </row>
  </sheetData>
  <mergeCells count="1">
    <mergeCell ref="A4:E4"/>
  </mergeCells>
  <pageMargins left="0.25" right="0.25" top="0.75" bottom="0.75" header="0.3" footer="0.3"/>
  <pageSetup paperSize="9" scale="26" fitToHeight="0" orientation="landscape" r:id="rId1"/>
  <headerFooter>
    <oddHeader>&amp;C&amp;P</oddHeader>
  </headerFooter>
  <rowBreaks count="7" manualBreakCount="7">
    <brk id="38" max="8" man="1"/>
    <brk id="50" max="8" man="1"/>
    <brk id="88" max="8" man="1"/>
    <brk id="126" max="8" man="1"/>
    <brk id="164" max="8" man="1"/>
    <brk id="191" max="8" man="1"/>
    <brk id="20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AGCOM - Previsionale 2015</vt:lpstr>
      <vt:lpstr>'AGCOM - Previsionale 2015'!Area_stampa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 Alla</dc:creator>
  <cp:lastModifiedBy>Antonio Soldà</cp:lastModifiedBy>
  <cp:lastPrinted>2016-07-07T12:01:18Z</cp:lastPrinted>
  <dcterms:created xsi:type="dcterms:W3CDTF">2015-03-02T10:31:41Z</dcterms:created>
  <dcterms:modified xsi:type="dcterms:W3CDTF">2016-08-04T14:51:35Z</dcterms:modified>
</cp:coreProperties>
</file>