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2.xml" ContentType="application/vnd.openxmlformats-officedocument.spreadsheetml.chartsheet+xml"/>
  <Override PartName="/xl/worksheets/sheet4.xml" ContentType="application/vnd.openxmlformats-officedocument.spreadsheetml.worksheet+xml"/>
  <Override PartName="/xl/chartsheets/sheet3.xml" ContentType="application/vnd.openxmlformats-officedocument.spreadsheetml.chart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heets/sheet4.xml" ContentType="application/vnd.openxmlformats-officedocument.spreadsheetml.chart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chartsheets/sheet5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6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7.xml" ContentType="application/vnd.openxmlformats-officedocument.spreadsheetml.chartsheet+xml"/>
  <Override PartName="/xl/worksheets/sheet14.xml" ContentType="application/vnd.openxmlformats-officedocument.spreadsheetml.worksheet+xml"/>
  <Override PartName="/xl/chartsheets/sheet8.xml" ContentType="application/vnd.openxmlformats-officedocument.spreadsheetml.chartsheet+xml"/>
  <Override PartName="/xl/worksheets/sheet15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25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chartsheets/sheet13.xml" ContentType="application/vnd.openxmlformats-officedocument.spreadsheetml.chartsheet+xml"/>
  <Override PartName="/xl/worksheets/sheet33.xml" ContentType="application/vnd.openxmlformats-officedocument.spreadsheetml.worksheet+xml"/>
  <Override PartName="/xl/chartsheets/sheet14.xml" ContentType="application/vnd.openxmlformats-officedocument.spreadsheetml.chartsheet+xml"/>
  <Override PartName="/xl/worksheets/sheet34.xml" ContentType="application/vnd.openxmlformats-officedocument.spreadsheetml.worksheet+xml"/>
  <Override PartName="/xl/chartsheets/sheet15.xml" ContentType="application/vnd.openxmlformats-officedocument.spreadsheetml.chartsheet+xml"/>
  <Override PartName="/xl/worksheets/sheet35.xml" ContentType="application/vnd.openxmlformats-officedocument.spreadsheetml.worksheet+xml"/>
  <Override PartName="/xl/chartsheets/sheet16.xml" ContentType="application/vnd.openxmlformats-officedocument.spreadsheetml.chartsheet+xml"/>
  <Override PartName="/xl/worksheets/sheet36.xml" ContentType="application/vnd.openxmlformats-officedocument.spreadsheetml.worksheet+xml"/>
  <Override PartName="/xl/chartsheets/sheet17.xml" ContentType="application/vnd.openxmlformats-officedocument.spreadsheetml.chart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  <Override PartName="/xl/charts/colors8.xml" ContentType="application/vnd.ms-office.chartcolorstyle+xml"/>
  <Override PartName="/xl/charts/style8.xml" ContentType="application/vnd.ms-office.chartstyle+xml"/>
  <Override PartName="/xl/charts/colors9.xml" ContentType="application/vnd.ms-office.chartcolorstyle+xml"/>
  <Override PartName="/xl/charts/style9.xml" ContentType="application/vnd.ms-office.chartstyle+xml"/>
  <Override PartName="/xl/charts/colors10.xml" ContentType="application/vnd.ms-office.chartcolorstyle+xml"/>
  <Override PartName="/xl/charts/style10.xml" ContentType="application/vnd.ms-office.chartstyle+xml"/>
  <Override PartName="/xl/charts/colors11.xml" ContentType="application/vnd.ms-office.chartcolorstyle+xml"/>
  <Override PartName="/xl/charts/style11.xml" ContentType="application/vnd.ms-office.chartstyle+xml"/>
  <Override PartName="/xl/charts/colors12.xml" ContentType="application/vnd.ms-office.chartcolorstyle+xml"/>
  <Override PartName="/xl/charts/style12.xml" ContentType="application/vnd.ms-office.chartstyle+xml"/>
  <Override PartName="/xl/charts/colors13.xml" ContentType="application/vnd.ms-office.chartcolorstyle+xml"/>
  <Override PartName="/xl/charts/style13.xml" ContentType="application/vnd.ms-office.chartstyle+xml"/>
  <Override PartName="/xl/charts/colors14.xml" ContentType="application/vnd.ms-office.chartcolorstyle+xml"/>
  <Override PartName="/xl/charts/style14.xml" ContentType="application/vnd.ms-office.chartstyle+xml"/>
  <Override PartName="/xl/charts/colors15.xml" ContentType="application/vnd.ms-office.chartcolorstyle+xml"/>
  <Override PartName="/xl/charts/style15.xml" ContentType="application/vnd.ms-office.chartstyle+xml"/>
  <Override PartName="/xl/charts/colors16.xml" ContentType="application/vnd.ms-office.chartcolorstyle+xml"/>
  <Override PartName="/xl/charts/style16.xml" ContentType="application/vnd.ms-office.chartstyle+xml"/>
  <Override PartName="/xl/charts/colors17.xml" ContentType="application/vnd.ms-office.chartcolorstyle+xml"/>
  <Override PartName="/xl/charts/style1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codeName="Questa_cartella_di_lavoro" autoCompressPictures="0"/>
  <bookViews>
    <workbookView xWindow="20370" yWindow="-120" windowWidth="20730" windowHeight="11160" tabRatio="597"/>
  </bookViews>
  <sheets>
    <sheet name="Grafico 1" sheetId="261" r:id="rId1"/>
    <sheet name="A1" sheetId="237" r:id="rId2"/>
    <sheet name="A2" sheetId="238" r:id="rId3"/>
    <sheet name="A3" sheetId="239" r:id="rId4"/>
    <sheet name="Graf.2" sheetId="262" r:id="rId5"/>
    <sheet name="A4" sheetId="240" r:id="rId6"/>
    <sheet name="Graf.3" sheetId="263" r:id="rId7"/>
    <sheet name="A5" sheetId="243" r:id="rId8"/>
    <sheet name="A6" sheetId="247" r:id="rId9"/>
    <sheet name="A7" sheetId="250" r:id="rId10"/>
    <sheet name="A8" sheetId="248" r:id="rId11"/>
    <sheet name="Graf.4" sheetId="264" r:id="rId12"/>
    <sheet name="A9" sheetId="241" r:id="rId13"/>
    <sheet name="A10" sheetId="245" r:id="rId14"/>
    <sheet name="A11" sheetId="249" r:id="rId15"/>
    <sheet name="Graf.5" sheetId="266" r:id="rId16"/>
    <sheet name="A12" sheetId="242" r:id="rId17"/>
    <sheet name="Graf.6" sheetId="267" r:id="rId18"/>
    <sheet name="A13" sheetId="244" r:id="rId19"/>
    <sheet name="Graf.7" sheetId="268" r:id="rId20"/>
    <sheet name="A14" sheetId="246" r:id="rId21"/>
    <sheet name="Graf.8" sheetId="269" r:id="rId22"/>
    <sheet name="A15" sheetId="251" r:id="rId23"/>
    <sheet name="Graf.9" sheetId="270" r:id="rId24"/>
    <sheet name="A16" sheetId="252" r:id="rId25"/>
    <sheet name="A17" sheetId="253" r:id="rId26"/>
    <sheet name="A18" sheetId="254" r:id="rId27"/>
    <sheet name="A19" sheetId="255" r:id="rId28"/>
    <sheet name="A20" sheetId="256" r:id="rId29"/>
    <sheet name="A21" sheetId="257" r:id="rId30"/>
    <sheet name="A22" sheetId="259" r:id="rId31"/>
    <sheet name="A23" sheetId="260" r:id="rId32"/>
    <sheet name="B1" sheetId="171" r:id="rId33"/>
    <sheet name="Graf.10" sheetId="271" r:id="rId34"/>
    <sheet name="B2" sheetId="172" r:id="rId35"/>
    <sheet name="Graf.11" sheetId="272" r:id="rId36"/>
    <sheet name="B3" sheetId="175" r:id="rId37"/>
    <sheet name="B4" sheetId="179" r:id="rId38"/>
    <sheet name="B5" sheetId="182" r:id="rId39"/>
    <sheet name="B6" sheetId="180" r:id="rId40"/>
    <sheet name="Graf.12" sheetId="277" r:id="rId41"/>
    <sheet name="B7" sheetId="173" r:id="rId42"/>
    <sheet name="B8" sheetId="177" r:id="rId43"/>
    <sheet name="B9" sheetId="181" r:id="rId44"/>
    <sheet name="Graf.13" sheetId="279" r:id="rId45"/>
    <sheet name="B10" sheetId="174" r:id="rId46"/>
    <sheet name="Graf.14" sheetId="273" r:id="rId47"/>
    <sheet name="B11" sheetId="176" r:id="rId48"/>
    <sheet name="Graf.15" sheetId="274" r:id="rId49"/>
    <sheet name="B12" sheetId="178" r:id="rId50"/>
    <sheet name="Graf.16" sheetId="275" r:id="rId51"/>
    <sheet name="B13" sheetId="183" r:id="rId52"/>
    <sheet name="Graf.17" sheetId="276" r:id="rId53"/>
    <sheet name="Pagina 58" sheetId="185" state="hidden" r:id="rId54"/>
    <sheet name="Pagina 59" sheetId="332" state="hidden" r:id="rId55"/>
    <sheet name="Pagina 60" sheetId="333" state="hidden" r:id="rId56"/>
    <sheet name="Pagina 61" sheetId="334" state="hidden" r:id="rId57"/>
    <sheet name="Pagina 62" sheetId="335" state="hidden" r:id="rId58"/>
    <sheet name="Pagina 63" sheetId="336" state="hidden" r:id="rId59"/>
    <sheet name="Pagina 64" sheetId="337" state="hidden" r:id="rId60"/>
    <sheet name="Pagina 65" sheetId="338" state="hidden" r:id="rId61"/>
    <sheet name="Pagina 66" sheetId="339" state="hidden" r:id="rId62"/>
    <sheet name="Pagina 67" sheetId="340" state="hidden" r:id="rId63"/>
    <sheet name="Pagina 68" sheetId="341" state="hidden" r:id="rId64"/>
    <sheet name="Pagina 69" sheetId="342" state="hidden" r:id="rId65"/>
    <sheet name="Pagina 70" sheetId="343" state="hidden" r:id="rId66"/>
    <sheet name="Pagina 71" sheetId="344" state="hidden" r:id="rId67"/>
    <sheet name="Pagina 72" sheetId="345" state="hidden" r:id="rId68"/>
    <sheet name="Pagina 73" sheetId="346" state="hidden" r:id="rId69"/>
    <sheet name="Pagina 74" sheetId="347" state="hidden" r:id="rId70"/>
    <sheet name="Pagina 75" sheetId="348" state="hidden" r:id="rId71"/>
    <sheet name="Pagina 76" sheetId="349" state="hidden" r:id="rId72"/>
    <sheet name="Pagina 77" sheetId="350" state="hidden" r:id="rId73"/>
    <sheet name="Pagina 78" sheetId="351" state="hidden" r:id="rId74"/>
    <sheet name="Pagina 79" sheetId="352" state="hidden" r:id="rId75"/>
    <sheet name="Pagina 80" sheetId="353" state="hidden" r:id="rId76"/>
    <sheet name="Pagina 81" sheetId="354" state="hidden" r:id="rId77"/>
    <sheet name="Pagina 82" sheetId="355" state="hidden" r:id="rId78"/>
    <sheet name="Pagina 83" sheetId="356" state="hidden" r:id="rId79"/>
    <sheet name="Pagina 84" sheetId="357" state="hidden" r:id="rId80"/>
    <sheet name="Pagina 85" sheetId="358" state="hidden" r:id="rId81"/>
    <sheet name="Pagina 86" sheetId="359" state="hidden" r:id="rId82"/>
    <sheet name="Pagina 87" sheetId="360" state="hidden" r:id="rId83"/>
    <sheet name="grafico1" sheetId="361" state="hidden" r:id="rId84"/>
    <sheet name="gr1-RAI" sheetId="298" state="hidden" r:id="rId85"/>
    <sheet name="gr1-Mediaset" sheetId="299" state="hidden" r:id="rId86"/>
    <sheet name="gr1-Eleumedia" sheetId="300" state="hidden" r:id="rId87"/>
    <sheet name="gr1-Radio 24" sheetId="301" state="hidden" r:id="rId88"/>
    <sheet name="gr1-Radio Kiss Kiss" sheetId="303" state="hidden" r:id="rId89"/>
    <sheet name="gr1-RTL 102.5" sheetId="304" state="hidden" r:id="rId90"/>
    <sheet name="gr1-RDS" sheetId="305" state="hidden" r:id="rId91"/>
    <sheet name="gr1-Radio Italia" sheetId="306" state="hidden" r:id="rId92"/>
    <sheet name="gr2-RAI" sheetId="307" state="hidden" r:id="rId93"/>
    <sheet name="gr2-Mediaset" sheetId="308" state="hidden" r:id="rId94"/>
    <sheet name="gr2-Eleumedia" sheetId="309" state="hidden" r:id="rId95"/>
    <sheet name="gr2-Radio 24" sheetId="310" state="hidden" r:id="rId96"/>
    <sheet name="gr2-Radio Kiss Kiss" sheetId="312" state="hidden" r:id="rId97"/>
    <sheet name="gr2-RTL 102.5" sheetId="313" state="hidden" r:id="rId98"/>
    <sheet name="gr2-RDS" sheetId="314" state="hidden" r:id="rId99"/>
    <sheet name="gr2-Radio Italia" sheetId="315" state="hidden" r:id="rId100"/>
  </sheets>
  <definedNames>
    <definedName name="_xlnm.Print_Area" localSheetId="13">'A10'!$A$1:$K$37</definedName>
    <definedName name="_xlnm.Print_Area" localSheetId="14">'A11'!$A$1:$K$37</definedName>
    <definedName name="_xlnm.Print_Area" localSheetId="16">'A12'!$A$1:$K$37</definedName>
    <definedName name="_xlnm.Print_Area" localSheetId="18">'A13'!$A$1:$K$37</definedName>
    <definedName name="_xlnm.Print_Area" localSheetId="20">'A14'!$A$1:$K$37</definedName>
    <definedName name="_xlnm.Print_Area" localSheetId="22">'A15'!$A$1:$K$37</definedName>
    <definedName name="_xlnm.Print_Area" localSheetId="27">'A19'!$A$1:$K$37</definedName>
    <definedName name="_xlnm.Print_Area" localSheetId="28">'A20'!$A$1:$K$37</definedName>
    <definedName name="_xlnm.Print_Area" localSheetId="29">'A21'!$A$1:$K$37</definedName>
    <definedName name="_xlnm.Print_Area" localSheetId="30">'A22'!$A$1:$K$37</definedName>
    <definedName name="_xlnm.Print_Area" localSheetId="31">'A23'!$A$1:$K$37</definedName>
    <definedName name="_xlnm.Print_Area" localSheetId="7">'A5'!$A$1:$K$37</definedName>
    <definedName name="_xlnm.Print_Area" localSheetId="8">'A6'!$A$1:$K$37</definedName>
    <definedName name="_xlnm.Print_Area" localSheetId="9">'A7'!$A$1:$K$37</definedName>
    <definedName name="_xlnm.Print_Area" localSheetId="10">'A8'!$A$1:$K$37</definedName>
    <definedName name="_xlnm.Print_Area" localSheetId="12">'A9'!$A$1:$K$37</definedName>
    <definedName name="_xlnm.Print_Area" localSheetId="45">'B10'!$A$1:$E$37</definedName>
    <definedName name="_xlnm.Print_Area" localSheetId="47">'B11'!$A$1:$E$37</definedName>
    <definedName name="_xlnm.Print_Area" localSheetId="49">'B12'!$A$1:$E$37</definedName>
    <definedName name="_xlnm.Print_Area" localSheetId="51">'B13'!$A$1:$E$37</definedName>
    <definedName name="_xlnm.Print_Area" localSheetId="34">'B2'!$A$1:$E$37</definedName>
    <definedName name="_xlnm.Print_Area" localSheetId="36">'B3'!$A$1:$E$37</definedName>
    <definedName name="_xlnm.Print_Area" localSheetId="37">'B4'!$A$1:$E$37</definedName>
    <definedName name="_xlnm.Print_Area" localSheetId="38">'B5'!$A$1:$E$37</definedName>
    <definedName name="_xlnm.Print_Area" localSheetId="39">'B6'!$A$1:$E$37</definedName>
    <definedName name="_xlnm.Print_Area" localSheetId="41">'B7'!$A$1:$E$37</definedName>
    <definedName name="_xlnm.Print_Area" localSheetId="42">'B8'!$A$1:$E$37</definedName>
    <definedName name="_xlnm.Print_Area" localSheetId="43">'B9'!$A$1:$E$37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3" i="310" l="1"/>
  <c r="D3" i="310"/>
  <c r="G3" i="310"/>
  <c r="C25" i="180" l="1"/>
  <c r="D23" i="180" s="1"/>
  <c r="C34" i="180"/>
  <c r="C36" i="180"/>
  <c r="E24" i="180" s="1"/>
  <c r="C25" i="172"/>
  <c r="D24" i="172" s="1"/>
  <c r="C25" i="171"/>
  <c r="D9" i="171" s="1"/>
  <c r="L8" i="171"/>
  <c r="L9" i="171"/>
  <c r="L10" i="171"/>
  <c r="L11" i="171"/>
  <c r="L12" i="171"/>
  <c r="L13" i="171"/>
  <c r="L14" i="171"/>
  <c r="L15" i="171"/>
  <c r="L16" i="171"/>
  <c r="L17" i="171"/>
  <c r="L18" i="171"/>
  <c r="L19" i="171"/>
  <c r="L20" i="171"/>
  <c r="L21" i="171"/>
  <c r="L22" i="171"/>
  <c r="L23" i="171"/>
  <c r="L24" i="171"/>
  <c r="D8" i="171"/>
  <c r="D11" i="171"/>
  <c r="D12" i="171"/>
  <c r="D15" i="171"/>
  <c r="D16" i="171"/>
  <c r="D19" i="171"/>
  <c r="D20" i="171"/>
  <c r="D23" i="171"/>
  <c r="D24" i="171"/>
  <c r="C25" i="259"/>
  <c r="L24" i="254"/>
  <c r="L23" i="254"/>
  <c r="L22" i="254"/>
  <c r="L21" i="254"/>
  <c r="L20" i="254"/>
  <c r="L19" i="254"/>
  <c r="L18" i="254"/>
  <c r="L17" i="254"/>
  <c r="L16" i="254"/>
  <c r="L15" i="254"/>
  <c r="L14" i="254"/>
  <c r="L13" i="254"/>
  <c r="L12" i="254"/>
  <c r="L11" i="254"/>
  <c r="L10" i="254"/>
  <c r="L9" i="254"/>
  <c r="L8" i="254"/>
  <c r="L7" i="254"/>
  <c r="L24" i="253"/>
  <c r="L23" i="253"/>
  <c r="L22" i="253"/>
  <c r="L21" i="253"/>
  <c r="L20" i="253"/>
  <c r="L19" i="253"/>
  <c r="L18" i="253"/>
  <c r="L17" i="253"/>
  <c r="L16" i="253"/>
  <c r="L15" i="253"/>
  <c r="L14" i="253"/>
  <c r="L13" i="253"/>
  <c r="L12" i="253"/>
  <c r="L11" i="253"/>
  <c r="L10" i="253"/>
  <c r="L9" i="253"/>
  <c r="L8" i="253"/>
  <c r="L7" i="253"/>
  <c r="L24" i="252"/>
  <c r="L23" i="252"/>
  <c r="L22" i="252"/>
  <c r="L21" i="252"/>
  <c r="L20" i="252"/>
  <c r="L19" i="252"/>
  <c r="L18" i="252"/>
  <c r="L17" i="252"/>
  <c r="L16" i="252"/>
  <c r="L15" i="252"/>
  <c r="L14" i="252"/>
  <c r="L13" i="252"/>
  <c r="L12" i="252"/>
  <c r="L11" i="252"/>
  <c r="L10" i="252"/>
  <c r="L9" i="252"/>
  <c r="L8" i="252"/>
  <c r="L7" i="252"/>
  <c r="C25" i="246"/>
  <c r="L24" i="239"/>
  <c r="L23" i="239"/>
  <c r="L22" i="239"/>
  <c r="L21" i="239"/>
  <c r="L20" i="239"/>
  <c r="L19" i="239"/>
  <c r="L18" i="239"/>
  <c r="L17" i="239"/>
  <c r="L16" i="239"/>
  <c r="L15" i="239"/>
  <c r="L14" i="239"/>
  <c r="L13" i="239"/>
  <c r="L12" i="239"/>
  <c r="L11" i="239"/>
  <c r="L10" i="239"/>
  <c r="L9" i="239"/>
  <c r="L8" i="239"/>
  <c r="L7" i="239"/>
  <c r="L24" i="238"/>
  <c r="L23" i="238"/>
  <c r="L22" i="238"/>
  <c r="L21" i="238"/>
  <c r="L20" i="238"/>
  <c r="L19" i="238"/>
  <c r="L18" i="238"/>
  <c r="L17" i="238"/>
  <c r="L16" i="238"/>
  <c r="L15" i="238"/>
  <c r="L14" i="238"/>
  <c r="L13" i="238"/>
  <c r="L12" i="238"/>
  <c r="L11" i="238"/>
  <c r="L10" i="238"/>
  <c r="L9" i="238"/>
  <c r="L8" i="238"/>
  <c r="L7" i="238"/>
  <c r="C25" i="238"/>
  <c r="D24" i="238" s="1"/>
  <c r="F25" i="238"/>
  <c r="G22" i="238" s="1"/>
  <c r="I25" i="238"/>
  <c r="J24" i="238" s="1"/>
  <c r="L28" i="238"/>
  <c r="L29" i="238"/>
  <c r="L30" i="238"/>
  <c r="L31" i="238"/>
  <c r="L32" i="238"/>
  <c r="L33" i="238"/>
  <c r="C34" i="238"/>
  <c r="F34" i="238"/>
  <c r="I34" i="238"/>
  <c r="L8" i="237"/>
  <c r="L9" i="237"/>
  <c r="L10" i="237"/>
  <c r="L11" i="237"/>
  <c r="L12" i="237"/>
  <c r="L13" i="237"/>
  <c r="L14" i="237"/>
  <c r="L15" i="237"/>
  <c r="L16" i="237"/>
  <c r="L17" i="237"/>
  <c r="L18" i="237"/>
  <c r="L19" i="237"/>
  <c r="L20" i="237"/>
  <c r="L21" i="237"/>
  <c r="L22" i="237"/>
  <c r="L23" i="237"/>
  <c r="L24" i="237"/>
  <c r="D9" i="238" l="1"/>
  <c r="D8" i="180"/>
  <c r="D12" i="180"/>
  <c r="D16" i="180"/>
  <c r="D20" i="180"/>
  <c r="D24" i="180"/>
  <c r="D9" i="180"/>
  <c r="D13" i="180"/>
  <c r="D17" i="180"/>
  <c r="D21" i="180"/>
  <c r="D10" i="180"/>
  <c r="D14" i="180"/>
  <c r="D18" i="180"/>
  <c r="D22" i="180"/>
  <c r="D7" i="180"/>
  <c r="D11" i="180"/>
  <c r="D15" i="180"/>
  <c r="D19" i="180"/>
  <c r="D9" i="172"/>
  <c r="D17" i="172"/>
  <c r="D11" i="172"/>
  <c r="D19" i="172"/>
  <c r="D13" i="172"/>
  <c r="D21" i="172"/>
  <c r="D7" i="172"/>
  <c r="D15" i="172"/>
  <c r="D23" i="172"/>
  <c r="J10" i="238"/>
  <c r="J13" i="238"/>
  <c r="J18" i="238"/>
  <c r="J21" i="238"/>
  <c r="J9" i="238"/>
  <c r="J14" i="238"/>
  <c r="J17" i="238"/>
  <c r="J22" i="238"/>
  <c r="D17" i="238"/>
  <c r="D21" i="238"/>
  <c r="D13" i="238"/>
  <c r="E7" i="180"/>
  <c r="E9" i="180"/>
  <c r="E11" i="180"/>
  <c r="E13" i="180"/>
  <c r="E15" i="180"/>
  <c r="E17" i="180"/>
  <c r="E19" i="180"/>
  <c r="E21" i="180"/>
  <c r="E23" i="180"/>
  <c r="E8" i="180"/>
  <c r="E10" i="180"/>
  <c r="E12" i="180"/>
  <c r="E14" i="180"/>
  <c r="E16" i="180"/>
  <c r="E18" i="180"/>
  <c r="E20" i="180"/>
  <c r="E22" i="180"/>
  <c r="D8" i="172"/>
  <c r="D10" i="172"/>
  <c r="D12" i="172"/>
  <c r="D14" i="172"/>
  <c r="D16" i="172"/>
  <c r="D18" i="172"/>
  <c r="D20" i="172"/>
  <c r="D22" i="172"/>
  <c r="D22" i="171"/>
  <c r="D18" i="171"/>
  <c r="D14" i="171"/>
  <c r="D10" i="171"/>
  <c r="D21" i="171"/>
  <c r="D17" i="171"/>
  <c r="D13" i="171"/>
  <c r="G7" i="238"/>
  <c r="G11" i="238"/>
  <c r="G15" i="238"/>
  <c r="G19" i="238"/>
  <c r="G23" i="238"/>
  <c r="G8" i="238"/>
  <c r="G12" i="238"/>
  <c r="D18" i="238"/>
  <c r="D7" i="238"/>
  <c r="J7" i="238"/>
  <c r="G9" i="238"/>
  <c r="D11" i="238"/>
  <c r="J11" i="238"/>
  <c r="G13" i="238"/>
  <c r="D15" i="238"/>
  <c r="J15" i="238"/>
  <c r="G17" i="238"/>
  <c r="D19" i="238"/>
  <c r="J19" i="238"/>
  <c r="G21" i="238"/>
  <c r="D23" i="238"/>
  <c r="J23" i="238"/>
  <c r="D10" i="238"/>
  <c r="D14" i="238"/>
  <c r="G16" i="238"/>
  <c r="G20" i="238"/>
  <c r="D22" i="238"/>
  <c r="G24" i="238"/>
  <c r="D8" i="238"/>
  <c r="J8" i="238"/>
  <c r="G10" i="238"/>
  <c r="D12" i="238"/>
  <c r="J12" i="238"/>
  <c r="G14" i="238"/>
  <c r="D16" i="238"/>
  <c r="J16" i="238"/>
  <c r="G18" i="238"/>
  <c r="D20" i="238"/>
  <c r="J20" i="238"/>
  <c r="I36" i="238"/>
  <c r="K30" i="238" s="1"/>
  <c r="C36" i="238"/>
  <c r="E33" i="238" s="1"/>
  <c r="L25" i="238"/>
  <c r="F36" i="238"/>
  <c r="L34" i="238"/>
  <c r="L29" i="253"/>
  <c r="L30" i="253"/>
  <c r="L31" i="253"/>
  <c r="L32" i="253"/>
  <c r="L33" i="253"/>
  <c r="L28" i="253"/>
  <c r="L29" i="252"/>
  <c r="L30" i="252"/>
  <c r="L31" i="252"/>
  <c r="L32" i="252"/>
  <c r="L33" i="252"/>
  <c r="L28" i="252"/>
  <c r="D25" i="180" l="1"/>
  <c r="D25" i="172"/>
  <c r="K28" i="238"/>
  <c r="K34" i="238" s="1"/>
  <c r="E32" i="238"/>
  <c r="M21" i="238"/>
  <c r="M13" i="238"/>
  <c r="M9" i="238"/>
  <c r="M22" i="238"/>
  <c r="M18" i="238"/>
  <c r="M14" i="238"/>
  <c r="M10" i="238"/>
  <c r="M8" i="238"/>
  <c r="M24" i="238"/>
  <c r="H21" i="238"/>
  <c r="H17" i="238"/>
  <c r="H13" i="238"/>
  <c r="H9" i="238"/>
  <c r="H23" i="238"/>
  <c r="H19" i="238"/>
  <c r="H15" i="238"/>
  <c r="H24" i="238"/>
  <c r="H20" i="238"/>
  <c r="H16" i="238"/>
  <c r="H12" i="238"/>
  <c r="H8" i="238"/>
  <c r="H11" i="238"/>
  <c r="H7" i="238"/>
  <c r="H22" i="238"/>
  <c r="H18" i="238"/>
  <c r="H14" i="238"/>
  <c r="H10" i="238"/>
  <c r="E30" i="238"/>
  <c r="E23" i="238"/>
  <c r="E19" i="238"/>
  <c r="E15" i="238"/>
  <c r="E11" i="238"/>
  <c r="E7" i="238"/>
  <c r="E21" i="238"/>
  <c r="E17" i="238"/>
  <c r="E24" i="238"/>
  <c r="E22" i="238"/>
  <c r="E18" i="238"/>
  <c r="E14" i="238"/>
  <c r="E10" i="238"/>
  <c r="E13" i="238"/>
  <c r="E9" i="238"/>
  <c r="E20" i="238"/>
  <c r="E16" i="238"/>
  <c r="E12" i="238"/>
  <c r="E8" i="238"/>
  <c r="M20" i="238"/>
  <c r="M19" i="238"/>
  <c r="M23" i="238"/>
  <c r="M12" i="238"/>
  <c r="M11" i="238"/>
  <c r="M15" i="238"/>
  <c r="K23" i="238"/>
  <c r="K19" i="238"/>
  <c r="K15" i="238"/>
  <c r="K11" i="238"/>
  <c r="K7" i="238"/>
  <c r="K21" i="238"/>
  <c r="K17" i="238"/>
  <c r="K13" i="238"/>
  <c r="K9" i="238"/>
  <c r="K22" i="238"/>
  <c r="K18" i="238"/>
  <c r="K14" i="238"/>
  <c r="K10" i="238"/>
  <c r="K24" i="238"/>
  <c r="K20" i="238"/>
  <c r="K16" i="238"/>
  <c r="K12" i="238"/>
  <c r="K8" i="238"/>
  <c r="M16" i="238"/>
  <c r="M7" i="238"/>
  <c r="M17" i="238"/>
  <c r="D25" i="238"/>
  <c r="J25" i="238"/>
  <c r="E29" i="238"/>
  <c r="K29" i="238"/>
  <c r="K33" i="238"/>
  <c r="E31" i="238"/>
  <c r="E28" i="238"/>
  <c r="K31" i="238"/>
  <c r="K32" i="238"/>
  <c r="G25" i="238"/>
  <c r="H31" i="238"/>
  <c r="H28" i="238"/>
  <c r="H32" i="238"/>
  <c r="H33" i="238"/>
  <c r="H29" i="238"/>
  <c r="H30" i="238"/>
  <c r="L36" i="238"/>
  <c r="L29" i="254"/>
  <c r="L30" i="254"/>
  <c r="L31" i="254"/>
  <c r="L32" i="254"/>
  <c r="L33" i="254"/>
  <c r="L28" i="254"/>
  <c r="E34" i="238" l="1"/>
  <c r="N22" i="238"/>
  <c r="N18" i="238"/>
  <c r="N10" i="238"/>
  <c r="N21" i="238"/>
  <c r="N17" i="238"/>
  <c r="N13" i="238"/>
  <c r="N9" i="238"/>
  <c r="N14" i="238"/>
  <c r="N12" i="238"/>
  <c r="N8" i="238"/>
  <c r="N19" i="238"/>
  <c r="N24" i="238"/>
  <c r="N7" i="238"/>
  <c r="N11" i="238"/>
  <c r="N23" i="238"/>
  <c r="N16" i="238"/>
  <c r="N20" i="238"/>
  <c r="N15" i="238"/>
  <c r="K25" i="238"/>
  <c r="K36" i="238" s="1"/>
  <c r="E25" i="238"/>
  <c r="E36" i="238" s="1"/>
  <c r="H34" i="238"/>
  <c r="N31" i="238"/>
  <c r="N30" i="238"/>
  <c r="N33" i="238"/>
  <c r="N29" i="238"/>
  <c r="N28" i="238"/>
  <c r="N32" i="238"/>
  <c r="M25" i="238"/>
  <c r="H25" i="238"/>
  <c r="H36" i="238" s="1"/>
  <c r="L34" i="254"/>
  <c r="N25" i="238" l="1"/>
  <c r="N34" i="238"/>
  <c r="C34" i="183"/>
  <c r="C25" i="183"/>
  <c r="C34" i="178"/>
  <c r="C25" i="178"/>
  <c r="C34" i="176"/>
  <c r="C25" i="176"/>
  <c r="C34" i="174"/>
  <c r="C25" i="174"/>
  <c r="C34" i="181"/>
  <c r="C25" i="181"/>
  <c r="C34" i="177"/>
  <c r="C25" i="177"/>
  <c r="C34" i="173"/>
  <c r="C25" i="173"/>
  <c r="C34" i="182"/>
  <c r="C25" i="182"/>
  <c r="C34" i="179"/>
  <c r="C25" i="179"/>
  <c r="C34" i="175"/>
  <c r="C25" i="175"/>
  <c r="C34" i="172"/>
  <c r="I34" i="171"/>
  <c r="F34" i="171"/>
  <c r="C34" i="171"/>
  <c r="L33" i="171"/>
  <c r="L32" i="171"/>
  <c r="L31" i="171"/>
  <c r="L30" i="171"/>
  <c r="L29" i="171"/>
  <c r="L28" i="171"/>
  <c r="I25" i="171"/>
  <c r="F25" i="171"/>
  <c r="L7" i="171"/>
  <c r="I34" i="260"/>
  <c r="F34" i="260"/>
  <c r="C34" i="260"/>
  <c r="I25" i="260"/>
  <c r="F25" i="260"/>
  <c r="C25" i="260"/>
  <c r="I34" i="259"/>
  <c r="F34" i="259"/>
  <c r="C34" i="259"/>
  <c r="I25" i="259"/>
  <c r="F25" i="259"/>
  <c r="I34" i="257"/>
  <c r="F34" i="257"/>
  <c r="C34" i="257"/>
  <c r="I25" i="257"/>
  <c r="F25" i="257"/>
  <c r="C25" i="257"/>
  <c r="I34" i="256"/>
  <c r="F34" i="256"/>
  <c r="C34" i="256"/>
  <c r="I25" i="256"/>
  <c r="F25" i="256"/>
  <c r="C25" i="256"/>
  <c r="I34" i="255"/>
  <c r="F34" i="255"/>
  <c r="C34" i="255"/>
  <c r="I25" i="255"/>
  <c r="F25" i="255"/>
  <c r="C25" i="255"/>
  <c r="I34" i="254"/>
  <c r="F34" i="254"/>
  <c r="C34" i="254"/>
  <c r="L25" i="254"/>
  <c r="I25" i="254"/>
  <c r="F25" i="254"/>
  <c r="C25" i="254"/>
  <c r="L34" i="253"/>
  <c r="I34" i="253"/>
  <c r="F34" i="253"/>
  <c r="C34" i="253"/>
  <c r="L25" i="253"/>
  <c r="I25" i="253"/>
  <c r="F25" i="253"/>
  <c r="C25" i="253"/>
  <c r="L34" i="252"/>
  <c r="I34" i="252"/>
  <c r="F34" i="252"/>
  <c r="C34" i="252"/>
  <c r="L25" i="252"/>
  <c r="I25" i="252"/>
  <c r="F25" i="252"/>
  <c r="C25" i="252"/>
  <c r="I34" i="251"/>
  <c r="F34" i="251"/>
  <c r="C34" i="251"/>
  <c r="I25" i="251"/>
  <c r="F25" i="251"/>
  <c r="C25" i="251"/>
  <c r="I34" i="246"/>
  <c r="F34" i="246"/>
  <c r="C34" i="246"/>
  <c r="C36" i="246" s="1"/>
  <c r="I25" i="246"/>
  <c r="F25" i="246"/>
  <c r="I34" i="244"/>
  <c r="F34" i="244"/>
  <c r="C34" i="244"/>
  <c r="I25" i="244"/>
  <c r="F25" i="244"/>
  <c r="C25" i="244"/>
  <c r="I34" i="242"/>
  <c r="F34" i="242"/>
  <c r="C34" i="242"/>
  <c r="I25" i="242"/>
  <c r="F25" i="242"/>
  <c r="C25" i="242"/>
  <c r="I34" i="249"/>
  <c r="F34" i="249"/>
  <c r="C34" i="249"/>
  <c r="I25" i="249"/>
  <c r="F25" i="249"/>
  <c r="C25" i="249"/>
  <c r="I34" i="245"/>
  <c r="F34" i="245"/>
  <c r="C34" i="245"/>
  <c r="I25" i="245"/>
  <c r="F25" i="245"/>
  <c r="C25" i="245"/>
  <c r="I34" i="241"/>
  <c r="F34" i="241"/>
  <c r="C34" i="241"/>
  <c r="I25" i="241"/>
  <c r="F25" i="241"/>
  <c r="C25" i="241"/>
  <c r="I34" i="248"/>
  <c r="F34" i="248"/>
  <c r="C34" i="248"/>
  <c r="I25" i="248"/>
  <c r="F25" i="248"/>
  <c r="C25" i="248"/>
  <c r="I34" i="250"/>
  <c r="F34" i="250"/>
  <c r="C34" i="250"/>
  <c r="I25" i="250"/>
  <c r="F25" i="250"/>
  <c r="C25" i="250"/>
  <c r="I34" i="247"/>
  <c r="F34" i="247"/>
  <c r="C34" i="247"/>
  <c r="I25" i="247"/>
  <c r="F25" i="247"/>
  <c r="C25" i="247"/>
  <c r="I34" i="243"/>
  <c r="F34" i="243"/>
  <c r="C34" i="243"/>
  <c r="I25" i="243"/>
  <c r="F25" i="243"/>
  <c r="C25" i="243"/>
  <c r="I34" i="239"/>
  <c r="F34" i="239"/>
  <c r="C34" i="239"/>
  <c r="L33" i="239"/>
  <c r="L32" i="239"/>
  <c r="L31" i="239"/>
  <c r="L30" i="239"/>
  <c r="L29" i="239"/>
  <c r="L28" i="239"/>
  <c r="I25" i="239"/>
  <c r="F25" i="239"/>
  <c r="C25" i="239"/>
  <c r="L28" i="237"/>
  <c r="L7" i="237"/>
  <c r="I25" i="237"/>
  <c r="J11" i="171" l="1"/>
  <c r="J13" i="171"/>
  <c r="J17" i="171"/>
  <c r="J21" i="171"/>
  <c r="J8" i="171"/>
  <c r="J12" i="171"/>
  <c r="J15" i="171"/>
  <c r="J23" i="171"/>
  <c r="J24" i="171"/>
  <c r="J14" i="171"/>
  <c r="J18" i="171"/>
  <c r="J22" i="171"/>
  <c r="J9" i="171"/>
  <c r="J19" i="171"/>
  <c r="J10" i="171"/>
  <c r="J16" i="171"/>
  <c r="J20" i="171"/>
  <c r="G13" i="171"/>
  <c r="G17" i="171"/>
  <c r="G21" i="171"/>
  <c r="G9" i="171"/>
  <c r="G14" i="171"/>
  <c r="G18" i="171"/>
  <c r="G22" i="171"/>
  <c r="G10" i="171"/>
  <c r="G15" i="171"/>
  <c r="G19" i="171"/>
  <c r="G23" i="171"/>
  <c r="G11" i="171"/>
  <c r="G24" i="171"/>
  <c r="G16" i="171"/>
  <c r="G20" i="171"/>
  <c r="G8" i="171"/>
  <c r="G12" i="171"/>
  <c r="J11" i="237"/>
  <c r="J15" i="237"/>
  <c r="J19" i="237"/>
  <c r="J23" i="237"/>
  <c r="J8" i="237"/>
  <c r="J12" i="237"/>
  <c r="J16" i="237"/>
  <c r="J20" i="237"/>
  <c r="J24" i="237"/>
  <c r="J22" i="237"/>
  <c r="J9" i="237"/>
  <c r="J13" i="237"/>
  <c r="J17" i="237"/>
  <c r="J21" i="237"/>
  <c r="J10" i="237"/>
  <c r="J14" i="237"/>
  <c r="J18" i="237"/>
  <c r="D23" i="183"/>
  <c r="D19" i="183"/>
  <c r="D17" i="183"/>
  <c r="D15" i="183"/>
  <c r="D13" i="183"/>
  <c r="D9" i="183"/>
  <c r="D7" i="183"/>
  <c r="D24" i="183"/>
  <c r="D22" i="183"/>
  <c r="D20" i="183"/>
  <c r="D18" i="183"/>
  <c r="D16" i="183"/>
  <c r="D14" i="183"/>
  <c r="D12" i="183"/>
  <c r="D10" i="183"/>
  <c r="D8" i="183"/>
  <c r="D21" i="183"/>
  <c r="D11" i="183"/>
  <c r="D24" i="178"/>
  <c r="D22" i="178"/>
  <c r="D20" i="178"/>
  <c r="D18" i="178"/>
  <c r="D16" i="178"/>
  <c r="D14" i="178"/>
  <c r="D12" i="178"/>
  <c r="D10" i="178"/>
  <c r="D8" i="178"/>
  <c r="D23" i="178"/>
  <c r="D21" i="178"/>
  <c r="D19" i="178"/>
  <c r="D17" i="178"/>
  <c r="D15" i="178"/>
  <c r="D13" i="178"/>
  <c r="D11" i="178"/>
  <c r="D9" i="178"/>
  <c r="D7" i="178"/>
  <c r="D23" i="176"/>
  <c r="D17" i="176"/>
  <c r="D13" i="176"/>
  <c r="D9" i="176"/>
  <c r="D24" i="176"/>
  <c r="D22" i="176"/>
  <c r="D20" i="176"/>
  <c r="D18" i="176"/>
  <c r="D16" i="176"/>
  <c r="D14" i="176"/>
  <c r="D12" i="176"/>
  <c r="D10" i="176"/>
  <c r="D8" i="176"/>
  <c r="D21" i="176"/>
  <c r="D19" i="176"/>
  <c r="D15" i="176"/>
  <c r="D11" i="176"/>
  <c r="D7" i="176"/>
  <c r="D21" i="174"/>
  <c r="D24" i="174"/>
  <c r="D22" i="174"/>
  <c r="D20" i="174"/>
  <c r="D18" i="174"/>
  <c r="D16" i="174"/>
  <c r="D14" i="174"/>
  <c r="D12" i="174"/>
  <c r="D10" i="174"/>
  <c r="D8" i="174"/>
  <c r="D23" i="174"/>
  <c r="D19" i="174"/>
  <c r="D17" i="174"/>
  <c r="D15" i="174"/>
  <c r="D13" i="174"/>
  <c r="D11" i="174"/>
  <c r="D9" i="174"/>
  <c r="D7" i="174"/>
  <c r="D24" i="181"/>
  <c r="D22" i="181"/>
  <c r="D20" i="181"/>
  <c r="D18" i="181"/>
  <c r="D16" i="181"/>
  <c r="D14" i="181"/>
  <c r="D12" i="181"/>
  <c r="D10" i="181"/>
  <c r="D8" i="181"/>
  <c r="D23" i="181"/>
  <c r="D21" i="181"/>
  <c r="D19" i="181"/>
  <c r="D17" i="181"/>
  <c r="D15" i="181"/>
  <c r="D13" i="181"/>
  <c r="D11" i="181"/>
  <c r="D9" i="181"/>
  <c r="D7" i="181"/>
  <c r="D24" i="177"/>
  <c r="D22" i="177"/>
  <c r="D20" i="177"/>
  <c r="D18" i="177"/>
  <c r="D16" i="177"/>
  <c r="D14" i="177"/>
  <c r="D12" i="177"/>
  <c r="D10" i="177"/>
  <c r="D8" i="177"/>
  <c r="D23" i="177"/>
  <c r="D21" i="177"/>
  <c r="D19" i="177"/>
  <c r="D17" i="177"/>
  <c r="D15" i="177"/>
  <c r="D13" i="177"/>
  <c r="D11" i="177"/>
  <c r="D9" i="177"/>
  <c r="D7" i="177"/>
  <c r="D21" i="173"/>
  <c r="D17" i="173"/>
  <c r="D13" i="173"/>
  <c r="D11" i="173"/>
  <c r="D7" i="173"/>
  <c r="D24" i="173"/>
  <c r="D22" i="173"/>
  <c r="D20" i="173"/>
  <c r="D18" i="173"/>
  <c r="D16" i="173"/>
  <c r="D14" i="173"/>
  <c r="D12" i="173"/>
  <c r="D10" i="173"/>
  <c r="D8" i="173"/>
  <c r="D23" i="173"/>
  <c r="D19" i="173"/>
  <c r="D15" i="173"/>
  <c r="D9" i="173"/>
  <c r="D24" i="182"/>
  <c r="D22" i="182"/>
  <c r="D20" i="182"/>
  <c r="D18" i="182"/>
  <c r="D16" i="182"/>
  <c r="D14" i="182"/>
  <c r="D12" i="182"/>
  <c r="D10" i="182"/>
  <c r="D8" i="182"/>
  <c r="D23" i="182"/>
  <c r="D21" i="182"/>
  <c r="D19" i="182"/>
  <c r="D17" i="182"/>
  <c r="D15" i="182"/>
  <c r="D13" i="182"/>
  <c r="D11" i="182"/>
  <c r="D9" i="182"/>
  <c r="D7" i="182"/>
  <c r="D23" i="179"/>
  <c r="D19" i="179"/>
  <c r="D17" i="179"/>
  <c r="D13" i="179"/>
  <c r="D9" i="179"/>
  <c r="D7" i="179"/>
  <c r="D24" i="179"/>
  <c r="D22" i="179"/>
  <c r="D20" i="179"/>
  <c r="D18" i="179"/>
  <c r="D16" i="179"/>
  <c r="D14" i="179"/>
  <c r="D12" i="179"/>
  <c r="D10" i="179"/>
  <c r="D8" i="179"/>
  <c r="D21" i="179"/>
  <c r="D15" i="179"/>
  <c r="D11" i="179"/>
  <c r="D24" i="175"/>
  <c r="D22" i="175"/>
  <c r="D20" i="175"/>
  <c r="D18" i="175"/>
  <c r="D16" i="175"/>
  <c r="D14" i="175"/>
  <c r="D12" i="175"/>
  <c r="D10" i="175"/>
  <c r="D8" i="175"/>
  <c r="D23" i="175"/>
  <c r="D21" i="175"/>
  <c r="D19" i="175"/>
  <c r="D17" i="175"/>
  <c r="D15" i="175"/>
  <c r="D13" i="175"/>
  <c r="D11" i="175"/>
  <c r="D9" i="175"/>
  <c r="D7" i="175"/>
  <c r="D21" i="260"/>
  <c r="D19" i="260"/>
  <c r="D11" i="260"/>
  <c r="D24" i="260"/>
  <c r="D22" i="260"/>
  <c r="D20" i="260"/>
  <c r="D18" i="260"/>
  <c r="D16" i="260"/>
  <c r="D14" i="260"/>
  <c r="D12" i="260"/>
  <c r="D10" i="260"/>
  <c r="D8" i="260"/>
  <c r="D23" i="260"/>
  <c r="D15" i="260"/>
  <c r="D7" i="260"/>
  <c r="D17" i="260"/>
  <c r="D13" i="260"/>
  <c r="D9" i="260"/>
  <c r="J23" i="260"/>
  <c r="J17" i="260"/>
  <c r="J15" i="260"/>
  <c r="J9" i="260"/>
  <c r="J7" i="260"/>
  <c r="J24" i="260"/>
  <c r="J22" i="260"/>
  <c r="J20" i="260"/>
  <c r="J18" i="260"/>
  <c r="J16" i="260"/>
  <c r="J14" i="260"/>
  <c r="J12" i="260"/>
  <c r="J10" i="260"/>
  <c r="J8" i="260"/>
  <c r="J21" i="260"/>
  <c r="J13" i="260"/>
  <c r="J11" i="260"/>
  <c r="J19" i="260"/>
  <c r="G14" i="260"/>
  <c r="G12" i="260"/>
  <c r="G23" i="260"/>
  <c r="G21" i="260"/>
  <c r="G19" i="260"/>
  <c r="G17" i="260"/>
  <c r="G15" i="260"/>
  <c r="G13" i="260"/>
  <c r="G11" i="260"/>
  <c r="G9" i="260"/>
  <c r="G7" i="260"/>
  <c r="G20" i="260"/>
  <c r="G18" i="260"/>
  <c r="G16" i="260"/>
  <c r="G10" i="260"/>
  <c r="G8" i="260"/>
  <c r="G24" i="260"/>
  <c r="G22" i="260"/>
  <c r="J19" i="259"/>
  <c r="J17" i="259"/>
  <c r="J13" i="259"/>
  <c r="J9" i="259"/>
  <c r="J24" i="259"/>
  <c r="J22" i="259"/>
  <c r="J20" i="259"/>
  <c r="J18" i="259"/>
  <c r="J16" i="259"/>
  <c r="J14" i="259"/>
  <c r="J12" i="259"/>
  <c r="J10" i="259"/>
  <c r="J8" i="259"/>
  <c r="J23" i="259"/>
  <c r="J21" i="259"/>
  <c r="J15" i="259"/>
  <c r="J11" i="259"/>
  <c r="J7" i="259"/>
  <c r="D21" i="259"/>
  <c r="D19" i="259"/>
  <c r="D15" i="259"/>
  <c r="D11" i="259"/>
  <c r="D7" i="259"/>
  <c r="D24" i="259"/>
  <c r="D22" i="259"/>
  <c r="D20" i="259"/>
  <c r="D18" i="259"/>
  <c r="D16" i="259"/>
  <c r="D14" i="259"/>
  <c r="D12" i="259"/>
  <c r="D10" i="259"/>
  <c r="D8" i="259"/>
  <c r="D23" i="259"/>
  <c r="D17" i="259"/>
  <c r="D13" i="259"/>
  <c r="D9" i="259"/>
  <c r="G24" i="259"/>
  <c r="G22" i="259"/>
  <c r="G16" i="259"/>
  <c r="G12" i="259"/>
  <c r="G8" i="259"/>
  <c r="G23" i="259"/>
  <c r="G21" i="259"/>
  <c r="G19" i="259"/>
  <c r="G17" i="259"/>
  <c r="G15" i="259"/>
  <c r="G13" i="259"/>
  <c r="G11" i="259"/>
  <c r="G9" i="259"/>
  <c r="G7" i="259"/>
  <c r="G20" i="259"/>
  <c r="G18" i="259"/>
  <c r="G14" i="259"/>
  <c r="G10" i="259"/>
  <c r="D23" i="257"/>
  <c r="D17" i="257"/>
  <c r="D15" i="257"/>
  <c r="D24" i="257"/>
  <c r="D22" i="257"/>
  <c r="D20" i="257"/>
  <c r="D18" i="257"/>
  <c r="D16" i="257"/>
  <c r="D14" i="257"/>
  <c r="D12" i="257"/>
  <c r="D10" i="257"/>
  <c r="D8" i="257"/>
  <c r="D21" i="257"/>
  <c r="D9" i="257"/>
  <c r="D7" i="257"/>
  <c r="D19" i="257"/>
  <c r="D13" i="257"/>
  <c r="D11" i="257"/>
  <c r="G22" i="257"/>
  <c r="G20" i="257"/>
  <c r="G8" i="257"/>
  <c r="G23" i="257"/>
  <c r="G21" i="257"/>
  <c r="G19" i="257"/>
  <c r="G17" i="257"/>
  <c r="G15" i="257"/>
  <c r="G13" i="257"/>
  <c r="G11" i="257"/>
  <c r="G9" i="257"/>
  <c r="G7" i="257"/>
  <c r="G18" i="257"/>
  <c r="G16" i="257"/>
  <c r="G12" i="257"/>
  <c r="G10" i="257"/>
  <c r="G24" i="257"/>
  <c r="G14" i="257"/>
  <c r="J11" i="257"/>
  <c r="J24" i="257"/>
  <c r="J22" i="257"/>
  <c r="J20" i="257"/>
  <c r="J18" i="257"/>
  <c r="J16" i="257"/>
  <c r="J14" i="257"/>
  <c r="J12" i="257"/>
  <c r="J10" i="257"/>
  <c r="J8" i="257"/>
  <c r="J23" i="257"/>
  <c r="J19" i="257"/>
  <c r="J13" i="257"/>
  <c r="J21" i="257"/>
  <c r="J17" i="257"/>
  <c r="J15" i="257"/>
  <c r="J9" i="257"/>
  <c r="J7" i="257"/>
  <c r="D23" i="256"/>
  <c r="D19" i="256"/>
  <c r="D15" i="256"/>
  <c r="D11" i="256"/>
  <c r="D7" i="256"/>
  <c r="D24" i="256"/>
  <c r="D22" i="256"/>
  <c r="D20" i="256"/>
  <c r="D18" i="256"/>
  <c r="D16" i="256"/>
  <c r="D14" i="256"/>
  <c r="D12" i="256"/>
  <c r="D10" i="256"/>
  <c r="D8" i="256"/>
  <c r="D21" i="256"/>
  <c r="D17" i="256"/>
  <c r="D13" i="256"/>
  <c r="D9" i="256"/>
  <c r="J23" i="256"/>
  <c r="J21" i="256"/>
  <c r="J17" i="256"/>
  <c r="J13" i="256"/>
  <c r="J9" i="256"/>
  <c r="J24" i="256"/>
  <c r="J22" i="256"/>
  <c r="J20" i="256"/>
  <c r="J18" i="256"/>
  <c r="J16" i="256"/>
  <c r="J14" i="256"/>
  <c r="J12" i="256"/>
  <c r="J10" i="256"/>
  <c r="J8" i="256"/>
  <c r="J19" i="256"/>
  <c r="J15" i="256"/>
  <c r="J11" i="256"/>
  <c r="J7" i="256"/>
  <c r="G20" i="256"/>
  <c r="G16" i="256"/>
  <c r="G12" i="256"/>
  <c r="G8" i="256"/>
  <c r="G23" i="256"/>
  <c r="G21" i="256"/>
  <c r="G19" i="256"/>
  <c r="G17" i="256"/>
  <c r="G15" i="256"/>
  <c r="G13" i="256"/>
  <c r="G11" i="256"/>
  <c r="G9" i="256"/>
  <c r="G7" i="256"/>
  <c r="G24" i="256"/>
  <c r="G22" i="256"/>
  <c r="G18" i="256"/>
  <c r="G14" i="256"/>
  <c r="G10" i="256"/>
  <c r="D24" i="255"/>
  <c r="D22" i="255"/>
  <c r="D20" i="255"/>
  <c r="D18" i="255"/>
  <c r="D16" i="255"/>
  <c r="D14" i="255"/>
  <c r="D12" i="255"/>
  <c r="D10" i="255"/>
  <c r="D8" i="255"/>
  <c r="D23" i="255"/>
  <c r="D21" i="255"/>
  <c r="D19" i="255"/>
  <c r="D17" i="255"/>
  <c r="D15" i="255"/>
  <c r="D13" i="255"/>
  <c r="D11" i="255"/>
  <c r="D9" i="255"/>
  <c r="D7" i="255"/>
  <c r="G23" i="255"/>
  <c r="G21" i="255"/>
  <c r="G19" i="255"/>
  <c r="G17" i="255"/>
  <c r="G15" i="255"/>
  <c r="G13" i="255"/>
  <c r="G11" i="255"/>
  <c r="G9" i="255"/>
  <c r="G7" i="255"/>
  <c r="G24" i="255"/>
  <c r="G22" i="255"/>
  <c r="G20" i="255"/>
  <c r="G18" i="255"/>
  <c r="G16" i="255"/>
  <c r="G14" i="255"/>
  <c r="G12" i="255"/>
  <c r="G10" i="255"/>
  <c r="G8" i="255"/>
  <c r="J24" i="255"/>
  <c r="J22" i="255"/>
  <c r="J20" i="255"/>
  <c r="J18" i="255"/>
  <c r="J16" i="255"/>
  <c r="J14" i="255"/>
  <c r="J12" i="255"/>
  <c r="J10" i="255"/>
  <c r="J8" i="255"/>
  <c r="J23" i="255"/>
  <c r="J21" i="255"/>
  <c r="J19" i="255"/>
  <c r="J17" i="255"/>
  <c r="J15" i="255"/>
  <c r="J13" i="255"/>
  <c r="J11" i="255"/>
  <c r="J9" i="255"/>
  <c r="J7" i="255"/>
  <c r="M22" i="254"/>
  <c r="M18" i="254"/>
  <c r="M14" i="254"/>
  <c r="M10" i="254"/>
  <c r="M12" i="254"/>
  <c r="M21" i="254"/>
  <c r="M15" i="254"/>
  <c r="M9" i="254"/>
  <c r="M11" i="254"/>
  <c r="M13" i="254"/>
  <c r="M23" i="254"/>
  <c r="M16" i="254"/>
  <c r="M17" i="254"/>
  <c r="M19" i="254"/>
  <c r="M8" i="254"/>
  <c r="M20" i="254"/>
  <c r="M7" i="254"/>
  <c r="M24" i="254"/>
  <c r="D24" i="254"/>
  <c r="D20" i="254"/>
  <c r="D16" i="254"/>
  <c r="D12" i="254"/>
  <c r="D8" i="254"/>
  <c r="D23" i="254"/>
  <c r="D19" i="254"/>
  <c r="D15" i="254"/>
  <c r="D11" i="254"/>
  <c r="D7" i="254"/>
  <c r="D22" i="254"/>
  <c r="D17" i="254"/>
  <c r="D13" i="254"/>
  <c r="D9" i="254"/>
  <c r="D18" i="254"/>
  <c r="D14" i="254"/>
  <c r="D10" i="254"/>
  <c r="D21" i="254"/>
  <c r="G22" i="254"/>
  <c r="G18" i="254"/>
  <c r="G14" i="254"/>
  <c r="G10" i="254"/>
  <c r="G21" i="254"/>
  <c r="G17" i="254"/>
  <c r="G13" i="254"/>
  <c r="G9" i="254"/>
  <c r="G24" i="254"/>
  <c r="G20" i="254"/>
  <c r="G23" i="254"/>
  <c r="G19" i="254"/>
  <c r="G15" i="254"/>
  <c r="G11" i="254"/>
  <c r="G7" i="254"/>
  <c r="G16" i="254"/>
  <c r="G12" i="254"/>
  <c r="G8" i="254"/>
  <c r="J24" i="254"/>
  <c r="J20" i="254"/>
  <c r="J16" i="254"/>
  <c r="J12" i="254"/>
  <c r="J8" i="254"/>
  <c r="J23" i="254"/>
  <c r="J19" i="254"/>
  <c r="J15" i="254"/>
  <c r="J11" i="254"/>
  <c r="J7" i="254"/>
  <c r="J22" i="254"/>
  <c r="J18" i="254"/>
  <c r="J14" i="254"/>
  <c r="J10" i="254"/>
  <c r="J21" i="254"/>
  <c r="J17" i="254"/>
  <c r="J13" i="254"/>
  <c r="J9" i="254"/>
  <c r="M22" i="253"/>
  <c r="M18" i="253"/>
  <c r="M14" i="253"/>
  <c r="M10" i="253"/>
  <c r="M12" i="253"/>
  <c r="M21" i="253"/>
  <c r="M19" i="253"/>
  <c r="M8" i="253"/>
  <c r="M15" i="253"/>
  <c r="M9" i="253"/>
  <c r="M11" i="253"/>
  <c r="M13" i="253"/>
  <c r="M20" i="253"/>
  <c r="M23" i="253"/>
  <c r="M7" i="253"/>
  <c r="M16" i="253"/>
  <c r="M17" i="253"/>
  <c r="M24" i="253"/>
  <c r="D24" i="253"/>
  <c r="D20" i="253"/>
  <c r="D16" i="253"/>
  <c r="D12" i="253"/>
  <c r="D8" i="253"/>
  <c r="D23" i="253"/>
  <c r="D19" i="253"/>
  <c r="D15" i="253"/>
  <c r="D11" i="253"/>
  <c r="D7" i="253"/>
  <c r="D22" i="253"/>
  <c r="D17" i="253"/>
  <c r="D13" i="253"/>
  <c r="D9" i="253"/>
  <c r="D18" i="253"/>
  <c r="D14" i="253"/>
  <c r="D10" i="253"/>
  <c r="D21" i="253"/>
  <c r="G22" i="253"/>
  <c r="G18" i="253"/>
  <c r="G14" i="253"/>
  <c r="G10" i="253"/>
  <c r="G21" i="253"/>
  <c r="G17" i="253"/>
  <c r="G13" i="253"/>
  <c r="G9" i="253"/>
  <c r="G24" i="253"/>
  <c r="G20" i="253"/>
  <c r="G23" i="253"/>
  <c r="G19" i="253"/>
  <c r="G15" i="253"/>
  <c r="G11" i="253"/>
  <c r="G7" i="253"/>
  <c r="G16" i="253"/>
  <c r="G12" i="253"/>
  <c r="G8" i="253"/>
  <c r="J24" i="253"/>
  <c r="J20" i="253"/>
  <c r="J16" i="253"/>
  <c r="J12" i="253"/>
  <c r="J8" i="253"/>
  <c r="J23" i="253"/>
  <c r="J19" i="253"/>
  <c r="J15" i="253"/>
  <c r="J11" i="253"/>
  <c r="J7" i="253"/>
  <c r="J22" i="253"/>
  <c r="J18" i="253"/>
  <c r="J14" i="253"/>
  <c r="J10" i="253"/>
  <c r="J21" i="253"/>
  <c r="J17" i="253"/>
  <c r="J13" i="253"/>
  <c r="J9" i="253"/>
  <c r="M13" i="252"/>
  <c r="M9" i="252"/>
  <c r="M18" i="252"/>
  <c r="M10" i="252"/>
  <c r="M22" i="252"/>
  <c r="M14" i="252"/>
  <c r="M17" i="252"/>
  <c r="M15" i="252"/>
  <c r="M7" i="252"/>
  <c r="M12" i="252"/>
  <c r="M21" i="252"/>
  <c r="M11" i="252"/>
  <c r="M24" i="252"/>
  <c r="M23" i="252"/>
  <c r="M19" i="252"/>
  <c r="M16" i="252"/>
  <c r="M8" i="252"/>
  <c r="M20" i="252"/>
  <c r="D24" i="252"/>
  <c r="D20" i="252"/>
  <c r="D16" i="252"/>
  <c r="D12" i="252"/>
  <c r="D8" i="252"/>
  <c r="D22" i="252"/>
  <c r="D21" i="252"/>
  <c r="D23" i="252"/>
  <c r="D19" i="252"/>
  <c r="D15" i="252"/>
  <c r="D11" i="252"/>
  <c r="D7" i="252"/>
  <c r="D18" i="252"/>
  <c r="D14" i="252"/>
  <c r="D10" i="252"/>
  <c r="D17" i="252"/>
  <c r="D13" i="252"/>
  <c r="D9" i="252"/>
  <c r="F36" i="252"/>
  <c r="G22" i="252"/>
  <c r="G18" i="252"/>
  <c r="G14" i="252"/>
  <c r="G10" i="252"/>
  <c r="G24" i="252"/>
  <c r="G16" i="252"/>
  <c r="G12" i="252"/>
  <c r="G19" i="252"/>
  <c r="G11" i="252"/>
  <c r="G21" i="252"/>
  <c r="G17" i="252"/>
  <c r="G13" i="252"/>
  <c r="G9" i="252"/>
  <c r="G20" i="252"/>
  <c r="G8" i="252"/>
  <c r="G23" i="252"/>
  <c r="G15" i="252"/>
  <c r="G7" i="252"/>
  <c r="J24" i="252"/>
  <c r="J20" i="252"/>
  <c r="J16" i="252"/>
  <c r="J12" i="252"/>
  <c r="J8" i="252"/>
  <c r="J18" i="252"/>
  <c r="J10" i="252"/>
  <c r="J17" i="252"/>
  <c r="J9" i="252"/>
  <c r="J23" i="252"/>
  <c r="J19" i="252"/>
  <c r="J15" i="252"/>
  <c r="J11" i="252"/>
  <c r="J7" i="252"/>
  <c r="J22" i="252"/>
  <c r="J14" i="252"/>
  <c r="J21" i="252"/>
  <c r="J13" i="252"/>
  <c r="G20" i="251"/>
  <c r="G16" i="251"/>
  <c r="G12" i="251"/>
  <c r="G8" i="251"/>
  <c r="G23" i="251"/>
  <c r="G21" i="251"/>
  <c r="G19" i="251"/>
  <c r="G17" i="251"/>
  <c r="G15" i="251"/>
  <c r="G13" i="251"/>
  <c r="G11" i="251"/>
  <c r="G9" i="251"/>
  <c r="G7" i="251"/>
  <c r="G24" i="251"/>
  <c r="G22" i="251"/>
  <c r="G18" i="251"/>
  <c r="G14" i="251"/>
  <c r="G10" i="251"/>
  <c r="J23" i="251"/>
  <c r="J21" i="251"/>
  <c r="J17" i="251"/>
  <c r="J13" i="251"/>
  <c r="J9" i="251"/>
  <c r="J24" i="251"/>
  <c r="J22" i="251"/>
  <c r="J20" i="251"/>
  <c r="J18" i="251"/>
  <c r="J16" i="251"/>
  <c r="J14" i="251"/>
  <c r="J12" i="251"/>
  <c r="J10" i="251"/>
  <c r="J8" i="251"/>
  <c r="J19" i="251"/>
  <c r="J15" i="251"/>
  <c r="J11" i="251"/>
  <c r="J7" i="251"/>
  <c r="D23" i="251"/>
  <c r="D19" i="251"/>
  <c r="D15" i="251"/>
  <c r="D11" i="251"/>
  <c r="D7" i="251"/>
  <c r="D24" i="251"/>
  <c r="D22" i="251"/>
  <c r="D20" i="251"/>
  <c r="D18" i="251"/>
  <c r="D16" i="251"/>
  <c r="D14" i="251"/>
  <c r="D12" i="251"/>
  <c r="D10" i="251"/>
  <c r="D8" i="251"/>
  <c r="D21" i="251"/>
  <c r="D17" i="251"/>
  <c r="D13" i="251"/>
  <c r="D9" i="251"/>
  <c r="D24" i="246"/>
  <c r="D22" i="246"/>
  <c r="D20" i="246"/>
  <c r="D18" i="246"/>
  <c r="D16" i="246"/>
  <c r="D14" i="246"/>
  <c r="D12" i="246"/>
  <c r="D10" i="246"/>
  <c r="D8" i="246"/>
  <c r="D23" i="246"/>
  <c r="D21" i="246"/>
  <c r="D13" i="246"/>
  <c r="D15" i="246"/>
  <c r="D7" i="246"/>
  <c r="D17" i="246"/>
  <c r="D9" i="246"/>
  <c r="D19" i="246"/>
  <c r="D11" i="246"/>
  <c r="G23" i="246"/>
  <c r="G21" i="246"/>
  <c r="G19" i="246"/>
  <c r="G17" i="246"/>
  <c r="G15" i="246"/>
  <c r="G13" i="246"/>
  <c r="G11" i="246"/>
  <c r="G9" i="246"/>
  <c r="G7" i="246"/>
  <c r="G24" i="246"/>
  <c r="G22" i="246"/>
  <c r="G18" i="246"/>
  <c r="G10" i="246"/>
  <c r="G20" i="246"/>
  <c r="G12" i="246"/>
  <c r="G14" i="246"/>
  <c r="G16" i="246"/>
  <c r="G8" i="246"/>
  <c r="J24" i="246"/>
  <c r="J22" i="246"/>
  <c r="J20" i="246"/>
  <c r="J18" i="246"/>
  <c r="J14" i="246"/>
  <c r="J12" i="246"/>
  <c r="J10" i="246"/>
  <c r="J8" i="246"/>
  <c r="J23" i="246"/>
  <c r="J21" i="246"/>
  <c r="J16" i="246"/>
  <c r="J15" i="246"/>
  <c r="J7" i="246"/>
  <c r="J17" i="246"/>
  <c r="J9" i="246"/>
  <c r="J19" i="246"/>
  <c r="J11" i="246"/>
  <c r="J13" i="246"/>
  <c r="G24" i="244"/>
  <c r="G22" i="244"/>
  <c r="G18" i="244"/>
  <c r="G14" i="244"/>
  <c r="G10" i="244"/>
  <c r="G23" i="244"/>
  <c r="G21" i="244"/>
  <c r="G19" i="244"/>
  <c r="G17" i="244"/>
  <c r="G15" i="244"/>
  <c r="G13" i="244"/>
  <c r="G11" i="244"/>
  <c r="G9" i="244"/>
  <c r="G7" i="244"/>
  <c r="G20" i="244"/>
  <c r="G16" i="244"/>
  <c r="G12" i="244"/>
  <c r="G8" i="244"/>
  <c r="J19" i="244"/>
  <c r="J15" i="244"/>
  <c r="J11" i="244"/>
  <c r="J7" i="244"/>
  <c r="J24" i="244"/>
  <c r="J22" i="244"/>
  <c r="J20" i="244"/>
  <c r="J18" i="244"/>
  <c r="J16" i="244"/>
  <c r="J14" i="244"/>
  <c r="J12" i="244"/>
  <c r="J10" i="244"/>
  <c r="J8" i="244"/>
  <c r="J23" i="244"/>
  <c r="J21" i="244"/>
  <c r="J17" i="244"/>
  <c r="J13" i="244"/>
  <c r="J9" i="244"/>
  <c r="D21" i="244"/>
  <c r="D17" i="244"/>
  <c r="D13" i="244"/>
  <c r="D9" i="244"/>
  <c r="D24" i="244"/>
  <c r="D22" i="244"/>
  <c r="D20" i="244"/>
  <c r="D18" i="244"/>
  <c r="D16" i="244"/>
  <c r="D14" i="244"/>
  <c r="D12" i="244"/>
  <c r="D10" i="244"/>
  <c r="D8" i="244"/>
  <c r="D23" i="244"/>
  <c r="D19" i="244"/>
  <c r="D15" i="244"/>
  <c r="D11" i="244"/>
  <c r="D7" i="244"/>
  <c r="D22" i="242"/>
  <c r="D20" i="242"/>
  <c r="D18" i="242"/>
  <c r="D16" i="242"/>
  <c r="D14" i="242"/>
  <c r="D12" i="242"/>
  <c r="D10" i="242"/>
  <c r="D8" i="242"/>
  <c r="D23" i="242"/>
  <c r="D21" i="242"/>
  <c r="D24" i="242"/>
  <c r="D19" i="242"/>
  <c r="D11" i="242"/>
  <c r="D13" i="242"/>
  <c r="D15" i="242"/>
  <c r="D7" i="242"/>
  <c r="D17" i="242"/>
  <c r="D9" i="242"/>
  <c r="G21" i="242"/>
  <c r="G19" i="242"/>
  <c r="G17" i="242"/>
  <c r="G15" i="242"/>
  <c r="G13" i="242"/>
  <c r="G11" i="242"/>
  <c r="G9" i="242"/>
  <c r="G7" i="242"/>
  <c r="G24" i="242"/>
  <c r="G22" i="242"/>
  <c r="G20" i="242"/>
  <c r="G23" i="242"/>
  <c r="G16" i="242"/>
  <c r="G8" i="242"/>
  <c r="G18" i="242"/>
  <c r="G10" i="242"/>
  <c r="G12" i="242"/>
  <c r="G14" i="242"/>
  <c r="J20" i="242"/>
  <c r="J18" i="242"/>
  <c r="J16" i="242"/>
  <c r="J14" i="242"/>
  <c r="J12" i="242"/>
  <c r="J10" i="242"/>
  <c r="J8" i="242"/>
  <c r="J23" i="242"/>
  <c r="J21" i="242"/>
  <c r="J19" i="242"/>
  <c r="J24" i="242"/>
  <c r="J22" i="242"/>
  <c r="J13" i="242"/>
  <c r="J15" i="242"/>
  <c r="J7" i="242"/>
  <c r="J17" i="242"/>
  <c r="J9" i="242"/>
  <c r="J11" i="242"/>
  <c r="G24" i="249"/>
  <c r="G22" i="249"/>
  <c r="G18" i="249"/>
  <c r="G14" i="249"/>
  <c r="G10" i="249"/>
  <c r="G23" i="249"/>
  <c r="G21" i="249"/>
  <c r="G19" i="249"/>
  <c r="G17" i="249"/>
  <c r="G15" i="249"/>
  <c r="G13" i="249"/>
  <c r="G11" i="249"/>
  <c r="G9" i="249"/>
  <c r="G7" i="249"/>
  <c r="G20" i="249"/>
  <c r="G16" i="249"/>
  <c r="G12" i="249"/>
  <c r="G8" i="249"/>
  <c r="J19" i="249"/>
  <c r="J15" i="249"/>
  <c r="J11" i="249"/>
  <c r="J7" i="249"/>
  <c r="J24" i="249"/>
  <c r="J22" i="249"/>
  <c r="J20" i="249"/>
  <c r="J18" i="249"/>
  <c r="J16" i="249"/>
  <c r="J14" i="249"/>
  <c r="J12" i="249"/>
  <c r="J10" i="249"/>
  <c r="J8" i="249"/>
  <c r="J23" i="249"/>
  <c r="J21" i="249"/>
  <c r="J17" i="249"/>
  <c r="J13" i="249"/>
  <c r="J9" i="249"/>
  <c r="D21" i="249"/>
  <c r="D17" i="249"/>
  <c r="D13" i="249"/>
  <c r="D9" i="249"/>
  <c r="D24" i="249"/>
  <c r="D22" i="249"/>
  <c r="D20" i="249"/>
  <c r="D18" i="249"/>
  <c r="D16" i="249"/>
  <c r="D14" i="249"/>
  <c r="D12" i="249"/>
  <c r="D10" i="249"/>
  <c r="D8" i="249"/>
  <c r="D23" i="249"/>
  <c r="D19" i="249"/>
  <c r="D15" i="249"/>
  <c r="D11" i="249"/>
  <c r="D7" i="249"/>
  <c r="D21" i="245"/>
  <c r="D17" i="245"/>
  <c r="D13" i="245"/>
  <c r="D9" i="245"/>
  <c r="D24" i="245"/>
  <c r="D22" i="245"/>
  <c r="D20" i="245"/>
  <c r="D18" i="245"/>
  <c r="D16" i="245"/>
  <c r="D14" i="245"/>
  <c r="D12" i="245"/>
  <c r="D10" i="245"/>
  <c r="D8" i="245"/>
  <c r="D23" i="245"/>
  <c r="D19" i="245"/>
  <c r="D15" i="245"/>
  <c r="D11" i="245"/>
  <c r="D7" i="245"/>
  <c r="G24" i="245"/>
  <c r="G22" i="245"/>
  <c r="G18" i="245"/>
  <c r="G14" i="245"/>
  <c r="G10" i="245"/>
  <c r="G23" i="245"/>
  <c r="G21" i="245"/>
  <c r="G19" i="245"/>
  <c r="G17" i="245"/>
  <c r="G15" i="245"/>
  <c r="G13" i="245"/>
  <c r="G11" i="245"/>
  <c r="G9" i="245"/>
  <c r="G7" i="245"/>
  <c r="G20" i="245"/>
  <c r="G16" i="245"/>
  <c r="G12" i="245"/>
  <c r="G8" i="245"/>
  <c r="J19" i="245"/>
  <c r="J15" i="245"/>
  <c r="J11" i="245"/>
  <c r="J7" i="245"/>
  <c r="J24" i="245"/>
  <c r="J22" i="245"/>
  <c r="J20" i="245"/>
  <c r="J18" i="245"/>
  <c r="J16" i="245"/>
  <c r="J14" i="245"/>
  <c r="J12" i="245"/>
  <c r="J10" i="245"/>
  <c r="J8" i="245"/>
  <c r="J23" i="245"/>
  <c r="J21" i="245"/>
  <c r="J17" i="245"/>
  <c r="J13" i="245"/>
  <c r="J9" i="245"/>
  <c r="G15" i="241"/>
  <c r="G13" i="241"/>
  <c r="G11" i="241"/>
  <c r="G9" i="241"/>
  <c r="G7" i="241"/>
  <c r="G24" i="241"/>
  <c r="G22" i="241"/>
  <c r="G20" i="241"/>
  <c r="G18" i="241"/>
  <c r="G16" i="241"/>
  <c r="G14" i="241"/>
  <c r="G23" i="241"/>
  <c r="G21" i="241"/>
  <c r="G19" i="241"/>
  <c r="G17" i="241"/>
  <c r="G12" i="241"/>
  <c r="G8" i="241"/>
  <c r="G10" i="241"/>
  <c r="J14" i="241"/>
  <c r="J12" i="241"/>
  <c r="J10" i="241"/>
  <c r="J8" i="241"/>
  <c r="J23" i="241"/>
  <c r="J21" i="241"/>
  <c r="J19" i="241"/>
  <c r="J17" i="241"/>
  <c r="J15" i="241"/>
  <c r="J13" i="241"/>
  <c r="J24" i="241"/>
  <c r="J22" i="241"/>
  <c r="J20" i="241"/>
  <c r="J18" i="241"/>
  <c r="J16" i="241"/>
  <c r="J9" i="241"/>
  <c r="J11" i="241"/>
  <c r="J7" i="241"/>
  <c r="D14" i="241"/>
  <c r="D12" i="241"/>
  <c r="D10" i="241"/>
  <c r="D8" i="241"/>
  <c r="D23" i="241"/>
  <c r="D21" i="241"/>
  <c r="D19" i="241"/>
  <c r="D17" i="241"/>
  <c r="D15" i="241"/>
  <c r="D13" i="241"/>
  <c r="D24" i="241"/>
  <c r="D22" i="241"/>
  <c r="D20" i="241"/>
  <c r="D18" i="241"/>
  <c r="D16" i="241"/>
  <c r="D7" i="241"/>
  <c r="D9" i="241"/>
  <c r="D11" i="241"/>
  <c r="D21" i="248"/>
  <c r="D17" i="248"/>
  <c r="D13" i="248"/>
  <c r="D9" i="248"/>
  <c r="D24" i="248"/>
  <c r="D22" i="248"/>
  <c r="D20" i="248"/>
  <c r="D18" i="248"/>
  <c r="D16" i="248"/>
  <c r="D14" i="248"/>
  <c r="D12" i="248"/>
  <c r="D10" i="248"/>
  <c r="D8" i="248"/>
  <c r="D23" i="248"/>
  <c r="D19" i="248"/>
  <c r="D15" i="248"/>
  <c r="D11" i="248"/>
  <c r="D7" i="248"/>
  <c r="G24" i="248"/>
  <c r="G22" i="248"/>
  <c r="G18" i="248"/>
  <c r="G14" i="248"/>
  <c r="G10" i="248"/>
  <c r="G23" i="248"/>
  <c r="G21" i="248"/>
  <c r="G19" i="248"/>
  <c r="G17" i="248"/>
  <c r="G15" i="248"/>
  <c r="G13" i="248"/>
  <c r="G11" i="248"/>
  <c r="G9" i="248"/>
  <c r="G7" i="248"/>
  <c r="G20" i="248"/>
  <c r="G16" i="248"/>
  <c r="G12" i="248"/>
  <c r="G8" i="248"/>
  <c r="J19" i="248"/>
  <c r="J15" i="248"/>
  <c r="J11" i="248"/>
  <c r="J7" i="248"/>
  <c r="J24" i="248"/>
  <c r="J22" i="248"/>
  <c r="J20" i="248"/>
  <c r="J18" i="248"/>
  <c r="J16" i="248"/>
  <c r="J14" i="248"/>
  <c r="J12" i="248"/>
  <c r="J10" i="248"/>
  <c r="J8" i="248"/>
  <c r="J23" i="248"/>
  <c r="J21" i="248"/>
  <c r="J17" i="248"/>
  <c r="J13" i="248"/>
  <c r="J9" i="248"/>
  <c r="J24" i="250"/>
  <c r="J22" i="250"/>
  <c r="J20" i="250"/>
  <c r="J18" i="250"/>
  <c r="J16" i="250"/>
  <c r="J14" i="250"/>
  <c r="J12" i="250"/>
  <c r="J10" i="250"/>
  <c r="J8" i="250"/>
  <c r="J23" i="250"/>
  <c r="J21" i="250"/>
  <c r="J13" i="250"/>
  <c r="J15" i="250"/>
  <c r="J7" i="250"/>
  <c r="J17" i="250"/>
  <c r="J9" i="250"/>
  <c r="J19" i="250"/>
  <c r="J11" i="250"/>
  <c r="G23" i="250"/>
  <c r="G21" i="250"/>
  <c r="G19" i="250"/>
  <c r="G17" i="250"/>
  <c r="G15" i="250"/>
  <c r="G13" i="250"/>
  <c r="G11" i="250"/>
  <c r="G9" i="250"/>
  <c r="G7" i="250"/>
  <c r="G24" i="250"/>
  <c r="G22" i="250"/>
  <c r="G16" i="250"/>
  <c r="G8" i="250"/>
  <c r="G18" i="250"/>
  <c r="G10" i="250"/>
  <c r="G20" i="250"/>
  <c r="G12" i="250"/>
  <c r="G14" i="250"/>
  <c r="D24" i="250"/>
  <c r="D22" i="250"/>
  <c r="D20" i="250"/>
  <c r="D18" i="250"/>
  <c r="D16" i="250"/>
  <c r="D14" i="250"/>
  <c r="D12" i="250"/>
  <c r="D10" i="250"/>
  <c r="D8" i="250"/>
  <c r="D23" i="250"/>
  <c r="D19" i="250"/>
  <c r="D11" i="250"/>
  <c r="D21" i="250"/>
  <c r="D13" i="250"/>
  <c r="D15" i="250"/>
  <c r="D7" i="250"/>
  <c r="D17" i="250"/>
  <c r="D9" i="250"/>
  <c r="D23" i="247"/>
  <c r="D21" i="247"/>
  <c r="D17" i="247"/>
  <c r="D13" i="247"/>
  <c r="D11" i="247"/>
  <c r="D9" i="247"/>
  <c r="D24" i="247"/>
  <c r="D22" i="247"/>
  <c r="D20" i="247"/>
  <c r="D18" i="247"/>
  <c r="D16" i="247"/>
  <c r="D14" i="247"/>
  <c r="D12" i="247"/>
  <c r="D10" i="247"/>
  <c r="D8" i="247"/>
  <c r="D19" i="247"/>
  <c r="D15" i="247"/>
  <c r="D7" i="247"/>
  <c r="G24" i="247"/>
  <c r="G18" i="247"/>
  <c r="G14" i="247"/>
  <c r="G23" i="247"/>
  <c r="G21" i="247"/>
  <c r="G19" i="247"/>
  <c r="G17" i="247"/>
  <c r="G15" i="247"/>
  <c r="G13" i="247"/>
  <c r="G11" i="247"/>
  <c r="G9" i="247"/>
  <c r="G7" i="247"/>
  <c r="G22" i="247"/>
  <c r="G20" i="247"/>
  <c r="G16" i="247"/>
  <c r="G12" i="247"/>
  <c r="G10" i="247"/>
  <c r="G8" i="247"/>
  <c r="J19" i="247"/>
  <c r="J15" i="247"/>
  <c r="J7" i="247"/>
  <c r="J24" i="247"/>
  <c r="J22" i="247"/>
  <c r="J20" i="247"/>
  <c r="J18" i="247"/>
  <c r="J16" i="247"/>
  <c r="J14" i="247"/>
  <c r="J12" i="247"/>
  <c r="J10" i="247"/>
  <c r="J8" i="247"/>
  <c r="J23" i="247"/>
  <c r="J21" i="247"/>
  <c r="J17" i="247"/>
  <c r="J13" i="247"/>
  <c r="J11" i="247"/>
  <c r="J9" i="247"/>
  <c r="G23" i="243"/>
  <c r="G21" i="243"/>
  <c r="G19" i="243"/>
  <c r="G17" i="243"/>
  <c r="G15" i="243"/>
  <c r="G13" i="243"/>
  <c r="G11" i="243"/>
  <c r="G9" i="243"/>
  <c r="G7" i="243"/>
  <c r="G24" i="243"/>
  <c r="G22" i="243"/>
  <c r="G16" i="243"/>
  <c r="G8" i="243"/>
  <c r="G18" i="243"/>
  <c r="G10" i="243"/>
  <c r="G20" i="243"/>
  <c r="G12" i="243"/>
  <c r="G14" i="243"/>
  <c r="J24" i="243"/>
  <c r="J22" i="243"/>
  <c r="J20" i="243"/>
  <c r="J18" i="243"/>
  <c r="J16" i="243"/>
  <c r="J14" i="243"/>
  <c r="J12" i="243"/>
  <c r="J10" i="243"/>
  <c r="J8" i="243"/>
  <c r="J23" i="243"/>
  <c r="J21" i="243"/>
  <c r="J13" i="243"/>
  <c r="J15" i="243"/>
  <c r="J7" i="243"/>
  <c r="J17" i="243"/>
  <c r="J9" i="243"/>
  <c r="J19" i="243"/>
  <c r="J11" i="243"/>
  <c r="D24" i="243"/>
  <c r="D22" i="243"/>
  <c r="D20" i="243"/>
  <c r="D18" i="243"/>
  <c r="D16" i="243"/>
  <c r="D14" i="243"/>
  <c r="D12" i="243"/>
  <c r="D10" i="243"/>
  <c r="D8" i="243"/>
  <c r="D23" i="243"/>
  <c r="D19" i="243"/>
  <c r="D11" i="243"/>
  <c r="D21" i="243"/>
  <c r="D13" i="243"/>
  <c r="D15" i="243"/>
  <c r="D7" i="243"/>
  <c r="D17" i="243"/>
  <c r="D9" i="243"/>
  <c r="G22" i="239"/>
  <c r="G18" i="239"/>
  <c r="G14" i="239"/>
  <c r="G10" i="239"/>
  <c r="G24" i="239"/>
  <c r="G20" i="239"/>
  <c r="G16" i="239"/>
  <c r="G11" i="239"/>
  <c r="G21" i="239"/>
  <c r="G17" i="239"/>
  <c r="G13" i="239"/>
  <c r="G9" i="239"/>
  <c r="G12" i="239"/>
  <c r="G8" i="239"/>
  <c r="G23" i="239"/>
  <c r="G19" i="239"/>
  <c r="G15" i="239"/>
  <c r="G7" i="239"/>
  <c r="J24" i="239"/>
  <c r="J20" i="239"/>
  <c r="J16" i="239"/>
  <c r="J12" i="239"/>
  <c r="J8" i="239"/>
  <c r="J22" i="239"/>
  <c r="J18" i="239"/>
  <c r="J14" i="239"/>
  <c r="J21" i="239"/>
  <c r="J13" i="239"/>
  <c r="J9" i="239"/>
  <c r="J23" i="239"/>
  <c r="J19" i="239"/>
  <c r="J15" i="239"/>
  <c r="J11" i="239"/>
  <c r="J7" i="239"/>
  <c r="J10" i="239"/>
  <c r="J17" i="239"/>
  <c r="D24" i="239"/>
  <c r="D20" i="239"/>
  <c r="D16" i="239"/>
  <c r="D12" i="239"/>
  <c r="D8" i="239"/>
  <c r="D22" i="239"/>
  <c r="D18" i="239"/>
  <c r="D17" i="239"/>
  <c r="D23" i="239"/>
  <c r="D19" i="239"/>
  <c r="D15" i="239"/>
  <c r="D11" i="239"/>
  <c r="D7" i="239"/>
  <c r="D14" i="239"/>
  <c r="D10" i="239"/>
  <c r="D21" i="239"/>
  <c r="D13" i="239"/>
  <c r="D9" i="239"/>
  <c r="N36" i="238"/>
  <c r="C36" i="254"/>
  <c r="E29" i="254" s="1"/>
  <c r="L36" i="253"/>
  <c r="L36" i="252"/>
  <c r="C36" i="178"/>
  <c r="C36" i="177"/>
  <c r="E30" i="177" s="1"/>
  <c r="C36" i="176"/>
  <c r="C36" i="181"/>
  <c r="E28" i="181" s="1"/>
  <c r="C36" i="173"/>
  <c r="E30" i="173" s="1"/>
  <c r="C36" i="175"/>
  <c r="E31" i="175" s="1"/>
  <c r="D25" i="175"/>
  <c r="I36" i="252"/>
  <c r="K33" i="252" s="1"/>
  <c r="I36" i="257"/>
  <c r="K30" i="257" s="1"/>
  <c r="F36" i="253"/>
  <c r="C36" i="182"/>
  <c r="E32" i="182" s="1"/>
  <c r="G7" i="171"/>
  <c r="D7" i="171"/>
  <c r="I36" i="260"/>
  <c r="I36" i="255"/>
  <c r="I36" i="242"/>
  <c r="K32" i="242" s="1"/>
  <c r="I36" i="245"/>
  <c r="I36" i="250"/>
  <c r="K28" i="250" s="1"/>
  <c r="C36" i="239"/>
  <c r="I36" i="246"/>
  <c r="I36" i="243"/>
  <c r="K16" i="243" s="1"/>
  <c r="C36" i="183"/>
  <c r="C36" i="174"/>
  <c r="C36" i="179"/>
  <c r="L25" i="171"/>
  <c r="L34" i="171"/>
  <c r="I36" i="259"/>
  <c r="I36" i="256"/>
  <c r="I36" i="254"/>
  <c r="F36" i="254"/>
  <c r="I36" i="253"/>
  <c r="C36" i="252"/>
  <c r="I36" i="251"/>
  <c r="C36" i="251"/>
  <c r="I36" i="244"/>
  <c r="I36" i="249"/>
  <c r="I36" i="241"/>
  <c r="C36" i="241"/>
  <c r="I36" i="248"/>
  <c r="I36" i="247"/>
  <c r="K16" i="247" s="1"/>
  <c r="L34" i="239"/>
  <c r="L25" i="239"/>
  <c r="J7" i="237"/>
  <c r="C36" i="172"/>
  <c r="I36" i="171"/>
  <c r="J7" i="171"/>
  <c r="F36" i="171"/>
  <c r="C36" i="171"/>
  <c r="C36" i="260"/>
  <c r="F36" i="260"/>
  <c r="F36" i="259"/>
  <c r="C36" i="259"/>
  <c r="F36" i="257"/>
  <c r="C36" i="257"/>
  <c r="C36" i="256"/>
  <c r="F36" i="256"/>
  <c r="C36" i="255"/>
  <c r="F36" i="255"/>
  <c r="L36" i="254"/>
  <c r="C36" i="253"/>
  <c r="H33" i="252"/>
  <c r="H32" i="252"/>
  <c r="H31" i="252"/>
  <c r="H30" i="252"/>
  <c r="H29" i="252"/>
  <c r="H28" i="252"/>
  <c r="K29" i="252"/>
  <c r="F36" i="251"/>
  <c r="F36" i="246"/>
  <c r="F36" i="244"/>
  <c r="C36" i="244"/>
  <c r="F36" i="242"/>
  <c r="C36" i="242"/>
  <c r="C36" i="249"/>
  <c r="F36" i="249"/>
  <c r="F36" i="245"/>
  <c r="C36" i="245"/>
  <c r="F36" i="241"/>
  <c r="F36" i="248"/>
  <c r="C36" i="248"/>
  <c r="K33" i="250"/>
  <c r="K29" i="250"/>
  <c r="F36" i="250"/>
  <c r="C36" i="250"/>
  <c r="F36" i="247"/>
  <c r="C36" i="247"/>
  <c r="C36" i="243"/>
  <c r="F36" i="243"/>
  <c r="I36" i="239"/>
  <c r="F36" i="239"/>
  <c r="E33" i="177" l="1"/>
  <c r="E29" i="177"/>
  <c r="E31" i="177"/>
  <c r="E31" i="173"/>
  <c r="E32" i="175"/>
  <c r="K30" i="252"/>
  <c r="E29" i="181"/>
  <c r="E33" i="181"/>
  <c r="E30" i="181"/>
  <c r="E32" i="181"/>
  <c r="E31" i="181"/>
  <c r="E32" i="177"/>
  <c r="K9" i="171"/>
  <c r="K13" i="171"/>
  <c r="K17" i="171"/>
  <c r="K21" i="171"/>
  <c r="K11" i="171"/>
  <c r="K19" i="171"/>
  <c r="K8" i="171"/>
  <c r="K16" i="171"/>
  <c r="K24" i="171"/>
  <c r="K10" i="171"/>
  <c r="K14" i="171"/>
  <c r="K18" i="171"/>
  <c r="K22" i="171"/>
  <c r="K15" i="171"/>
  <c r="K23" i="171"/>
  <c r="K12" i="171"/>
  <c r="K20" i="171"/>
  <c r="H10" i="171"/>
  <c r="H14" i="171"/>
  <c r="H18" i="171"/>
  <c r="H22" i="171"/>
  <c r="H11" i="171"/>
  <c r="H15" i="171"/>
  <c r="H19" i="171"/>
  <c r="H23" i="171"/>
  <c r="H8" i="171"/>
  <c r="H12" i="171"/>
  <c r="H16" i="171"/>
  <c r="H20" i="171"/>
  <c r="H24" i="171"/>
  <c r="H9" i="171"/>
  <c r="H13" i="171"/>
  <c r="H17" i="171"/>
  <c r="H21" i="171"/>
  <c r="M8" i="171"/>
  <c r="M12" i="171"/>
  <c r="M16" i="171"/>
  <c r="M20" i="171"/>
  <c r="M24" i="171"/>
  <c r="M23" i="171"/>
  <c r="M17" i="171"/>
  <c r="M19" i="171"/>
  <c r="M14" i="171"/>
  <c r="M13" i="171"/>
  <c r="M15" i="171"/>
  <c r="M10" i="171"/>
  <c r="M9" i="171"/>
  <c r="M22" i="171"/>
  <c r="M11" i="171"/>
  <c r="M21" i="171"/>
  <c r="M18" i="171"/>
  <c r="K31" i="257"/>
  <c r="K29" i="257"/>
  <c r="E31" i="254"/>
  <c r="K28" i="252"/>
  <c r="K31" i="252"/>
  <c r="D25" i="246"/>
  <c r="E29" i="183"/>
  <c r="E24" i="183"/>
  <c r="E22" i="183"/>
  <c r="E20" i="183"/>
  <c r="E18" i="183"/>
  <c r="E16" i="183"/>
  <c r="E14" i="183"/>
  <c r="E12" i="183"/>
  <c r="E10" i="183"/>
  <c r="E8" i="183"/>
  <c r="E21" i="183"/>
  <c r="E19" i="183"/>
  <c r="E17" i="183"/>
  <c r="E13" i="183"/>
  <c r="E11" i="183"/>
  <c r="E7" i="183"/>
  <c r="E23" i="183"/>
  <c r="E15" i="183"/>
  <c r="E9" i="183"/>
  <c r="E24" i="178"/>
  <c r="E22" i="178"/>
  <c r="E20" i="178"/>
  <c r="E18" i="178"/>
  <c r="E16" i="178"/>
  <c r="E14" i="178"/>
  <c r="E12" i="178"/>
  <c r="E10" i="178"/>
  <c r="E8" i="178"/>
  <c r="E23" i="178"/>
  <c r="E21" i="178"/>
  <c r="E19" i="178"/>
  <c r="E17" i="178"/>
  <c r="E15" i="178"/>
  <c r="E13" i="178"/>
  <c r="E11" i="178"/>
  <c r="E9" i="178"/>
  <c r="E7" i="178"/>
  <c r="E24" i="176"/>
  <c r="E22" i="176"/>
  <c r="E20" i="176"/>
  <c r="E18" i="176"/>
  <c r="E16" i="176"/>
  <c r="E14" i="176"/>
  <c r="E12" i="176"/>
  <c r="E10" i="176"/>
  <c r="E8" i="176"/>
  <c r="E21" i="176"/>
  <c r="E19" i="176"/>
  <c r="E15" i="176"/>
  <c r="E11" i="176"/>
  <c r="E7" i="176"/>
  <c r="E23" i="176"/>
  <c r="E17" i="176"/>
  <c r="E13" i="176"/>
  <c r="E9" i="176"/>
  <c r="E24" i="174"/>
  <c r="E22" i="174"/>
  <c r="E20" i="174"/>
  <c r="E18" i="174"/>
  <c r="E16" i="174"/>
  <c r="E14" i="174"/>
  <c r="E12" i="174"/>
  <c r="E10" i="174"/>
  <c r="E8" i="174"/>
  <c r="E23" i="174"/>
  <c r="E21" i="174"/>
  <c r="E19" i="174"/>
  <c r="E17" i="174"/>
  <c r="E15" i="174"/>
  <c r="E13" i="174"/>
  <c r="E11" i="174"/>
  <c r="E9" i="174"/>
  <c r="E7" i="174"/>
  <c r="E24" i="181"/>
  <c r="E22" i="181"/>
  <c r="E20" i="181"/>
  <c r="E18" i="181"/>
  <c r="E16" i="181"/>
  <c r="E14" i="181"/>
  <c r="E12" i="181"/>
  <c r="E10" i="181"/>
  <c r="E8" i="181"/>
  <c r="E23" i="181"/>
  <c r="E21" i="181"/>
  <c r="E19" i="181"/>
  <c r="E17" i="181"/>
  <c r="E15" i="181"/>
  <c r="E13" i="181"/>
  <c r="E11" i="181"/>
  <c r="E9" i="181"/>
  <c r="E7" i="181"/>
  <c r="E24" i="177"/>
  <c r="E22" i="177"/>
  <c r="E20" i="177"/>
  <c r="E18" i="177"/>
  <c r="E16" i="177"/>
  <c r="E14" i="177"/>
  <c r="E12" i="177"/>
  <c r="E10" i="177"/>
  <c r="E8" i="177"/>
  <c r="E23" i="177"/>
  <c r="E21" i="177"/>
  <c r="E19" i="177"/>
  <c r="E17" i="177"/>
  <c r="E15" i="177"/>
  <c r="E13" i="177"/>
  <c r="E11" i="177"/>
  <c r="E9" i="177"/>
  <c r="E7" i="177"/>
  <c r="E28" i="177"/>
  <c r="E24" i="173"/>
  <c r="E22" i="173"/>
  <c r="E20" i="173"/>
  <c r="E18" i="173"/>
  <c r="E16" i="173"/>
  <c r="E14" i="173"/>
  <c r="E12" i="173"/>
  <c r="E10" i="173"/>
  <c r="E8" i="173"/>
  <c r="E21" i="173"/>
  <c r="E17" i="173"/>
  <c r="E13" i="173"/>
  <c r="E9" i="173"/>
  <c r="E23" i="173"/>
  <c r="E19" i="173"/>
  <c r="E15" i="173"/>
  <c r="E11" i="173"/>
  <c r="E7" i="173"/>
  <c r="E32" i="173"/>
  <c r="E24" i="182"/>
  <c r="E22" i="182"/>
  <c r="E20" i="182"/>
  <c r="E18" i="182"/>
  <c r="E16" i="182"/>
  <c r="E14" i="182"/>
  <c r="E12" i="182"/>
  <c r="E10" i="182"/>
  <c r="E8" i="182"/>
  <c r="E23" i="182"/>
  <c r="E21" i="182"/>
  <c r="E19" i="182"/>
  <c r="E17" i="182"/>
  <c r="E15" i="182"/>
  <c r="E13" i="182"/>
  <c r="E11" i="182"/>
  <c r="E9" i="182"/>
  <c r="E7" i="182"/>
  <c r="E33" i="179"/>
  <c r="E24" i="179"/>
  <c r="E22" i="179"/>
  <c r="E20" i="179"/>
  <c r="E18" i="179"/>
  <c r="E16" i="179"/>
  <c r="E14" i="179"/>
  <c r="E12" i="179"/>
  <c r="E10" i="179"/>
  <c r="E8" i="179"/>
  <c r="E21" i="179"/>
  <c r="E17" i="179"/>
  <c r="E11" i="179"/>
  <c r="E7" i="179"/>
  <c r="E23" i="179"/>
  <c r="E19" i="179"/>
  <c r="E15" i="179"/>
  <c r="E13" i="179"/>
  <c r="E9" i="179"/>
  <c r="E24" i="175"/>
  <c r="E22" i="175"/>
  <c r="E20" i="175"/>
  <c r="E18" i="175"/>
  <c r="E16" i="175"/>
  <c r="E14" i="175"/>
  <c r="E12" i="175"/>
  <c r="E10" i="175"/>
  <c r="E8" i="175"/>
  <c r="E23" i="175"/>
  <c r="E21" i="175"/>
  <c r="E19" i="175"/>
  <c r="E17" i="175"/>
  <c r="E15" i="175"/>
  <c r="E13" i="175"/>
  <c r="E11" i="175"/>
  <c r="E9" i="175"/>
  <c r="E7" i="175"/>
  <c r="E29" i="175"/>
  <c r="E30" i="175"/>
  <c r="E33" i="175"/>
  <c r="E28" i="175"/>
  <c r="E24" i="172"/>
  <c r="E22" i="172"/>
  <c r="E20" i="172"/>
  <c r="E18" i="172"/>
  <c r="E16" i="172"/>
  <c r="E14" i="172"/>
  <c r="E12" i="172"/>
  <c r="E10" i="172"/>
  <c r="E8" i="172"/>
  <c r="E29" i="172"/>
  <c r="E21" i="172"/>
  <c r="E17" i="172"/>
  <c r="E13" i="172"/>
  <c r="E9" i="172"/>
  <c r="E30" i="172"/>
  <c r="E23" i="172"/>
  <c r="E19" i="172"/>
  <c r="E15" i="172"/>
  <c r="E11" i="172"/>
  <c r="E7" i="172"/>
  <c r="E28" i="172"/>
  <c r="E8" i="171"/>
  <c r="E12" i="171"/>
  <c r="E16" i="171"/>
  <c r="E20" i="171"/>
  <c r="E24" i="171"/>
  <c r="E9" i="171"/>
  <c r="E13" i="171"/>
  <c r="E17" i="171"/>
  <c r="E21" i="171"/>
  <c r="E10" i="171"/>
  <c r="E14" i="171"/>
  <c r="E18" i="171"/>
  <c r="E22" i="171"/>
  <c r="E11" i="171"/>
  <c r="E15" i="171"/>
  <c r="E19" i="171"/>
  <c r="E23" i="171"/>
  <c r="E24" i="260"/>
  <c r="E22" i="260"/>
  <c r="E20" i="260"/>
  <c r="E18" i="260"/>
  <c r="E16" i="260"/>
  <c r="E14" i="260"/>
  <c r="E12" i="260"/>
  <c r="E10" i="260"/>
  <c r="E8" i="260"/>
  <c r="E23" i="260"/>
  <c r="E21" i="260"/>
  <c r="E19" i="260"/>
  <c r="E17" i="260"/>
  <c r="E15" i="260"/>
  <c r="E13" i="260"/>
  <c r="E11" i="260"/>
  <c r="E9" i="260"/>
  <c r="E7" i="260"/>
  <c r="H23" i="260"/>
  <c r="H21" i="260"/>
  <c r="H19" i="260"/>
  <c r="H17" i="260"/>
  <c r="H15" i="260"/>
  <c r="H13" i="260"/>
  <c r="H11" i="260"/>
  <c r="H9" i="260"/>
  <c r="H7" i="260"/>
  <c r="H24" i="260"/>
  <c r="H22" i="260"/>
  <c r="H20" i="260"/>
  <c r="H18" i="260"/>
  <c r="H16" i="260"/>
  <c r="H14" i="260"/>
  <c r="H12" i="260"/>
  <c r="H10" i="260"/>
  <c r="H8" i="260"/>
  <c r="K33" i="260"/>
  <c r="K24" i="260"/>
  <c r="K22" i="260"/>
  <c r="K20" i="260"/>
  <c r="K18" i="260"/>
  <c r="K16" i="260"/>
  <c r="K14" i="260"/>
  <c r="K12" i="260"/>
  <c r="K10" i="260"/>
  <c r="K8" i="260"/>
  <c r="K23" i="260"/>
  <c r="K21" i="260"/>
  <c r="K19" i="260"/>
  <c r="K17" i="260"/>
  <c r="K15" i="260"/>
  <c r="K13" i="260"/>
  <c r="K11" i="260"/>
  <c r="K9" i="260"/>
  <c r="K7" i="260"/>
  <c r="K30" i="260"/>
  <c r="K28" i="260"/>
  <c r="K24" i="259"/>
  <c r="K22" i="259"/>
  <c r="K20" i="259"/>
  <c r="K18" i="259"/>
  <c r="K16" i="259"/>
  <c r="K14" i="259"/>
  <c r="K12" i="259"/>
  <c r="K10" i="259"/>
  <c r="K8" i="259"/>
  <c r="K23" i="259"/>
  <c r="K21" i="259"/>
  <c r="K17" i="259"/>
  <c r="K13" i="259"/>
  <c r="K9" i="259"/>
  <c r="K19" i="259"/>
  <c r="K15" i="259"/>
  <c r="K11" i="259"/>
  <c r="K7" i="259"/>
  <c r="H23" i="259"/>
  <c r="H21" i="259"/>
  <c r="H19" i="259"/>
  <c r="H17" i="259"/>
  <c r="H15" i="259"/>
  <c r="H13" i="259"/>
  <c r="H11" i="259"/>
  <c r="H9" i="259"/>
  <c r="H7" i="259"/>
  <c r="H20" i="259"/>
  <c r="H16" i="259"/>
  <c r="H12" i="259"/>
  <c r="H8" i="259"/>
  <c r="H24" i="259"/>
  <c r="H22" i="259"/>
  <c r="H18" i="259"/>
  <c r="H14" i="259"/>
  <c r="H10" i="259"/>
  <c r="E24" i="259"/>
  <c r="E22" i="259"/>
  <c r="E20" i="259"/>
  <c r="E18" i="259"/>
  <c r="E16" i="259"/>
  <c r="E14" i="259"/>
  <c r="E12" i="259"/>
  <c r="E10" i="259"/>
  <c r="E8" i="259"/>
  <c r="E23" i="259"/>
  <c r="E19" i="259"/>
  <c r="E15" i="259"/>
  <c r="E11" i="259"/>
  <c r="E7" i="259"/>
  <c r="E21" i="259"/>
  <c r="E17" i="259"/>
  <c r="E13" i="259"/>
  <c r="E9" i="259"/>
  <c r="H23" i="257"/>
  <c r="H21" i="257"/>
  <c r="H19" i="257"/>
  <c r="H17" i="257"/>
  <c r="H15" i="257"/>
  <c r="H13" i="257"/>
  <c r="H11" i="257"/>
  <c r="H9" i="257"/>
  <c r="H7" i="257"/>
  <c r="H24" i="257"/>
  <c r="H22" i="257"/>
  <c r="H20" i="257"/>
  <c r="H18" i="257"/>
  <c r="H16" i="257"/>
  <c r="H14" i="257"/>
  <c r="H12" i="257"/>
  <c r="H10" i="257"/>
  <c r="H8" i="257"/>
  <c r="E24" i="257"/>
  <c r="E22" i="257"/>
  <c r="E20" i="257"/>
  <c r="E18" i="257"/>
  <c r="E16" i="257"/>
  <c r="E14" i="257"/>
  <c r="E12" i="257"/>
  <c r="E10" i="257"/>
  <c r="E8" i="257"/>
  <c r="E23" i="257"/>
  <c r="E21" i="257"/>
  <c r="E19" i="257"/>
  <c r="E17" i="257"/>
  <c r="E15" i="257"/>
  <c r="E13" i="257"/>
  <c r="E11" i="257"/>
  <c r="E9" i="257"/>
  <c r="E7" i="257"/>
  <c r="K33" i="257"/>
  <c r="K24" i="257"/>
  <c r="K22" i="257"/>
  <c r="K20" i="257"/>
  <c r="K18" i="257"/>
  <c r="K16" i="257"/>
  <c r="K14" i="257"/>
  <c r="K12" i="257"/>
  <c r="K10" i="257"/>
  <c r="K8" i="257"/>
  <c r="K23" i="257"/>
  <c r="K21" i="257"/>
  <c r="K19" i="257"/>
  <c r="K17" i="257"/>
  <c r="K15" i="257"/>
  <c r="K13" i="257"/>
  <c r="K11" i="257"/>
  <c r="K9" i="257"/>
  <c r="K7" i="257"/>
  <c r="H23" i="256"/>
  <c r="H21" i="256"/>
  <c r="H19" i="256"/>
  <c r="H17" i="256"/>
  <c r="H15" i="256"/>
  <c r="H13" i="256"/>
  <c r="H11" i="256"/>
  <c r="H9" i="256"/>
  <c r="H7" i="256"/>
  <c r="H22" i="256"/>
  <c r="H18" i="256"/>
  <c r="H14" i="256"/>
  <c r="H10" i="256"/>
  <c r="H24" i="256"/>
  <c r="H20" i="256"/>
  <c r="H16" i="256"/>
  <c r="H12" i="256"/>
  <c r="H8" i="256"/>
  <c r="K33" i="256"/>
  <c r="K24" i="256"/>
  <c r="K22" i="256"/>
  <c r="K20" i="256"/>
  <c r="K18" i="256"/>
  <c r="K16" i="256"/>
  <c r="K14" i="256"/>
  <c r="K12" i="256"/>
  <c r="K10" i="256"/>
  <c r="K8" i="256"/>
  <c r="K23" i="256"/>
  <c r="K19" i="256"/>
  <c r="K15" i="256"/>
  <c r="K11" i="256"/>
  <c r="K7" i="256"/>
  <c r="K21" i="256"/>
  <c r="K17" i="256"/>
  <c r="K13" i="256"/>
  <c r="K9" i="256"/>
  <c r="E24" i="256"/>
  <c r="E22" i="256"/>
  <c r="E20" i="256"/>
  <c r="E18" i="256"/>
  <c r="E16" i="256"/>
  <c r="E14" i="256"/>
  <c r="E12" i="256"/>
  <c r="E10" i="256"/>
  <c r="E8" i="256"/>
  <c r="E21" i="256"/>
  <c r="E17" i="256"/>
  <c r="E13" i="256"/>
  <c r="E9" i="256"/>
  <c r="E23" i="256"/>
  <c r="E19" i="256"/>
  <c r="E15" i="256"/>
  <c r="E11" i="256"/>
  <c r="E7" i="256"/>
  <c r="K24" i="255"/>
  <c r="K22" i="255"/>
  <c r="K20" i="255"/>
  <c r="K18" i="255"/>
  <c r="K16" i="255"/>
  <c r="K23" i="255"/>
  <c r="K21" i="255"/>
  <c r="K19" i="255"/>
  <c r="K17" i="255"/>
  <c r="K15" i="255"/>
  <c r="K13" i="255"/>
  <c r="K11" i="255"/>
  <c r="K9" i="255"/>
  <c r="K7" i="255"/>
  <c r="K14" i="255"/>
  <c r="K10" i="255"/>
  <c r="K12" i="255"/>
  <c r="K8" i="255"/>
  <c r="H23" i="255"/>
  <c r="H21" i="255"/>
  <c r="H19" i="255"/>
  <c r="H17" i="255"/>
  <c r="H24" i="255"/>
  <c r="H22" i="255"/>
  <c r="H20" i="255"/>
  <c r="H18" i="255"/>
  <c r="H16" i="255"/>
  <c r="H14" i="255"/>
  <c r="H12" i="255"/>
  <c r="H10" i="255"/>
  <c r="H8" i="255"/>
  <c r="H15" i="255"/>
  <c r="H13" i="255"/>
  <c r="H7" i="255"/>
  <c r="H9" i="255"/>
  <c r="H11" i="255"/>
  <c r="E24" i="255"/>
  <c r="E22" i="255"/>
  <c r="E20" i="255"/>
  <c r="E18" i="255"/>
  <c r="E23" i="255"/>
  <c r="E21" i="255"/>
  <c r="E19" i="255"/>
  <c r="E17" i="255"/>
  <c r="E15" i="255"/>
  <c r="E13" i="255"/>
  <c r="E11" i="255"/>
  <c r="E9" i="255"/>
  <c r="E7" i="255"/>
  <c r="E16" i="255"/>
  <c r="E14" i="255"/>
  <c r="E8" i="255"/>
  <c r="E10" i="255"/>
  <c r="E12" i="255"/>
  <c r="E23" i="254"/>
  <c r="E19" i="254"/>
  <c r="E15" i="254"/>
  <c r="E11" i="254"/>
  <c r="E7" i="254"/>
  <c r="E22" i="254"/>
  <c r="E18" i="254"/>
  <c r="E14" i="254"/>
  <c r="E10" i="254"/>
  <c r="E21" i="254"/>
  <c r="E16" i="254"/>
  <c r="E12" i="254"/>
  <c r="E8" i="254"/>
  <c r="E24" i="254"/>
  <c r="E20" i="254"/>
  <c r="E17" i="254"/>
  <c r="E13" i="254"/>
  <c r="E9" i="254"/>
  <c r="E30" i="254"/>
  <c r="H21" i="254"/>
  <c r="H17" i="254"/>
  <c r="H13" i="254"/>
  <c r="H9" i="254"/>
  <c r="H24" i="254"/>
  <c r="H20" i="254"/>
  <c r="H16" i="254"/>
  <c r="H12" i="254"/>
  <c r="H8" i="254"/>
  <c r="H23" i="254"/>
  <c r="H19" i="254"/>
  <c r="H18" i="254"/>
  <c r="H14" i="254"/>
  <c r="H10" i="254"/>
  <c r="H22" i="254"/>
  <c r="H15" i="254"/>
  <c r="H11" i="254"/>
  <c r="H7" i="254"/>
  <c r="E32" i="254"/>
  <c r="K33" i="254"/>
  <c r="K23" i="254"/>
  <c r="K19" i="254"/>
  <c r="K15" i="254"/>
  <c r="K11" i="254"/>
  <c r="K7" i="254"/>
  <c r="K22" i="254"/>
  <c r="K18" i="254"/>
  <c r="K14" i="254"/>
  <c r="K10" i="254"/>
  <c r="K21" i="254"/>
  <c r="K24" i="254"/>
  <c r="K20" i="254"/>
  <c r="K17" i="254"/>
  <c r="K13" i="254"/>
  <c r="K9" i="254"/>
  <c r="K16" i="254"/>
  <c r="K12" i="254"/>
  <c r="K8" i="254"/>
  <c r="E33" i="254"/>
  <c r="N22" i="254"/>
  <c r="N21" i="254"/>
  <c r="N18" i="254"/>
  <c r="N14" i="254"/>
  <c r="N10" i="254"/>
  <c r="N17" i="254"/>
  <c r="N13" i="254"/>
  <c r="N9" i="254"/>
  <c r="N19" i="254"/>
  <c r="N7" i="254"/>
  <c r="N8" i="254"/>
  <c r="N20" i="254"/>
  <c r="N23" i="254"/>
  <c r="N15" i="254"/>
  <c r="N16" i="254"/>
  <c r="N12" i="254"/>
  <c r="N11" i="254"/>
  <c r="N24" i="254"/>
  <c r="E28" i="254"/>
  <c r="N33" i="253"/>
  <c r="N22" i="253"/>
  <c r="N21" i="253"/>
  <c r="N18" i="253"/>
  <c r="N14" i="253"/>
  <c r="N10" i="253"/>
  <c r="N17" i="253"/>
  <c r="N13" i="253"/>
  <c r="N9" i="253"/>
  <c r="N19" i="253"/>
  <c r="N7" i="253"/>
  <c r="N8" i="253"/>
  <c r="N20" i="253"/>
  <c r="N11" i="253"/>
  <c r="N24" i="253"/>
  <c r="N23" i="253"/>
  <c r="N15" i="253"/>
  <c r="N16" i="253"/>
  <c r="N12" i="253"/>
  <c r="K31" i="253"/>
  <c r="K23" i="253"/>
  <c r="K19" i="253"/>
  <c r="K15" i="253"/>
  <c r="K11" i="253"/>
  <c r="K7" i="253"/>
  <c r="K22" i="253"/>
  <c r="K18" i="253"/>
  <c r="K14" i="253"/>
  <c r="K10" i="253"/>
  <c r="K21" i="253"/>
  <c r="K24" i="253"/>
  <c r="K20" i="253"/>
  <c r="K17" i="253"/>
  <c r="K13" i="253"/>
  <c r="K9" i="253"/>
  <c r="K16" i="253"/>
  <c r="K12" i="253"/>
  <c r="K8" i="253"/>
  <c r="H21" i="253"/>
  <c r="H17" i="253"/>
  <c r="H13" i="253"/>
  <c r="H9" i="253"/>
  <c r="H24" i="253"/>
  <c r="H20" i="253"/>
  <c r="H16" i="253"/>
  <c r="H12" i="253"/>
  <c r="H8" i="253"/>
  <c r="H23" i="253"/>
  <c r="H19" i="253"/>
  <c r="H18" i="253"/>
  <c r="H14" i="253"/>
  <c r="H10" i="253"/>
  <c r="H22" i="253"/>
  <c r="H15" i="253"/>
  <c r="H11" i="253"/>
  <c r="H7" i="253"/>
  <c r="E23" i="253"/>
  <c r="E19" i="253"/>
  <c r="E15" i="253"/>
  <c r="E11" i="253"/>
  <c r="E7" i="253"/>
  <c r="E22" i="253"/>
  <c r="E18" i="253"/>
  <c r="E14" i="253"/>
  <c r="E10" i="253"/>
  <c r="E21" i="253"/>
  <c r="E16" i="253"/>
  <c r="E12" i="253"/>
  <c r="E8" i="253"/>
  <c r="E24" i="253"/>
  <c r="E20" i="253"/>
  <c r="E17" i="253"/>
  <c r="E13" i="253"/>
  <c r="E9" i="253"/>
  <c r="N32" i="252"/>
  <c r="N22" i="252"/>
  <c r="N14" i="252"/>
  <c r="N21" i="252"/>
  <c r="N13" i="252"/>
  <c r="N18" i="252"/>
  <c r="N10" i="252"/>
  <c r="N17" i="252"/>
  <c r="N9" i="252"/>
  <c r="N12" i="252"/>
  <c r="N23" i="252"/>
  <c r="N19" i="252"/>
  <c r="N16" i="252"/>
  <c r="N15" i="252"/>
  <c r="N7" i="252"/>
  <c r="N20" i="252"/>
  <c r="N11" i="252"/>
  <c r="N8" i="252"/>
  <c r="N24" i="252"/>
  <c r="N33" i="252"/>
  <c r="E33" i="252"/>
  <c r="E23" i="252"/>
  <c r="E19" i="252"/>
  <c r="E15" i="252"/>
  <c r="E11" i="252"/>
  <c r="E7" i="252"/>
  <c r="E17" i="252"/>
  <c r="E24" i="252"/>
  <c r="E20" i="252"/>
  <c r="E22" i="252"/>
  <c r="E18" i="252"/>
  <c r="E14" i="252"/>
  <c r="E10" i="252"/>
  <c r="E21" i="252"/>
  <c r="E13" i="252"/>
  <c r="E9" i="252"/>
  <c r="E16" i="252"/>
  <c r="E12" i="252"/>
  <c r="E8" i="252"/>
  <c r="K32" i="252"/>
  <c r="K34" i="252" s="1"/>
  <c r="K23" i="252"/>
  <c r="K19" i="252"/>
  <c r="K15" i="252"/>
  <c r="K11" i="252"/>
  <c r="K7" i="252"/>
  <c r="K21" i="252"/>
  <c r="K13" i="252"/>
  <c r="K9" i="252"/>
  <c r="K16" i="252"/>
  <c r="K12" i="252"/>
  <c r="K8" i="252"/>
  <c r="K22" i="252"/>
  <c r="K18" i="252"/>
  <c r="K14" i="252"/>
  <c r="K10" i="252"/>
  <c r="K17" i="252"/>
  <c r="K24" i="252"/>
  <c r="K20" i="252"/>
  <c r="H21" i="252"/>
  <c r="H17" i="252"/>
  <c r="H13" i="252"/>
  <c r="H9" i="252"/>
  <c r="H23" i="252"/>
  <c r="H11" i="252"/>
  <c r="H18" i="252"/>
  <c r="H10" i="252"/>
  <c r="H24" i="252"/>
  <c r="H20" i="252"/>
  <c r="H16" i="252"/>
  <c r="H12" i="252"/>
  <c r="H8" i="252"/>
  <c r="H19" i="252"/>
  <c r="H15" i="252"/>
  <c r="H7" i="252"/>
  <c r="H22" i="252"/>
  <c r="H14" i="252"/>
  <c r="H23" i="251"/>
  <c r="H21" i="251"/>
  <c r="H19" i="251"/>
  <c r="H17" i="251"/>
  <c r="H15" i="251"/>
  <c r="H13" i="251"/>
  <c r="H11" i="251"/>
  <c r="H9" i="251"/>
  <c r="H7" i="251"/>
  <c r="H20" i="251"/>
  <c r="H16" i="251"/>
  <c r="H12" i="251"/>
  <c r="H8" i="251"/>
  <c r="H24" i="251"/>
  <c r="H22" i="251"/>
  <c r="H18" i="251"/>
  <c r="H14" i="251"/>
  <c r="H10" i="251"/>
  <c r="K30" i="251"/>
  <c r="K24" i="251"/>
  <c r="K22" i="251"/>
  <c r="K20" i="251"/>
  <c r="K18" i="251"/>
  <c r="K16" i="251"/>
  <c r="K14" i="251"/>
  <c r="K12" i="251"/>
  <c r="K10" i="251"/>
  <c r="K8" i="251"/>
  <c r="K23" i="251"/>
  <c r="K21" i="251"/>
  <c r="K17" i="251"/>
  <c r="K13" i="251"/>
  <c r="K9" i="251"/>
  <c r="K19" i="251"/>
  <c r="K15" i="251"/>
  <c r="K11" i="251"/>
  <c r="K7" i="251"/>
  <c r="E24" i="251"/>
  <c r="E22" i="251"/>
  <c r="E20" i="251"/>
  <c r="E18" i="251"/>
  <c r="E16" i="251"/>
  <c r="E14" i="251"/>
  <c r="E12" i="251"/>
  <c r="E10" i="251"/>
  <c r="E8" i="251"/>
  <c r="E23" i="251"/>
  <c r="E19" i="251"/>
  <c r="E15" i="251"/>
  <c r="E11" i="251"/>
  <c r="E7" i="251"/>
  <c r="E21" i="251"/>
  <c r="E17" i="251"/>
  <c r="E13" i="251"/>
  <c r="E9" i="251"/>
  <c r="K33" i="246"/>
  <c r="K24" i="246"/>
  <c r="K22" i="246"/>
  <c r="K20" i="246"/>
  <c r="K18" i="246"/>
  <c r="K16" i="246"/>
  <c r="K14" i="246"/>
  <c r="K12" i="246"/>
  <c r="K10" i="246"/>
  <c r="K8" i="246"/>
  <c r="K23" i="246"/>
  <c r="K21" i="246"/>
  <c r="K19" i="246"/>
  <c r="K17" i="246"/>
  <c r="K15" i="246"/>
  <c r="K13" i="246"/>
  <c r="K11" i="246"/>
  <c r="K9" i="246"/>
  <c r="K7" i="246"/>
  <c r="H23" i="246"/>
  <c r="H21" i="246"/>
  <c r="H19" i="246"/>
  <c r="H17" i="246"/>
  <c r="H15" i="246"/>
  <c r="H13" i="246"/>
  <c r="H11" i="246"/>
  <c r="H9" i="246"/>
  <c r="H7" i="246"/>
  <c r="H24" i="246"/>
  <c r="H22" i="246"/>
  <c r="H20" i="246"/>
  <c r="H18" i="246"/>
  <c r="H16" i="246"/>
  <c r="H14" i="246"/>
  <c r="H12" i="246"/>
  <c r="H10" i="246"/>
  <c r="H8" i="246"/>
  <c r="E24" i="246"/>
  <c r="E22" i="246"/>
  <c r="E20" i="246"/>
  <c r="E18" i="246"/>
  <c r="E16" i="246"/>
  <c r="E14" i="246"/>
  <c r="E12" i="246"/>
  <c r="E10" i="246"/>
  <c r="E8" i="246"/>
  <c r="E23" i="246"/>
  <c r="E21" i="246"/>
  <c r="E19" i="246"/>
  <c r="E17" i="246"/>
  <c r="E15" i="246"/>
  <c r="E13" i="246"/>
  <c r="E11" i="246"/>
  <c r="E9" i="246"/>
  <c r="E7" i="246"/>
  <c r="E24" i="244"/>
  <c r="E22" i="244"/>
  <c r="E20" i="244"/>
  <c r="E18" i="244"/>
  <c r="E16" i="244"/>
  <c r="E14" i="244"/>
  <c r="E12" i="244"/>
  <c r="E10" i="244"/>
  <c r="E8" i="244"/>
  <c r="E21" i="244"/>
  <c r="E17" i="244"/>
  <c r="E13" i="244"/>
  <c r="E9" i="244"/>
  <c r="E23" i="244"/>
  <c r="E19" i="244"/>
  <c r="E15" i="244"/>
  <c r="E11" i="244"/>
  <c r="E7" i="244"/>
  <c r="K29" i="244"/>
  <c r="K24" i="244"/>
  <c r="K22" i="244"/>
  <c r="K20" i="244"/>
  <c r="K18" i="244"/>
  <c r="K16" i="244"/>
  <c r="K14" i="244"/>
  <c r="K12" i="244"/>
  <c r="K10" i="244"/>
  <c r="K8" i="244"/>
  <c r="K23" i="244"/>
  <c r="K19" i="244"/>
  <c r="K15" i="244"/>
  <c r="K11" i="244"/>
  <c r="K7" i="244"/>
  <c r="K21" i="244"/>
  <c r="K17" i="244"/>
  <c r="K13" i="244"/>
  <c r="K9" i="244"/>
  <c r="H23" i="244"/>
  <c r="H21" i="244"/>
  <c r="H19" i="244"/>
  <c r="H17" i="244"/>
  <c r="H15" i="244"/>
  <c r="H13" i="244"/>
  <c r="H11" i="244"/>
  <c r="H9" i="244"/>
  <c r="H7" i="244"/>
  <c r="H22" i="244"/>
  <c r="H18" i="244"/>
  <c r="H14" i="244"/>
  <c r="H10" i="244"/>
  <c r="H24" i="244"/>
  <c r="H20" i="244"/>
  <c r="H16" i="244"/>
  <c r="H12" i="244"/>
  <c r="H8" i="244"/>
  <c r="E24" i="242"/>
  <c r="E22" i="242"/>
  <c r="E20" i="242"/>
  <c r="E18" i="242"/>
  <c r="E16" i="242"/>
  <c r="E14" i="242"/>
  <c r="E12" i="242"/>
  <c r="E10" i="242"/>
  <c r="E8" i="242"/>
  <c r="E23" i="242"/>
  <c r="E21" i="242"/>
  <c r="E19" i="242"/>
  <c r="E17" i="242"/>
  <c r="E15" i="242"/>
  <c r="E13" i="242"/>
  <c r="E11" i="242"/>
  <c r="E9" i="242"/>
  <c r="E7" i="242"/>
  <c r="H23" i="242"/>
  <c r="H21" i="242"/>
  <c r="H19" i="242"/>
  <c r="H17" i="242"/>
  <c r="H15" i="242"/>
  <c r="H13" i="242"/>
  <c r="H11" i="242"/>
  <c r="H9" i="242"/>
  <c r="H7" i="242"/>
  <c r="H24" i="242"/>
  <c r="H22" i="242"/>
  <c r="H20" i="242"/>
  <c r="H18" i="242"/>
  <c r="H16" i="242"/>
  <c r="H14" i="242"/>
  <c r="H12" i="242"/>
  <c r="H10" i="242"/>
  <c r="H8" i="242"/>
  <c r="K33" i="242"/>
  <c r="K24" i="242"/>
  <c r="K22" i="242"/>
  <c r="K20" i="242"/>
  <c r="K18" i="242"/>
  <c r="K16" i="242"/>
  <c r="K14" i="242"/>
  <c r="K12" i="242"/>
  <c r="K10" i="242"/>
  <c r="K8" i="242"/>
  <c r="K23" i="242"/>
  <c r="K21" i="242"/>
  <c r="K19" i="242"/>
  <c r="K17" i="242"/>
  <c r="K15" i="242"/>
  <c r="K13" i="242"/>
  <c r="K11" i="242"/>
  <c r="K9" i="242"/>
  <c r="K7" i="242"/>
  <c r="E24" i="249"/>
  <c r="E22" i="249"/>
  <c r="E20" i="249"/>
  <c r="E18" i="249"/>
  <c r="E16" i="249"/>
  <c r="E14" i="249"/>
  <c r="E12" i="249"/>
  <c r="E10" i="249"/>
  <c r="E8" i="249"/>
  <c r="E19" i="249"/>
  <c r="E15" i="249"/>
  <c r="E11" i="249"/>
  <c r="E7" i="249"/>
  <c r="E23" i="249"/>
  <c r="E21" i="249"/>
  <c r="E17" i="249"/>
  <c r="E13" i="249"/>
  <c r="E9" i="249"/>
  <c r="K30" i="249"/>
  <c r="K24" i="249"/>
  <c r="K22" i="249"/>
  <c r="K20" i="249"/>
  <c r="K18" i="249"/>
  <c r="K16" i="249"/>
  <c r="K14" i="249"/>
  <c r="K12" i="249"/>
  <c r="K10" i="249"/>
  <c r="K8" i="249"/>
  <c r="K23" i="249"/>
  <c r="K21" i="249"/>
  <c r="K17" i="249"/>
  <c r="K13" i="249"/>
  <c r="K9" i="249"/>
  <c r="K19" i="249"/>
  <c r="K15" i="249"/>
  <c r="K11" i="249"/>
  <c r="K7" i="249"/>
  <c r="H23" i="249"/>
  <c r="H21" i="249"/>
  <c r="H19" i="249"/>
  <c r="H17" i="249"/>
  <c r="H15" i="249"/>
  <c r="H13" i="249"/>
  <c r="H11" i="249"/>
  <c r="H9" i="249"/>
  <c r="H7" i="249"/>
  <c r="H22" i="249"/>
  <c r="H20" i="249"/>
  <c r="H16" i="249"/>
  <c r="H12" i="249"/>
  <c r="H8" i="249"/>
  <c r="H24" i="249"/>
  <c r="H18" i="249"/>
  <c r="H14" i="249"/>
  <c r="H10" i="249"/>
  <c r="E24" i="245"/>
  <c r="E22" i="245"/>
  <c r="E20" i="245"/>
  <c r="E18" i="245"/>
  <c r="E16" i="245"/>
  <c r="E14" i="245"/>
  <c r="E12" i="245"/>
  <c r="E10" i="245"/>
  <c r="E8" i="245"/>
  <c r="E23" i="245"/>
  <c r="E19" i="245"/>
  <c r="E15" i="245"/>
  <c r="E11" i="245"/>
  <c r="E7" i="245"/>
  <c r="E21" i="245"/>
  <c r="E17" i="245"/>
  <c r="E13" i="245"/>
  <c r="E9" i="245"/>
  <c r="K31" i="245"/>
  <c r="K24" i="245"/>
  <c r="K22" i="245"/>
  <c r="K20" i="245"/>
  <c r="K18" i="245"/>
  <c r="K16" i="245"/>
  <c r="K14" i="245"/>
  <c r="K12" i="245"/>
  <c r="K10" i="245"/>
  <c r="K8" i="245"/>
  <c r="K23" i="245"/>
  <c r="K21" i="245"/>
  <c r="K17" i="245"/>
  <c r="K13" i="245"/>
  <c r="K9" i="245"/>
  <c r="K19" i="245"/>
  <c r="K15" i="245"/>
  <c r="K11" i="245"/>
  <c r="K7" i="245"/>
  <c r="H23" i="245"/>
  <c r="H21" i="245"/>
  <c r="H19" i="245"/>
  <c r="H17" i="245"/>
  <c r="H15" i="245"/>
  <c r="H13" i="245"/>
  <c r="H11" i="245"/>
  <c r="H9" i="245"/>
  <c r="H7" i="245"/>
  <c r="H20" i="245"/>
  <c r="H16" i="245"/>
  <c r="H12" i="245"/>
  <c r="H8" i="245"/>
  <c r="H24" i="245"/>
  <c r="H22" i="245"/>
  <c r="H18" i="245"/>
  <c r="H14" i="245"/>
  <c r="H10" i="245"/>
  <c r="E24" i="241"/>
  <c r="E22" i="241"/>
  <c r="E20" i="241"/>
  <c r="E18" i="241"/>
  <c r="E16" i="241"/>
  <c r="E14" i="241"/>
  <c r="E12" i="241"/>
  <c r="E10" i="241"/>
  <c r="E8" i="241"/>
  <c r="E23" i="241"/>
  <c r="E21" i="241"/>
  <c r="E19" i="241"/>
  <c r="E17" i="241"/>
  <c r="E15" i="241"/>
  <c r="E13" i="241"/>
  <c r="E11" i="241"/>
  <c r="E9" i="241"/>
  <c r="E7" i="241"/>
  <c r="H23" i="241"/>
  <c r="H21" i="241"/>
  <c r="H19" i="241"/>
  <c r="H17" i="241"/>
  <c r="H15" i="241"/>
  <c r="H13" i="241"/>
  <c r="H11" i="241"/>
  <c r="H9" i="241"/>
  <c r="H7" i="241"/>
  <c r="H24" i="241"/>
  <c r="H22" i="241"/>
  <c r="H20" i="241"/>
  <c r="H18" i="241"/>
  <c r="H16" i="241"/>
  <c r="H14" i="241"/>
  <c r="H12" i="241"/>
  <c r="H10" i="241"/>
  <c r="H8" i="241"/>
  <c r="K24" i="241"/>
  <c r="K22" i="241"/>
  <c r="K20" i="241"/>
  <c r="K18" i="241"/>
  <c r="K16" i="241"/>
  <c r="K14" i="241"/>
  <c r="K12" i="241"/>
  <c r="K10" i="241"/>
  <c r="K8" i="241"/>
  <c r="K23" i="241"/>
  <c r="K21" i="241"/>
  <c r="K19" i="241"/>
  <c r="K17" i="241"/>
  <c r="K15" i="241"/>
  <c r="K13" i="241"/>
  <c r="K11" i="241"/>
  <c r="K9" i="241"/>
  <c r="K7" i="241"/>
  <c r="K31" i="248"/>
  <c r="K24" i="248"/>
  <c r="K22" i="248"/>
  <c r="K20" i="248"/>
  <c r="K18" i="248"/>
  <c r="K16" i="248"/>
  <c r="K14" i="248"/>
  <c r="K12" i="248"/>
  <c r="K10" i="248"/>
  <c r="K8" i="248"/>
  <c r="K23" i="248"/>
  <c r="K21" i="248"/>
  <c r="K17" i="248"/>
  <c r="K13" i="248"/>
  <c r="K9" i="248"/>
  <c r="K19" i="248"/>
  <c r="K15" i="248"/>
  <c r="K11" i="248"/>
  <c r="K7" i="248"/>
  <c r="E24" i="248"/>
  <c r="E22" i="248"/>
  <c r="E20" i="248"/>
  <c r="E18" i="248"/>
  <c r="E16" i="248"/>
  <c r="E14" i="248"/>
  <c r="E12" i="248"/>
  <c r="E10" i="248"/>
  <c r="E8" i="248"/>
  <c r="E19" i="248"/>
  <c r="E15" i="248"/>
  <c r="E11" i="248"/>
  <c r="E7" i="248"/>
  <c r="E23" i="248"/>
  <c r="E21" i="248"/>
  <c r="E17" i="248"/>
  <c r="E13" i="248"/>
  <c r="E9" i="248"/>
  <c r="H23" i="248"/>
  <c r="H21" i="248"/>
  <c r="H19" i="248"/>
  <c r="H17" i="248"/>
  <c r="H15" i="248"/>
  <c r="H13" i="248"/>
  <c r="H11" i="248"/>
  <c r="H9" i="248"/>
  <c r="H7" i="248"/>
  <c r="H22" i="248"/>
  <c r="H20" i="248"/>
  <c r="H16" i="248"/>
  <c r="H12" i="248"/>
  <c r="H8" i="248"/>
  <c r="H24" i="248"/>
  <c r="H18" i="248"/>
  <c r="H14" i="248"/>
  <c r="H10" i="248"/>
  <c r="E24" i="250"/>
  <c r="E22" i="250"/>
  <c r="E20" i="250"/>
  <c r="E18" i="250"/>
  <c r="E16" i="250"/>
  <c r="E14" i="250"/>
  <c r="E12" i="250"/>
  <c r="E10" i="250"/>
  <c r="E8" i="250"/>
  <c r="E23" i="250"/>
  <c r="E21" i="250"/>
  <c r="E19" i="250"/>
  <c r="E17" i="250"/>
  <c r="E15" i="250"/>
  <c r="E13" i="250"/>
  <c r="E11" i="250"/>
  <c r="E9" i="250"/>
  <c r="E7" i="250"/>
  <c r="H23" i="250"/>
  <c r="H21" i="250"/>
  <c r="H19" i="250"/>
  <c r="H17" i="250"/>
  <c r="H15" i="250"/>
  <c r="H13" i="250"/>
  <c r="H11" i="250"/>
  <c r="H9" i="250"/>
  <c r="H7" i="250"/>
  <c r="H24" i="250"/>
  <c r="H22" i="250"/>
  <c r="H20" i="250"/>
  <c r="H18" i="250"/>
  <c r="H16" i="250"/>
  <c r="H14" i="250"/>
  <c r="H12" i="250"/>
  <c r="H10" i="250"/>
  <c r="H8" i="250"/>
  <c r="K31" i="250"/>
  <c r="K24" i="250"/>
  <c r="K22" i="250"/>
  <c r="K20" i="250"/>
  <c r="K18" i="250"/>
  <c r="K16" i="250"/>
  <c r="K14" i="250"/>
  <c r="K12" i="250"/>
  <c r="K10" i="250"/>
  <c r="K8" i="250"/>
  <c r="K23" i="250"/>
  <c r="K21" i="250"/>
  <c r="K19" i="250"/>
  <c r="K17" i="250"/>
  <c r="K15" i="250"/>
  <c r="K13" i="250"/>
  <c r="K11" i="250"/>
  <c r="K9" i="250"/>
  <c r="K7" i="250"/>
  <c r="E24" i="247"/>
  <c r="E22" i="247"/>
  <c r="E20" i="247"/>
  <c r="E18" i="247"/>
  <c r="E16" i="247"/>
  <c r="E14" i="247"/>
  <c r="E12" i="247"/>
  <c r="E10" i="247"/>
  <c r="E8" i="247"/>
  <c r="E13" i="247"/>
  <c r="E11" i="247"/>
  <c r="E9" i="247"/>
  <c r="E23" i="247"/>
  <c r="E21" i="247"/>
  <c r="E19" i="247"/>
  <c r="E17" i="247"/>
  <c r="E15" i="247"/>
  <c r="E7" i="247"/>
  <c r="H23" i="247"/>
  <c r="H21" i="247"/>
  <c r="H19" i="247"/>
  <c r="H17" i="247"/>
  <c r="H15" i="247"/>
  <c r="H13" i="247"/>
  <c r="H11" i="247"/>
  <c r="H9" i="247"/>
  <c r="H7" i="247"/>
  <c r="H16" i="247"/>
  <c r="H14" i="247"/>
  <c r="H24" i="247"/>
  <c r="H22" i="247"/>
  <c r="H20" i="247"/>
  <c r="H18" i="247"/>
  <c r="H12" i="247"/>
  <c r="H10" i="247"/>
  <c r="H8" i="247"/>
  <c r="K33" i="247"/>
  <c r="K24" i="247"/>
  <c r="K22" i="247"/>
  <c r="K20" i="247"/>
  <c r="K18" i="247"/>
  <c r="K14" i="247"/>
  <c r="K12" i="247"/>
  <c r="K10" i="247"/>
  <c r="K8" i="247"/>
  <c r="K23" i="247"/>
  <c r="K21" i="247"/>
  <c r="K19" i="247"/>
  <c r="K17" i="247"/>
  <c r="K7" i="247"/>
  <c r="K15" i="247"/>
  <c r="K13" i="247"/>
  <c r="K11" i="247"/>
  <c r="K9" i="247"/>
  <c r="K29" i="243"/>
  <c r="K24" i="243"/>
  <c r="K22" i="243"/>
  <c r="K20" i="243"/>
  <c r="K18" i="243"/>
  <c r="K14" i="243"/>
  <c r="K12" i="243"/>
  <c r="K10" i="243"/>
  <c r="K8" i="243"/>
  <c r="K23" i="243"/>
  <c r="K21" i="243"/>
  <c r="K19" i="243"/>
  <c r="K17" i="243"/>
  <c r="K15" i="243"/>
  <c r="K13" i="243"/>
  <c r="K11" i="243"/>
  <c r="K9" i="243"/>
  <c r="K7" i="243"/>
  <c r="H23" i="243"/>
  <c r="H21" i="243"/>
  <c r="H19" i="243"/>
  <c r="H17" i="243"/>
  <c r="H15" i="243"/>
  <c r="H13" i="243"/>
  <c r="H11" i="243"/>
  <c r="H9" i="243"/>
  <c r="H7" i="243"/>
  <c r="H24" i="243"/>
  <c r="H22" i="243"/>
  <c r="H20" i="243"/>
  <c r="H18" i="243"/>
  <c r="H16" i="243"/>
  <c r="H14" i="243"/>
  <c r="H12" i="243"/>
  <c r="H10" i="243"/>
  <c r="H8" i="243"/>
  <c r="E24" i="243"/>
  <c r="E22" i="243"/>
  <c r="E20" i="243"/>
  <c r="E18" i="243"/>
  <c r="E16" i="243"/>
  <c r="E14" i="243"/>
  <c r="E12" i="243"/>
  <c r="E10" i="243"/>
  <c r="E8" i="243"/>
  <c r="E23" i="243"/>
  <c r="E21" i="243"/>
  <c r="E19" i="243"/>
  <c r="E17" i="243"/>
  <c r="E15" i="243"/>
  <c r="E13" i="243"/>
  <c r="E11" i="243"/>
  <c r="E9" i="243"/>
  <c r="E7" i="243"/>
  <c r="K23" i="239"/>
  <c r="K19" i="239"/>
  <c r="K15" i="239"/>
  <c r="K11" i="239"/>
  <c r="K7" i="239"/>
  <c r="K13" i="239"/>
  <c r="K9" i="239"/>
  <c r="K20" i="239"/>
  <c r="K8" i="239"/>
  <c r="K22" i="239"/>
  <c r="K18" i="239"/>
  <c r="K14" i="239"/>
  <c r="K10" i="239"/>
  <c r="K21" i="239"/>
  <c r="K17" i="239"/>
  <c r="K24" i="239"/>
  <c r="K16" i="239"/>
  <c r="K12" i="239"/>
  <c r="M21" i="239"/>
  <c r="M17" i="239"/>
  <c r="M13" i="239"/>
  <c r="M9" i="239"/>
  <c r="M10" i="239"/>
  <c r="M22" i="239"/>
  <c r="M18" i="239"/>
  <c r="M14" i="239"/>
  <c r="M23" i="239"/>
  <c r="M8" i="239"/>
  <c r="M12" i="239"/>
  <c r="M20" i="239"/>
  <c r="M15" i="239"/>
  <c r="M7" i="239"/>
  <c r="M19" i="239"/>
  <c r="M11" i="239"/>
  <c r="M16" i="239"/>
  <c r="M24" i="239"/>
  <c r="E29" i="239"/>
  <c r="E23" i="239"/>
  <c r="E19" i="239"/>
  <c r="E15" i="239"/>
  <c r="E11" i="239"/>
  <c r="E7" i="239"/>
  <c r="E21" i="239"/>
  <c r="E17" i="239"/>
  <c r="E24" i="239"/>
  <c r="E12" i="239"/>
  <c r="E22" i="239"/>
  <c r="E18" i="239"/>
  <c r="E14" i="239"/>
  <c r="E10" i="239"/>
  <c r="E13" i="239"/>
  <c r="E9" i="239"/>
  <c r="E20" i="239"/>
  <c r="E16" i="239"/>
  <c r="E8" i="239"/>
  <c r="H21" i="239"/>
  <c r="H17" i="239"/>
  <c r="H13" i="239"/>
  <c r="H9" i="239"/>
  <c r="H23" i="239"/>
  <c r="H19" i="239"/>
  <c r="H15" i="239"/>
  <c r="H22" i="239"/>
  <c r="H10" i="239"/>
  <c r="H24" i="239"/>
  <c r="H20" i="239"/>
  <c r="H16" i="239"/>
  <c r="H12" i="239"/>
  <c r="H8" i="239"/>
  <c r="H11" i="239"/>
  <c r="H7" i="239"/>
  <c r="H18" i="239"/>
  <c r="H14" i="239"/>
  <c r="E30" i="252"/>
  <c r="K32" i="257"/>
  <c r="K29" i="256"/>
  <c r="K32" i="259"/>
  <c r="K33" i="259"/>
  <c r="K28" i="259"/>
  <c r="E28" i="241"/>
  <c r="E33" i="241"/>
  <c r="E32" i="241"/>
  <c r="E31" i="241"/>
  <c r="E29" i="241"/>
  <c r="E30" i="241"/>
  <c r="K29" i="248"/>
  <c r="K30" i="256"/>
  <c r="H33" i="254"/>
  <c r="H31" i="254"/>
  <c r="N30" i="253"/>
  <c r="N31" i="253"/>
  <c r="N28" i="253"/>
  <c r="N32" i="253"/>
  <c r="N29" i="253"/>
  <c r="K33" i="241"/>
  <c r="K30" i="241"/>
  <c r="K31" i="259"/>
  <c r="K32" i="256"/>
  <c r="K28" i="256"/>
  <c r="K29" i="255"/>
  <c r="K32" i="253"/>
  <c r="K33" i="253"/>
  <c r="K28" i="253"/>
  <c r="K29" i="253"/>
  <c r="H31" i="253"/>
  <c r="N29" i="252"/>
  <c r="N30" i="252"/>
  <c r="N31" i="252"/>
  <c r="N28" i="252"/>
  <c r="E29" i="251"/>
  <c r="K28" i="244"/>
  <c r="K33" i="248"/>
  <c r="K32" i="248"/>
  <c r="E31" i="178"/>
  <c r="E30" i="178"/>
  <c r="E32" i="176"/>
  <c r="E28" i="176"/>
  <c r="E29" i="176"/>
  <c r="E33" i="176"/>
  <c r="E31" i="176"/>
  <c r="E30" i="176"/>
  <c r="E33" i="174"/>
  <c r="D25" i="181"/>
  <c r="D25" i="177"/>
  <c r="D25" i="173"/>
  <c r="E29" i="173"/>
  <c r="E33" i="173"/>
  <c r="E28" i="173"/>
  <c r="E30" i="180"/>
  <c r="D25" i="182"/>
  <c r="E28" i="252"/>
  <c r="E33" i="239"/>
  <c r="D25" i="176"/>
  <c r="K30" i="259"/>
  <c r="J25" i="257"/>
  <c r="K30" i="254"/>
  <c r="K29" i="259"/>
  <c r="J25" i="252"/>
  <c r="K33" i="243"/>
  <c r="K32" i="243"/>
  <c r="E31" i="174"/>
  <c r="D25" i="171"/>
  <c r="K31" i="260"/>
  <c r="K32" i="260"/>
  <c r="K29" i="260"/>
  <c r="K28" i="257"/>
  <c r="K31" i="244"/>
  <c r="K33" i="244"/>
  <c r="K32" i="244"/>
  <c r="K30" i="244"/>
  <c r="K29" i="245"/>
  <c r="K32" i="245"/>
  <c r="D25" i="174"/>
  <c r="K31" i="256"/>
  <c r="H29" i="254"/>
  <c r="E32" i="252"/>
  <c r="K33" i="245"/>
  <c r="K28" i="245"/>
  <c r="K30" i="245"/>
  <c r="K32" i="250"/>
  <c r="K30" i="250"/>
  <c r="E33" i="178"/>
  <c r="E29" i="178"/>
  <c r="E32" i="178"/>
  <c r="E28" i="178"/>
  <c r="E32" i="174"/>
  <c r="E30" i="174"/>
  <c r="E29" i="174"/>
  <c r="E28" i="174"/>
  <c r="E32" i="180"/>
  <c r="E28" i="180"/>
  <c r="E31" i="182"/>
  <c r="E31" i="179"/>
  <c r="K31" i="255"/>
  <c r="K28" i="255"/>
  <c r="K33" i="255"/>
  <c r="K30" i="255"/>
  <c r="K32" i="255"/>
  <c r="K30" i="253"/>
  <c r="E31" i="252"/>
  <c r="E29" i="252"/>
  <c r="K29" i="251"/>
  <c r="K31" i="251"/>
  <c r="K28" i="251"/>
  <c r="K33" i="251"/>
  <c r="K32" i="251"/>
  <c r="K28" i="248"/>
  <c r="K30" i="248"/>
  <c r="G25" i="171"/>
  <c r="G25" i="254"/>
  <c r="E28" i="251"/>
  <c r="E33" i="251"/>
  <c r="E32" i="251"/>
  <c r="E31" i="251"/>
  <c r="E30" i="251"/>
  <c r="K32" i="246"/>
  <c r="K30" i="246"/>
  <c r="K31" i="246"/>
  <c r="K29" i="246"/>
  <c r="J25" i="246"/>
  <c r="K28" i="246"/>
  <c r="K30" i="247"/>
  <c r="K28" i="247"/>
  <c r="K29" i="247"/>
  <c r="K32" i="247"/>
  <c r="K31" i="247"/>
  <c r="E30" i="179"/>
  <c r="E29" i="179"/>
  <c r="E32" i="179"/>
  <c r="E28" i="179"/>
  <c r="L36" i="171"/>
  <c r="M7" i="171"/>
  <c r="H29" i="253"/>
  <c r="G25" i="253"/>
  <c r="H33" i="253"/>
  <c r="D25" i="251"/>
  <c r="J25" i="245"/>
  <c r="J25" i="260"/>
  <c r="J25" i="256"/>
  <c r="J25" i="255"/>
  <c r="K31" i="254"/>
  <c r="K28" i="254"/>
  <c r="K32" i="254"/>
  <c r="K29" i="254"/>
  <c r="H30" i="254"/>
  <c r="H28" i="254"/>
  <c r="H32" i="254"/>
  <c r="D25" i="254"/>
  <c r="J25" i="253"/>
  <c r="H28" i="253"/>
  <c r="H32" i="253"/>
  <c r="H30" i="253"/>
  <c r="D25" i="253"/>
  <c r="G25" i="252"/>
  <c r="K28" i="242"/>
  <c r="K31" i="242"/>
  <c r="K29" i="242"/>
  <c r="J25" i="242"/>
  <c r="K30" i="242"/>
  <c r="K32" i="241"/>
  <c r="K31" i="241"/>
  <c r="K29" i="241"/>
  <c r="K28" i="241"/>
  <c r="J25" i="250"/>
  <c r="K31" i="243"/>
  <c r="K28" i="243"/>
  <c r="K30" i="243"/>
  <c r="E31" i="239"/>
  <c r="E28" i="239"/>
  <c r="E32" i="239"/>
  <c r="E30" i="239"/>
  <c r="D25" i="239"/>
  <c r="D25" i="178"/>
  <c r="E33" i="180"/>
  <c r="E29" i="180"/>
  <c r="E31" i="180"/>
  <c r="E30" i="182"/>
  <c r="E33" i="182"/>
  <c r="E29" i="182"/>
  <c r="E28" i="182"/>
  <c r="G25" i="255"/>
  <c r="K29" i="249"/>
  <c r="K31" i="249"/>
  <c r="K33" i="249"/>
  <c r="K28" i="249"/>
  <c r="K32" i="249"/>
  <c r="J25" i="243"/>
  <c r="D25" i="252"/>
  <c r="G25" i="241"/>
  <c r="D25" i="241"/>
  <c r="D25" i="247"/>
  <c r="L36" i="239"/>
  <c r="E30" i="183"/>
  <c r="E32" i="183"/>
  <c r="E28" i="183"/>
  <c r="E31" i="183"/>
  <c r="D25" i="183"/>
  <c r="E33" i="183"/>
  <c r="D25" i="179"/>
  <c r="D25" i="260"/>
  <c r="J25" i="259"/>
  <c r="D25" i="259"/>
  <c r="D25" i="257"/>
  <c r="D25" i="256"/>
  <c r="D25" i="255"/>
  <c r="J25" i="254"/>
  <c r="G25" i="251"/>
  <c r="J25" i="244"/>
  <c r="D25" i="244"/>
  <c r="D25" i="242"/>
  <c r="J25" i="249"/>
  <c r="D25" i="249"/>
  <c r="D25" i="245"/>
  <c r="J25" i="248"/>
  <c r="D25" i="248"/>
  <c r="D25" i="250"/>
  <c r="J25" i="247"/>
  <c r="D25" i="243"/>
  <c r="J25" i="239"/>
  <c r="G25" i="239"/>
  <c r="J25" i="237"/>
  <c r="E34" i="181"/>
  <c r="E31" i="172"/>
  <c r="E32" i="172"/>
  <c r="E33" i="172"/>
  <c r="H30" i="171"/>
  <c r="H7" i="171"/>
  <c r="H33" i="171"/>
  <c r="H29" i="171"/>
  <c r="H32" i="171"/>
  <c r="H28" i="171"/>
  <c r="H31" i="171"/>
  <c r="J25" i="171"/>
  <c r="E32" i="171"/>
  <c r="E28" i="171"/>
  <c r="E7" i="171"/>
  <c r="E30" i="171"/>
  <c r="E31" i="171"/>
  <c r="E33" i="171"/>
  <c r="E29" i="171"/>
  <c r="K32" i="171"/>
  <c r="K28" i="171"/>
  <c r="K7" i="171"/>
  <c r="K33" i="171"/>
  <c r="K31" i="171"/>
  <c r="K30" i="171"/>
  <c r="K29" i="171"/>
  <c r="G25" i="260"/>
  <c r="E31" i="260"/>
  <c r="E33" i="260"/>
  <c r="E32" i="260"/>
  <c r="E28" i="260"/>
  <c r="E29" i="260"/>
  <c r="E30" i="260"/>
  <c r="H32" i="260"/>
  <c r="H28" i="260"/>
  <c r="H30" i="260"/>
  <c r="H31" i="260"/>
  <c r="H33" i="260"/>
  <c r="H29" i="260"/>
  <c r="G25" i="259"/>
  <c r="E31" i="259"/>
  <c r="E33" i="259"/>
  <c r="E30" i="259"/>
  <c r="E32" i="259"/>
  <c r="E28" i="259"/>
  <c r="E29" i="259"/>
  <c r="H32" i="259"/>
  <c r="H28" i="259"/>
  <c r="H30" i="259"/>
  <c r="H33" i="259"/>
  <c r="H29" i="259"/>
  <c r="H31" i="259"/>
  <c r="G25" i="257"/>
  <c r="H32" i="257"/>
  <c r="H28" i="257"/>
  <c r="H33" i="257"/>
  <c r="H29" i="257"/>
  <c r="H30" i="257"/>
  <c r="H31" i="257"/>
  <c r="E31" i="257"/>
  <c r="E29" i="257"/>
  <c r="E30" i="257"/>
  <c r="E32" i="257"/>
  <c r="E28" i="257"/>
  <c r="E33" i="257"/>
  <c r="G25" i="256"/>
  <c r="E31" i="256"/>
  <c r="E30" i="256"/>
  <c r="E32" i="256"/>
  <c r="E28" i="256"/>
  <c r="E33" i="256"/>
  <c r="E29" i="256"/>
  <c r="H32" i="256"/>
  <c r="H28" i="256"/>
  <c r="H33" i="256"/>
  <c r="H29" i="256"/>
  <c r="H30" i="256"/>
  <c r="H31" i="256"/>
  <c r="H33" i="255"/>
  <c r="H31" i="255"/>
  <c r="H29" i="255"/>
  <c r="H32" i="255"/>
  <c r="H30" i="255"/>
  <c r="H28" i="255"/>
  <c r="E32" i="255"/>
  <c r="E30" i="255"/>
  <c r="E28" i="255"/>
  <c r="E33" i="255"/>
  <c r="E31" i="255"/>
  <c r="E29" i="255"/>
  <c r="M25" i="254"/>
  <c r="N33" i="254"/>
  <c r="N32" i="254"/>
  <c r="N31" i="254"/>
  <c r="N30" i="254"/>
  <c r="N29" i="254"/>
  <c r="N28" i="254"/>
  <c r="E34" i="254"/>
  <c r="E31" i="253"/>
  <c r="E30" i="253"/>
  <c r="E33" i="253"/>
  <c r="E29" i="253"/>
  <c r="E32" i="253"/>
  <c r="E28" i="253"/>
  <c r="M25" i="253"/>
  <c r="H34" i="252"/>
  <c r="M25" i="252"/>
  <c r="H32" i="251"/>
  <c r="H28" i="251"/>
  <c r="H33" i="251"/>
  <c r="H29" i="251"/>
  <c r="H30" i="251"/>
  <c r="H31" i="251"/>
  <c r="J25" i="251"/>
  <c r="E31" i="246"/>
  <c r="E33" i="246"/>
  <c r="E32" i="246"/>
  <c r="E28" i="246"/>
  <c r="E29" i="246"/>
  <c r="E30" i="246"/>
  <c r="G25" i="246"/>
  <c r="H32" i="246"/>
  <c r="H28" i="246"/>
  <c r="H30" i="246"/>
  <c r="H33" i="246"/>
  <c r="H29" i="246"/>
  <c r="H31" i="246"/>
  <c r="G25" i="244"/>
  <c r="E31" i="244"/>
  <c r="E30" i="244"/>
  <c r="E32" i="244"/>
  <c r="E28" i="244"/>
  <c r="E33" i="244"/>
  <c r="E29" i="244"/>
  <c r="H32" i="244"/>
  <c r="H28" i="244"/>
  <c r="H30" i="244"/>
  <c r="H33" i="244"/>
  <c r="H29" i="244"/>
  <c r="H31" i="244"/>
  <c r="G25" i="242"/>
  <c r="H32" i="242"/>
  <c r="H28" i="242"/>
  <c r="H31" i="242"/>
  <c r="H33" i="242"/>
  <c r="H29" i="242"/>
  <c r="H30" i="242"/>
  <c r="E31" i="242"/>
  <c r="E29" i="242"/>
  <c r="E32" i="242"/>
  <c r="E28" i="242"/>
  <c r="E33" i="242"/>
  <c r="E30" i="242"/>
  <c r="E31" i="249"/>
  <c r="E32" i="249"/>
  <c r="E28" i="249"/>
  <c r="E33" i="249"/>
  <c r="E29" i="249"/>
  <c r="E30" i="249"/>
  <c r="G25" i="249"/>
  <c r="H32" i="249"/>
  <c r="H28" i="249"/>
  <c r="H30" i="249"/>
  <c r="H31" i="249"/>
  <c r="H33" i="249"/>
  <c r="H29" i="249"/>
  <c r="G25" i="245"/>
  <c r="H32" i="245"/>
  <c r="H28" i="245"/>
  <c r="H33" i="245"/>
  <c r="H29" i="245"/>
  <c r="H30" i="245"/>
  <c r="H31" i="245"/>
  <c r="E31" i="245"/>
  <c r="E29" i="245"/>
  <c r="E30" i="245"/>
  <c r="E32" i="245"/>
  <c r="E28" i="245"/>
  <c r="E33" i="245"/>
  <c r="J25" i="241"/>
  <c r="H33" i="241"/>
  <c r="H29" i="241"/>
  <c r="H30" i="241"/>
  <c r="H31" i="241"/>
  <c r="H32" i="241"/>
  <c r="H28" i="241"/>
  <c r="G25" i="248"/>
  <c r="H32" i="248"/>
  <c r="H28" i="248"/>
  <c r="H33" i="248"/>
  <c r="H29" i="248"/>
  <c r="H30" i="248"/>
  <c r="H31" i="248"/>
  <c r="E31" i="248"/>
  <c r="E29" i="248"/>
  <c r="E30" i="248"/>
  <c r="E32" i="248"/>
  <c r="E28" i="248"/>
  <c r="E33" i="248"/>
  <c r="E31" i="250"/>
  <c r="E32" i="250"/>
  <c r="E28" i="250"/>
  <c r="E33" i="250"/>
  <c r="E29" i="250"/>
  <c r="E30" i="250"/>
  <c r="G25" i="250"/>
  <c r="H32" i="250"/>
  <c r="H28" i="250"/>
  <c r="H31" i="250"/>
  <c r="H33" i="250"/>
  <c r="H29" i="250"/>
  <c r="H30" i="250"/>
  <c r="G25" i="247"/>
  <c r="H32" i="247"/>
  <c r="H28" i="247"/>
  <c r="H31" i="247"/>
  <c r="H33" i="247"/>
  <c r="H29" i="247"/>
  <c r="H30" i="247"/>
  <c r="E31" i="247"/>
  <c r="E29" i="247"/>
  <c r="E32" i="247"/>
  <c r="E28" i="247"/>
  <c r="E33" i="247"/>
  <c r="E30" i="247"/>
  <c r="G25" i="243"/>
  <c r="E31" i="243"/>
  <c r="E33" i="243"/>
  <c r="E29" i="243"/>
  <c r="E30" i="243"/>
  <c r="E32" i="243"/>
  <c r="E28" i="243"/>
  <c r="H32" i="243"/>
  <c r="H28" i="243"/>
  <c r="H33" i="243"/>
  <c r="H29" i="243"/>
  <c r="H30" i="243"/>
  <c r="H31" i="243"/>
  <c r="H32" i="239"/>
  <c r="H28" i="239"/>
  <c r="H33" i="239"/>
  <c r="H29" i="239"/>
  <c r="H31" i="239"/>
  <c r="H30" i="239"/>
  <c r="K31" i="239"/>
  <c r="K32" i="239"/>
  <c r="K28" i="239"/>
  <c r="K30" i="239"/>
  <c r="K33" i="239"/>
  <c r="K29" i="239"/>
  <c r="E34" i="177" l="1"/>
  <c r="E34" i="176"/>
  <c r="E25" i="181"/>
  <c r="E25" i="177"/>
  <c r="E36" i="177" s="1"/>
  <c r="E34" i="173"/>
  <c r="E34" i="175"/>
  <c r="E25" i="175"/>
  <c r="E25" i="172"/>
  <c r="N12" i="171"/>
  <c r="N9" i="171"/>
  <c r="N13" i="171"/>
  <c r="N17" i="171"/>
  <c r="N21" i="171"/>
  <c r="N8" i="171"/>
  <c r="N20" i="171"/>
  <c r="N16" i="171"/>
  <c r="N24" i="171"/>
  <c r="N22" i="171"/>
  <c r="N19" i="171"/>
  <c r="N10" i="171"/>
  <c r="N15" i="171"/>
  <c r="N14" i="171"/>
  <c r="N23" i="171"/>
  <c r="N18" i="171"/>
  <c r="N11" i="171"/>
  <c r="K34" i="260"/>
  <c r="E25" i="254"/>
  <c r="H25" i="252"/>
  <c r="K34" i="257"/>
  <c r="N10" i="239"/>
  <c r="N17" i="239"/>
  <c r="N22" i="239"/>
  <c r="N18" i="239"/>
  <c r="N14" i="239"/>
  <c r="N21" i="239"/>
  <c r="N13" i="239"/>
  <c r="N9" i="239"/>
  <c r="N7" i="239"/>
  <c r="N20" i="239"/>
  <c r="N19" i="239"/>
  <c r="N11" i="239"/>
  <c r="N8" i="239"/>
  <c r="N24" i="239"/>
  <c r="N12" i="239"/>
  <c r="N15" i="239"/>
  <c r="N23" i="239"/>
  <c r="N16" i="239"/>
  <c r="K25" i="257"/>
  <c r="E34" i="241"/>
  <c r="K34" i="248"/>
  <c r="K34" i="246"/>
  <c r="E25" i="241"/>
  <c r="K25" i="256"/>
  <c r="H34" i="254"/>
  <c r="N25" i="253"/>
  <c r="N34" i="253"/>
  <c r="K25" i="245"/>
  <c r="K34" i="259"/>
  <c r="K25" i="252"/>
  <c r="K36" i="252" s="1"/>
  <c r="K34" i="242"/>
  <c r="K34" i="245"/>
  <c r="K36" i="245" s="1"/>
  <c r="N33" i="171"/>
  <c r="K25" i="259"/>
  <c r="K34" i="256"/>
  <c r="K25" i="253"/>
  <c r="K34" i="253"/>
  <c r="N34" i="252"/>
  <c r="N25" i="252"/>
  <c r="K34" i="244"/>
  <c r="E25" i="178"/>
  <c r="E36" i="178" s="1"/>
  <c r="E25" i="176"/>
  <c r="E36" i="176" s="1"/>
  <c r="E25" i="173"/>
  <c r="E34" i="179"/>
  <c r="E25" i="252"/>
  <c r="K34" i="251"/>
  <c r="M25" i="239"/>
  <c r="E34" i="178"/>
  <c r="K25" i="260"/>
  <c r="K36" i="260" s="1"/>
  <c r="K25" i="255"/>
  <c r="K34" i="255"/>
  <c r="N34" i="254"/>
  <c r="K25" i="243"/>
  <c r="N25" i="254"/>
  <c r="E34" i="182"/>
  <c r="E34" i="174"/>
  <c r="N29" i="171"/>
  <c r="N30" i="171"/>
  <c r="E34" i="252"/>
  <c r="K25" i="244"/>
  <c r="K25" i="248"/>
  <c r="K36" i="248" s="1"/>
  <c r="K25" i="250"/>
  <c r="E25" i="174"/>
  <c r="E25" i="182"/>
  <c r="M25" i="171"/>
  <c r="K34" i="250"/>
  <c r="E34" i="180"/>
  <c r="H25" i="254"/>
  <c r="H25" i="253"/>
  <c r="H34" i="253"/>
  <c r="H36" i="252"/>
  <c r="K25" i="251"/>
  <c r="K25" i="247"/>
  <c r="K34" i="254"/>
  <c r="E34" i="251"/>
  <c r="E25" i="251"/>
  <c r="K25" i="246"/>
  <c r="K34" i="247"/>
  <c r="N29" i="239"/>
  <c r="E25" i="180"/>
  <c r="E25" i="179"/>
  <c r="N32" i="171"/>
  <c r="N28" i="171"/>
  <c r="N7" i="171"/>
  <c r="N31" i="171"/>
  <c r="K25" i="254"/>
  <c r="K34" i="249"/>
  <c r="E34" i="239"/>
  <c r="K34" i="241"/>
  <c r="K34" i="243"/>
  <c r="K25" i="242"/>
  <c r="K25" i="249"/>
  <c r="K36" i="249" s="1"/>
  <c r="K25" i="241"/>
  <c r="E25" i="239"/>
  <c r="E34" i="183"/>
  <c r="E36" i="181"/>
  <c r="E36" i="175"/>
  <c r="E25" i="255"/>
  <c r="H34" i="241"/>
  <c r="N33" i="239"/>
  <c r="N30" i="239"/>
  <c r="N31" i="239"/>
  <c r="N32" i="239"/>
  <c r="N28" i="239"/>
  <c r="E25" i="183"/>
  <c r="H34" i="171"/>
  <c r="E34" i="260"/>
  <c r="E34" i="257"/>
  <c r="H34" i="257"/>
  <c r="E25" i="256"/>
  <c r="E34" i="244"/>
  <c r="E25" i="249"/>
  <c r="E34" i="245"/>
  <c r="E34" i="248"/>
  <c r="K25" i="239"/>
  <c r="E34" i="172"/>
  <c r="K25" i="171"/>
  <c r="E25" i="171"/>
  <c r="H25" i="171"/>
  <c r="K34" i="171"/>
  <c r="E34" i="171"/>
  <c r="H25" i="260"/>
  <c r="H34" i="260"/>
  <c r="E25" i="260"/>
  <c r="H25" i="259"/>
  <c r="E34" i="259"/>
  <c r="H34" i="259"/>
  <c r="E25" i="259"/>
  <c r="E25" i="257"/>
  <c r="H25" i="257"/>
  <c r="H36" i="257" s="1"/>
  <c r="H34" i="256"/>
  <c r="E34" i="256"/>
  <c r="H25" i="256"/>
  <c r="E34" i="255"/>
  <c r="H34" i="255"/>
  <c r="H25" i="255"/>
  <c r="E36" i="254"/>
  <c r="E34" i="253"/>
  <c r="E25" i="253"/>
  <c r="H25" i="251"/>
  <c r="H34" i="251"/>
  <c r="H25" i="246"/>
  <c r="H34" i="246"/>
  <c r="E34" i="246"/>
  <c r="E25" i="246"/>
  <c r="E25" i="244"/>
  <c r="H25" i="244"/>
  <c r="H34" i="244"/>
  <c r="E34" i="242"/>
  <c r="H34" i="242"/>
  <c r="H25" i="242"/>
  <c r="E25" i="242"/>
  <c r="H25" i="249"/>
  <c r="H34" i="249"/>
  <c r="E34" i="249"/>
  <c r="H34" i="245"/>
  <c r="E25" i="245"/>
  <c r="H25" i="245"/>
  <c r="H25" i="241"/>
  <c r="H25" i="248"/>
  <c r="E25" i="248"/>
  <c r="H34" i="248"/>
  <c r="H25" i="250"/>
  <c r="E34" i="250"/>
  <c r="E25" i="250"/>
  <c r="H34" i="250"/>
  <c r="E34" i="247"/>
  <c r="H34" i="247"/>
  <c r="H25" i="247"/>
  <c r="E25" i="247"/>
  <c r="H25" i="243"/>
  <c r="H34" i="243"/>
  <c r="E34" i="243"/>
  <c r="E25" i="243"/>
  <c r="K34" i="239"/>
  <c r="H25" i="239"/>
  <c r="H34" i="239"/>
  <c r="E36" i="173" l="1"/>
  <c r="K36" i="246"/>
  <c r="E36" i="179"/>
  <c r="H36" i="171"/>
  <c r="K36" i="257"/>
  <c r="E36" i="260"/>
  <c r="H36" i="241"/>
  <c r="E36" i="241"/>
  <c r="N36" i="254"/>
  <c r="K36" i="253"/>
  <c r="N36" i="253"/>
  <c r="K36" i="244"/>
  <c r="K36" i="259"/>
  <c r="K36" i="256"/>
  <c r="H36" i="254"/>
  <c r="E36" i="256"/>
  <c r="N36" i="252"/>
  <c r="K36" i="251"/>
  <c r="K36" i="242"/>
  <c r="K36" i="243"/>
  <c r="E36" i="174"/>
  <c r="E36" i="252"/>
  <c r="E36" i="249"/>
  <c r="K36" i="255"/>
  <c r="E36" i="182"/>
  <c r="K36" i="250"/>
  <c r="K36" i="247"/>
  <c r="E36" i="183"/>
  <c r="E36" i="180"/>
  <c r="E36" i="257"/>
  <c r="K36" i="254"/>
  <c r="K36" i="241"/>
  <c r="H36" i="253"/>
  <c r="E36" i="255"/>
  <c r="H36" i="256"/>
  <c r="E36" i="251"/>
  <c r="E36" i="239"/>
  <c r="E36" i="259"/>
  <c r="E36" i="246"/>
  <c r="N25" i="171"/>
  <c r="N34" i="171"/>
  <c r="H36" i="242"/>
  <c r="E36" i="250"/>
  <c r="E36" i="244"/>
  <c r="E36" i="242"/>
  <c r="K36" i="239"/>
  <c r="H36" i="245"/>
  <c r="N25" i="239"/>
  <c r="N34" i="239"/>
  <c r="H36" i="251"/>
  <c r="E36" i="245"/>
  <c r="E36" i="248"/>
  <c r="H36" i="255"/>
  <c r="E36" i="253"/>
  <c r="H36" i="247"/>
  <c r="E36" i="247"/>
  <c r="H36" i="239"/>
  <c r="E36" i="172"/>
  <c r="E36" i="171"/>
  <c r="K36" i="171"/>
  <c r="H36" i="260"/>
  <c r="H36" i="259"/>
  <c r="H36" i="246"/>
  <c r="H36" i="244"/>
  <c r="H36" i="249"/>
  <c r="H36" i="248"/>
  <c r="H36" i="250"/>
  <c r="H36" i="243"/>
  <c r="E36" i="243"/>
  <c r="N36" i="171" l="1"/>
  <c r="N36" i="239"/>
  <c r="L29" i="237" l="1"/>
  <c r="L30" i="237"/>
  <c r="L31" i="237"/>
  <c r="L32" i="237"/>
  <c r="L33" i="237"/>
  <c r="I34" i="240" l="1"/>
  <c r="I25" i="240"/>
  <c r="F34" i="240"/>
  <c r="F25" i="240"/>
  <c r="C34" i="240"/>
  <c r="C25" i="240"/>
  <c r="L34" i="237"/>
  <c r="I34" i="237"/>
  <c r="F34" i="237"/>
  <c r="F25" i="237"/>
  <c r="C34" i="237"/>
  <c r="C25" i="237"/>
  <c r="G8" i="237" l="1"/>
  <c r="G12" i="237"/>
  <c r="G16" i="237"/>
  <c r="G20" i="237"/>
  <c r="G24" i="237"/>
  <c r="G13" i="237"/>
  <c r="G21" i="237"/>
  <c r="G15" i="237"/>
  <c r="G23" i="237"/>
  <c r="G9" i="237"/>
  <c r="G17" i="237"/>
  <c r="G10" i="237"/>
  <c r="G14" i="237"/>
  <c r="G18" i="237"/>
  <c r="G22" i="237"/>
  <c r="G11" i="237"/>
  <c r="G19" i="237"/>
  <c r="D15" i="237"/>
  <c r="D17" i="237"/>
  <c r="D21" i="237"/>
  <c r="D8" i="237"/>
  <c r="D12" i="237"/>
  <c r="D18" i="237"/>
  <c r="D22" i="237"/>
  <c r="D13" i="237"/>
  <c r="D9" i="237"/>
  <c r="D19" i="237"/>
  <c r="D23" i="237"/>
  <c r="D10" i="237"/>
  <c r="D14" i="237"/>
  <c r="D16" i="237"/>
  <c r="D20" i="237"/>
  <c r="D24" i="237"/>
  <c r="D11" i="237"/>
  <c r="D24" i="240"/>
  <c r="D22" i="240"/>
  <c r="D20" i="240"/>
  <c r="D18" i="240"/>
  <c r="D16" i="240"/>
  <c r="D14" i="240"/>
  <c r="D12" i="240"/>
  <c r="D10" i="240"/>
  <c r="D8" i="240"/>
  <c r="D23" i="240"/>
  <c r="D19" i="240"/>
  <c r="D11" i="240"/>
  <c r="D21" i="240"/>
  <c r="D13" i="240"/>
  <c r="D15" i="240"/>
  <c r="D7" i="240"/>
  <c r="D17" i="240"/>
  <c r="D9" i="240"/>
  <c r="G23" i="240"/>
  <c r="G21" i="240"/>
  <c r="G19" i="240"/>
  <c r="G17" i="240"/>
  <c r="G15" i="240"/>
  <c r="G13" i="240"/>
  <c r="G11" i="240"/>
  <c r="G9" i="240"/>
  <c r="G7" i="240"/>
  <c r="G24" i="240"/>
  <c r="G22" i="240"/>
  <c r="G16" i="240"/>
  <c r="G8" i="240"/>
  <c r="G18" i="240"/>
  <c r="G10" i="240"/>
  <c r="G20" i="240"/>
  <c r="G12" i="240"/>
  <c r="G14" i="240"/>
  <c r="J24" i="240"/>
  <c r="J22" i="240"/>
  <c r="J20" i="240"/>
  <c r="J18" i="240"/>
  <c r="J16" i="240"/>
  <c r="J14" i="240"/>
  <c r="J12" i="240"/>
  <c r="J10" i="240"/>
  <c r="J8" i="240"/>
  <c r="J23" i="240"/>
  <c r="J21" i="240"/>
  <c r="J13" i="240"/>
  <c r="J15" i="240"/>
  <c r="J7" i="240"/>
  <c r="J17" i="240"/>
  <c r="J9" i="240"/>
  <c r="J19" i="240"/>
  <c r="J11" i="240"/>
  <c r="G7" i="237"/>
  <c r="D7" i="237"/>
  <c r="I36" i="240"/>
  <c r="C36" i="237"/>
  <c r="I36" i="237"/>
  <c r="F36" i="237"/>
  <c r="F36" i="240"/>
  <c r="C36" i="240"/>
  <c r="K8" i="237" l="1"/>
  <c r="K12" i="237"/>
  <c r="K16" i="237"/>
  <c r="K20" i="237"/>
  <c r="K24" i="237"/>
  <c r="K9" i="237"/>
  <c r="K13" i="237"/>
  <c r="K17" i="237"/>
  <c r="K21" i="237"/>
  <c r="K10" i="237"/>
  <c r="K14" i="237"/>
  <c r="K18" i="237"/>
  <c r="K22" i="237"/>
  <c r="K11" i="237"/>
  <c r="K15" i="237"/>
  <c r="K19" i="237"/>
  <c r="K23" i="237"/>
  <c r="H9" i="237"/>
  <c r="H13" i="237"/>
  <c r="H17" i="237"/>
  <c r="H21" i="237"/>
  <c r="H16" i="237"/>
  <c r="H24" i="237"/>
  <c r="H10" i="237"/>
  <c r="H14" i="237"/>
  <c r="H18" i="237"/>
  <c r="H22" i="237"/>
  <c r="H11" i="237"/>
  <c r="H15" i="237"/>
  <c r="H19" i="237"/>
  <c r="H23" i="237"/>
  <c r="H8" i="237"/>
  <c r="H12" i="237"/>
  <c r="H20" i="237"/>
  <c r="E16" i="237"/>
  <c r="E17" i="237"/>
  <c r="E21" i="237"/>
  <c r="E22" i="237"/>
  <c r="E18" i="237"/>
  <c r="E23" i="237"/>
  <c r="E19" i="237"/>
  <c r="E24" i="237"/>
  <c r="E20" i="237"/>
  <c r="E24" i="240"/>
  <c r="E22" i="240"/>
  <c r="E20" i="240"/>
  <c r="E18" i="240"/>
  <c r="E16" i="240"/>
  <c r="E14" i="240"/>
  <c r="E12" i="240"/>
  <c r="E10" i="240"/>
  <c r="E8" i="240"/>
  <c r="E23" i="240"/>
  <c r="E21" i="240"/>
  <c r="E19" i="240"/>
  <c r="E17" i="240"/>
  <c r="E15" i="240"/>
  <c r="E13" i="240"/>
  <c r="E11" i="240"/>
  <c r="E9" i="240"/>
  <c r="E7" i="240"/>
  <c r="H23" i="240"/>
  <c r="H21" i="240"/>
  <c r="H19" i="240"/>
  <c r="H17" i="240"/>
  <c r="H15" i="240"/>
  <c r="H13" i="240"/>
  <c r="H11" i="240"/>
  <c r="H9" i="240"/>
  <c r="H7" i="240"/>
  <c r="H24" i="240"/>
  <c r="H22" i="240"/>
  <c r="H20" i="240"/>
  <c r="H18" i="240"/>
  <c r="H16" i="240"/>
  <c r="H14" i="240"/>
  <c r="H12" i="240"/>
  <c r="H10" i="240"/>
  <c r="H8" i="240"/>
  <c r="K24" i="240"/>
  <c r="K22" i="240"/>
  <c r="K20" i="240"/>
  <c r="K18" i="240"/>
  <c r="K16" i="240"/>
  <c r="K14" i="240"/>
  <c r="K12" i="240"/>
  <c r="K10" i="240"/>
  <c r="K8" i="240"/>
  <c r="K23" i="240"/>
  <c r="K21" i="240"/>
  <c r="K19" i="240"/>
  <c r="K17" i="240"/>
  <c r="K15" i="240"/>
  <c r="K13" i="240"/>
  <c r="K11" i="240"/>
  <c r="K9" i="240"/>
  <c r="K7" i="240"/>
  <c r="J25" i="240"/>
  <c r="K30" i="240"/>
  <c r="K33" i="240"/>
  <c r="K29" i="240"/>
  <c r="K32" i="240"/>
  <c r="K28" i="240"/>
  <c r="K31" i="240"/>
  <c r="G25" i="240"/>
  <c r="H32" i="240"/>
  <c r="H28" i="240"/>
  <c r="H31" i="240"/>
  <c r="H30" i="240"/>
  <c r="H33" i="240"/>
  <c r="H29" i="240"/>
  <c r="D25" i="240"/>
  <c r="E30" i="240"/>
  <c r="E33" i="240"/>
  <c r="E29" i="240"/>
  <c r="E32" i="240"/>
  <c r="E28" i="240"/>
  <c r="E31" i="240"/>
  <c r="K28" i="237"/>
  <c r="K7" i="237"/>
  <c r="H33" i="237"/>
  <c r="H29" i="237"/>
  <c r="H32" i="237"/>
  <c r="H28" i="237"/>
  <c r="H31" i="237"/>
  <c r="H30" i="237"/>
  <c r="H7" i="237"/>
  <c r="G25" i="237"/>
  <c r="E33" i="237"/>
  <c r="E29" i="237"/>
  <c r="E12" i="237"/>
  <c r="E8" i="237"/>
  <c r="E14" i="237"/>
  <c r="E32" i="237"/>
  <c r="E28" i="237"/>
  <c r="E15" i="237"/>
  <c r="E11" i="237"/>
  <c r="E7" i="237"/>
  <c r="E10" i="237"/>
  <c r="E31" i="237"/>
  <c r="E30" i="237"/>
  <c r="E13" i="237"/>
  <c r="E9" i="237"/>
  <c r="D25" i="237"/>
  <c r="L25" i="237"/>
  <c r="K29" i="237"/>
  <c r="K33" i="237"/>
  <c r="K30" i="237"/>
  <c r="K32" i="237"/>
  <c r="K31" i="237"/>
  <c r="M23" i="237" l="1"/>
  <c r="M22" i="237"/>
  <c r="M21" i="237"/>
  <c r="M24" i="237"/>
  <c r="M8" i="237"/>
  <c r="M19" i="237"/>
  <c r="M18" i="237"/>
  <c r="M17" i="237"/>
  <c r="M20" i="237"/>
  <c r="M15" i="237"/>
  <c r="M14" i="237"/>
  <c r="M13" i="237"/>
  <c r="M16" i="237"/>
  <c r="M11" i="237"/>
  <c r="M10" i="237"/>
  <c r="M9" i="237"/>
  <c r="M12" i="237"/>
  <c r="K34" i="240"/>
  <c r="K25" i="240"/>
  <c r="H25" i="240"/>
  <c r="H34" i="240"/>
  <c r="E34" i="240"/>
  <c r="E25" i="240"/>
  <c r="K25" i="237"/>
  <c r="H25" i="237"/>
  <c r="H34" i="237"/>
  <c r="E34" i="237"/>
  <c r="M7" i="237"/>
  <c r="E25" i="237"/>
  <c r="L36" i="237"/>
  <c r="K34" i="237"/>
  <c r="N20" i="237" l="1"/>
  <c r="N22" i="237"/>
  <c r="N21" i="237"/>
  <c r="N23" i="237"/>
  <c r="N16" i="237"/>
  <c r="N18" i="237"/>
  <c r="N17" i="237"/>
  <c r="N19" i="237"/>
  <c r="N12" i="237"/>
  <c r="N14" i="237"/>
  <c r="N13" i="237"/>
  <c r="N15" i="237"/>
  <c r="N24" i="237"/>
  <c r="N8" i="237"/>
  <c r="N10" i="237"/>
  <c r="N9" i="237"/>
  <c r="N11" i="237"/>
  <c r="H36" i="237"/>
  <c r="H36" i="240"/>
  <c r="N29" i="237"/>
  <c r="N31" i="237"/>
  <c r="N30" i="237"/>
  <c r="N33" i="237"/>
  <c r="N32" i="237"/>
  <c r="N28" i="237"/>
  <c r="N7" i="237"/>
  <c r="E36" i="237"/>
  <c r="K36" i="240"/>
  <c r="K36" i="237"/>
  <c r="M25" i="237"/>
  <c r="E36" i="240"/>
  <c r="N34" i="237" l="1"/>
  <c r="N25" i="237"/>
  <c r="N36" i="237" l="1"/>
</calcChain>
</file>

<file path=xl/sharedStrings.xml><?xml version="1.0" encoding="utf-8"?>
<sst xmlns="http://schemas.openxmlformats.org/spreadsheetml/2006/main" count="2658" uniqueCount="254">
  <si>
    <t>GR1</t>
  </si>
  <si>
    <t>GR2</t>
  </si>
  <si>
    <t>GR3</t>
  </si>
  <si>
    <t>Totale</t>
  </si>
  <si>
    <t>V.A</t>
  </si>
  <si>
    <t>%</t>
  </si>
  <si>
    <t>TOTALE</t>
  </si>
  <si>
    <t>Radio Uno</t>
  </si>
  <si>
    <t>Radio Due</t>
  </si>
  <si>
    <t>Radio Tre</t>
  </si>
  <si>
    <t>Soggetti politici</t>
  </si>
  <si>
    <t>Partito Democratico</t>
  </si>
  <si>
    <t>Fratelli d'Italia</t>
  </si>
  <si>
    <t>Altro</t>
  </si>
  <si>
    <t>Soggetti istituzionali</t>
  </si>
  <si>
    <t>Presidente della Repubblica</t>
  </si>
  <si>
    <t>Presidente del Senato</t>
  </si>
  <si>
    <t>Presidente della Camera</t>
  </si>
  <si>
    <t>Presidente del Consiglio</t>
  </si>
  <si>
    <t>Governo/Ministri/Sottosegretari</t>
  </si>
  <si>
    <t>Unione Europea</t>
  </si>
  <si>
    <t>Testata m2o</t>
  </si>
  <si>
    <t>Testata Kiss Kiss</t>
  </si>
  <si>
    <t>Testata Pagina 101</t>
  </si>
  <si>
    <t>Testata RTL 102.5</t>
  </si>
  <si>
    <t>Testata Radio Deejay</t>
  </si>
  <si>
    <t>Testata RDS</t>
  </si>
  <si>
    <t>Testata Virgin Radio</t>
  </si>
  <si>
    <t>Testata Radio Monte Carlo</t>
  </si>
  <si>
    <t>Testata Radio Capital</t>
  </si>
  <si>
    <t>Testata Radio Italia Notizie</t>
  </si>
  <si>
    <t>Tempo di notizia: indica il tempo dedicato dal giornalista all'illustrazione di un argomento/evento  in relazione ad un soggetto politico/istituzionale</t>
  </si>
  <si>
    <t>Tempo di antenna: indica il tempo complessivamente dedicato al soggetto politico/istituzionale ed è dato dalla somma del tempo di notizia e del tempo di parola del soggetto</t>
  </si>
  <si>
    <t>Tempo di notizia</t>
  </si>
  <si>
    <t>Tempo di parola</t>
  </si>
  <si>
    <t>Tempo di antenna</t>
  </si>
  <si>
    <t>Tempo di parola: indica il tempo in cui il soggetto politico/istituzionale parla direttamente in voce
Tempo di notizia: indica il tempo dedicato dal giornalista all'illustrazione di un argomento/evento  in relazione ad un soggetto politico/istituzionale
Tempo di antenna: indica il tempo complessivamente dedicato al soggetto politico/istituzionale ed è dato dalla somma del tempo di notizia e del tempo di parola del soggetto</t>
  </si>
  <si>
    <t>Tab. A1 - Tempo di parola dei soggetti politici ed istituzionali nei Radiogiornali RAI - tutte le edizioni</t>
  </si>
  <si>
    <t>Tempo di parola: indica il tempo in cui il soggetto politico/istituzionale parla direttamente in voce</t>
  </si>
  <si>
    <t>Tab. A2 - Tempo di notizia dei soggetti politici ed istituzionali nei Radiogiornali RAI - tutte le edizioni</t>
  </si>
  <si>
    <t>Tab. A3 - Tempo di antenna dei soggetti politici ed istituzionali nei Radiogiornali RAI - tutte le edizioni</t>
  </si>
  <si>
    <t>Tab. A4 - Tempo di notizia, parola e antenna  dei soggetti politici ed istituzionali nei Radiogiornali di Radio 24 Il Sole 24 ore - tutte le edizioni</t>
  </si>
  <si>
    <t>Tab. A15 - Tempo di notizia, parola e antenna dei soggetti politici ed istituzionali nei Radiogiornali di Radio Italia - tutte le edizioni</t>
  </si>
  <si>
    <t>Tab. A16 - Tempo di parola dei soggetti politici ed istituzionali nei Radiogiornali RAI - edizioni principali</t>
  </si>
  <si>
    <t>Tempo di Parola: indica il tempo in cui il soggetto politico/istituzionale parla direttamente in voce</t>
  </si>
  <si>
    <t>Tab. A17 - Tempo di notizia dei soggetti politici ed istituzionali nei Radiogiornali RAI -  edizioni principali</t>
  </si>
  <si>
    <t>Tab. A18 - Tempo di antenna dei soggetti politici ed istituzionali nei Radiogiornali RAI - edizioni principali</t>
  </si>
  <si>
    <t>Tab. A19 - Tempo di notizia, parola e antenna  dei soggetti politici ed istituzionali nei Radiogiornali di Radio 24 Il Sole 24 ore - edizioni principali</t>
  </si>
  <si>
    <t>MoVimento 5 Stelle</t>
  </si>
  <si>
    <t>Tab. A9 - Tempo di notizia, parola e antenna  dei soggetti politici ed istituzionali nei Radiogiornali di m2o - tutte le edizioni</t>
  </si>
  <si>
    <t>Tab. A12 - Tempo di notizia, parola e antenna  dei soggetti politici ed istituzionali nei Radiogiornali di Radio Kiss Kiss - tutte le edizioni</t>
  </si>
  <si>
    <t>Tab. A5 - Tempo di notizia, parola e antenna  dei soggetti politici ed istituzionali nei Radiogiornali di Radio 101 - tutte le edizioni</t>
  </si>
  <si>
    <t>Tab. A13 - Tempo di notizia, parola e antenna dei soggetti politici ed istituzionali nei Radiogiornali di RTL 102.5 - tutte le edizioni</t>
  </si>
  <si>
    <t>Tab. A10 - Tempo di notizia, parola e antenna  dei soggetti politici ed istituzionali nei Radiogiornali di Radio Deejay - tutte le edizioni</t>
  </si>
  <si>
    <t>Tab. A14 - Tempo di notizia, parola e antenna dei soggetti politici ed istituzionali nei Radiogiornali di Radio Dimensione Suono - tutte le edizioni</t>
  </si>
  <si>
    <t>Tab. A6 - Tempo di notizia, parola e antenna dei soggetti politici ed istituzionali nei Radiogiornali di Virgin Radio - tutte le edizioni</t>
  </si>
  <si>
    <t>Tab. A11 - Tempo di notizia, parola e antenna  dei soggetti politici ed istituzionali nei Radiogiornali di Radio Capital - tutte le edizioni</t>
  </si>
  <si>
    <t xml:space="preserve">Tempo di Parola: indica il tempo in cui il soggetto politico/istituzionale parla direttamente in voce
Rete Kiss Kiss:
Testata Kiss Kiss:  </t>
  </si>
  <si>
    <t xml:space="preserve">Tempo di Parola: indica il tempo in cui il soggetto politico/istituzionale parla direttamente in voce
Rete RDS: 
Testata RDS: </t>
  </si>
  <si>
    <t>Tab. A8 - Tempo di notizia, parola e antenna  dei soggetti politici ed istituzionali nei Radiogiornali di Radio Monte Carlo - tutte le edizioni</t>
  </si>
  <si>
    <t>Tab. A7 - Tempo di notizia, parola e antenna dei soggetti politici ed istituzionali nei Radiogiornali di Radio Studio 105 - tutte le edizioni</t>
  </si>
  <si>
    <t xml:space="preserve">Tempo di Parola: indica il tempo in cui il soggetto politico/istituzionale parla direttamente in voce
Rete m2o: 
Testata m2o: </t>
  </si>
  <si>
    <t>Testata Videonews</t>
  </si>
  <si>
    <t>Forza Italia</t>
  </si>
  <si>
    <t>Tab. A20 - Tempo di notizia, parola e antenna  dei soggetti politici ed istituzionali nei Radiogiornali di Radio Kiss Kiss - edizioni principali</t>
  </si>
  <si>
    <t>Tab. A21 - Tempo di notizia, parola e antenna dei soggetti politici ed istituzionali nei Radiogiornali di RTL 102.5 - edizioni principali</t>
  </si>
  <si>
    <t>Tab. A23 - Tempo di notizia, parola e antenna dei soggetti politici ed istituzionali nei Radiogiornali di Radio Italia - edizioni principali</t>
  </si>
  <si>
    <t>Tab. A22 - Tempo di notizia, parola e antenna dei soggetti politici ed istituzionali nei Radiogiornali di Radio Dimensione Suono - edizioni principali</t>
  </si>
  <si>
    <t xml:space="preserve">Tempo di Parola: indica il tempo in cui il soggetto politico/istituzionale parla direttamente in voce
Rete Radio Deejay: 
Testata Radio Deejay: </t>
  </si>
  <si>
    <t xml:space="preserve">Tempo di Parola: indica il tempo in cui il soggetto politico/istituzionale parla direttamente in voce
Rete Virgin Radio:
Testata Virgin Radio: </t>
  </si>
  <si>
    <t xml:space="preserve">Tempo di Parola: indica il tempo in cui il soggetto politico/istituzionale parla direttamente in voce
Rete Radio 105 network: 
Testata Videonews: </t>
  </si>
  <si>
    <t xml:space="preserve">Tempo di Parola: indica il tempo in cui il soggetto politico/istituzionale parla direttamente in voce
Rete Radio Italia: 
Testata Radio Italia Notizie: </t>
  </si>
  <si>
    <t>V.A.</t>
  </si>
  <si>
    <t>Partito</t>
  </si>
  <si>
    <t>M</t>
  </si>
  <si>
    <t>F</t>
  </si>
  <si>
    <t>Parola</t>
  </si>
  <si>
    <t>Rai RadioUno: i 20 soggetti politici e istituzionali che parlano di più - Notiziari radiofonici</t>
  </si>
  <si>
    <t>Radio 105: i 20 soggetti politici e istituzionali che parlano di più - Notiziari radiofonici</t>
  </si>
  <si>
    <t>Radio Monte Carlo: i 20 soggetti politici e istituzionali che parlano di più - Notiziari radiofonici</t>
  </si>
  <si>
    <t>M2O: i 20 soggetti politici e istituzionali che parlano di più - Notiziari radiofonici</t>
  </si>
  <si>
    <t>Radio Deejay: i 20 soggetti politici e istituzionali che parlano di più - Notiziari radiofonici</t>
  </si>
  <si>
    <t>Radio Capital: i 20 soggetti politici e istituzionali che parlano di più - Notiziari radiofonici</t>
  </si>
  <si>
    <t>Radio Kiss Kiss: i 20 soggetti politici e istituzionali che parlano di più - Notiziari radiofonici</t>
  </si>
  <si>
    <t>RTL 102.5: i 20 soggetti politici e istituzionali che parlano di più - Notiziari radiofonici</t>
  </si>
  <si>
    <t>Radio Dimensione Suono: i 20 soggetti politici e istituzionali che parlano di più - Notiziari radiofonici</t>
  </si>
  <si>
    <t>Radio Italia: i 20 soggetti politici e istituzionali che parlano di più - Notiziari radiofonici</t>
  </si>
  <si>
    <t>Rai RadioDue: i 20 soggetti politici e istituzionali che parlano di più - Notiziari radiofonici</t>
  </si>
  <si>
    <t>Rai RadioTre: i 20 soggetti politici e istituzionali che parlano di più - Notiziari radiofonici</t>
  </si>
  <si>
    <t>Radio 24: i 20 soggetti politici e istituzionali che parlano di più - Notiziari radiofonici</t>
  </si>
  <si>
    <t>Giuseppe Sala (Partito Democratico)</t>
  </si>
  <si>
    <t>Giuseppe Conte (Presidente del Consiglio)</t>
  </si>
  <si>
    <t>Matteo Salvini (Governo/Ministri/Sottosegretari)</t>
  </si>
  <si>
    <t>Radio 101: i 20 soggetti politici e istituzionali che parlano di più - Notiziari radiofonici</t>
  </si>
  <si>
    <t>Virgin Radio: i 20 soggetti politici e istituzionali che parlano di più - Notiziari radiofonici</t>
  </si>
  <si>
    <t>Danilo Toninelli (Governo/Ministri/Sottosegretari)</t>
  </si>
  <si>
    <t>Luigi Di Maio (MoVimento 5 Stelle)</t>
  </si>
  <si>
    <t>Giancarlo Giorgetti (Governo/Ministri/Sottosegretari)</t>
  </si>
  <si>
    <t>Giorgia Meloni (Fratelli d'Italia)</t>
  </si>
  <si>
    <t>Giovanni Toti (Forza Italia)</t>
  </si>
  <si>
    <t>Rai RadioUno: i 20 soggetti politici e istituzionali che parlano di più - Programmi extraGr di testata</t>
  </si>
  <si>
    <t>Rai RadioDue: i 20 soggetti politici e istituzionali che parlano di più - Programmi extraGr di testata</t>
  </si>
  <si>
    <t>Rai RadioTre: i 20 soggetti politici e istituzionali che parlano di più - Programmi extraGr di testata</t>
  </si>
  <si>
    <t>Radio 24: i 20 soggetti politici e istituzionali che parlano di più - Programmi extraGr di testata</t>
  </si>
  <si>
    <t>Radio 101: i 20 soggetti politici e istituzionali che parlano di più - Programmi extraGr di testata</t>
  </si>
  <si>
    <t>Virgin Radio: i 20 soggetti politici e istituzionali che parlano di più - Programmi extraGr di testata</t>
  </si>
  <si>
    <t>Radio 105: i 20 soggetti politici e istituzionali che parlano di più - Programmi extraGr di testata</t>
  </si>
  <si>
    <t>Radio Monte Carlo: i 20 soggetti politici e istituzionali che parlano di più - Programmi extraGr di testata</t>
  </si>
  <si>
    <t>M2O: i 20 soggetti politici e istituzionali che parlano di più - Programmi extraGr di testata</t>
  </si>
  <si>
    <t>Radio Deejay: i 20 soggetti politici e istituzionali che parlano di più - Programmi extraGr di testata</t>
  </si>
  <si>
    <t>Radio Capital: i 20 soggetti politici e istituzionali che parlano di più - Programmi extraGr di testata</t>
  </si>
  <si>
    <t>Radio Kiss Kiss: i 20 soggetti politici e istituzionali che parlano di più - Programmi extraGr di testata</t>
  </si>
  <si>
    <t>RTL 102.5: i 20 soggetti politici e istituzionali che parlano di più - Programmi extraGr di testata</t>
  </si>
  <si>
    <t>Radio Dimensione Suono: i 20 soggetti politici e istituzionali che parlano di più - Programmi extraGr di testata</t>
  </si>
  <si>
    <t>Antonio Tajani (Forza Italia)</t>
  </si>
  <si>
    <t>Radio Italia: i 20 soggetti politici e istituzionali che parlano di più - Programmi extraGr di testata</t>
  </si>
  <si>
    <t>Vincenzo De Luca (Partito Democratico)</t>
  </si>
  <si>
    <t>Alessandro Di Battista (MoVimento 5 Stelle)</t>
  </si>
  <si>
    <t>Uomini</t>
  </si>
  <si>
    <t>Donne</t>
  </si>
  <si>
    <t>Partito politico</t>
  </si>
  <si>
    <t>Radio Italia</t>
  </si>
  <si>
    <t>RDS</t>
  </si>
  <si>
    <t>RTL 102.5</t>
  </si>
  <si>
    <t>Radio Kiss Kiss</t>
  </si>
  <si>
    <t>Radio Capital</t>
  </si>
  <si>
    <t>Radio Deejay</t>
  </si>
  <si>
    <t>M2O</t>
  </si>
  <si>
    <t>RMC Radio Montecarlo</t>
  </si>
  <si>
    <t>Radio 105</t>
  </si>
  <si>
    <t>Virgin Radio</t>
  </si>
  <si>
    <t>Radio 101</t>
  </si>
  <si>
    <t>Radio 24</t>
  </si>
  <si>
    <t>RAI Radiotre</t>
  </si>
  <si>
    <t>RAI Radiodue</t>
  </si>
  <si>
    <t>RAI Radiouno</t>
  </si>
  <si>
    <t>Tab. B1 - Tempo di parola dei soggetti politici ed istituzionali nei programmi extr-gr di testata. Radio Uno, Radio Due, Radio Tre</t>
  </si>
  <si>
    <t>Tab. B2 - Tempo di parola dei soggetti politici ed istituzionali nei programmi extra-gr di testata. Testata Radio 24 Il sole 24 ore</t>
  </si>
  <si>
    <t>Tab. B3 - Tempo di parola dei soggetti politici ed istituzionali nei programmi extra-gr di testata. Testata Pagina 101</t>
  </si>
  <si>
    <t>Tab. B4 - Tempo di parola dei soggetti politici ed istituzionali nei programmi extra-gr di testata. Testata Virgin Radio</t>
  </si>
  <si>
    <t>Tab. B5 - Tempo di parola dei soggetti politici ed istituzionali nei programmi extra-gr di testata.  Testata Videonews</t>
  </si>
  <si>
    <t>Tab. B6 - Tempo di parola dei soggetti politici ed istituzionali nei programmi extra-gr di testata. Testata Radio Monte Carlo</t>
  </si>
  <si>
    <t>Tab. B7 - Tempo di parola dei soggetti politici ed istituzionali nei programmi extra-gr di rete e di testata. Rete m2o - Testata m2o</t>
  </si>
  <si>
    <t>Tab. B8 - Tempo di parola dei soggetti politici ed istituzionali nei programmi extra-gr di testata. Testata Radio Deejay</t>
  </si>
  <si>
    <t>Tab. B9 - Tempo di parola dei soggetti politici ed istituzionali nei programmi extra-gr di testata. Testata Radio Capital</t>
  </si>
  <si>
    <t>Tab. B10 - Tempo di parola dei soggetti politici ed istituzionali nei programmi extra-gr di testata. Testata Kiss Kiss</t>
  </si>
  <si>
    <t>Tab. B11 - Tempo di parola dei soggetti politici ed istituzionali nei programmi extra-gr di testata. Testata RTL 102.5</t>
  </si>
  <si>
    <t>Tab. B12 - Tempo di parola dei soggetti politici ed istituzionali nei programmi extra-gr di testata. Testata RDS</t>
  </si>
  <si>
    <t>Tab. B13 - Tempo di parola dei soggetti politici ed istituzionali nei programmi extra-gr di testata. Testata Radio Italia Notizie</t>
  </si>
  <si>
    <t>Testata Radio 24 Il sole 24 ore</t>
  </si>
  <si>
    <t>Lega Salvini Premier</t>
  </si>
  <si>
    <t>+Europa - Italia in Comune - PDE Italia</t>
  </si>
  <si>
    <t>La Sinistra</t>
  </si>
  <si>
    <t>Popolo della famiglia - Alternativa popolare</t>
  </si>
  <si>
    <t>Europa Verde</t>
  </si>
  <si>
    <t>Popolari per l'Italia</t>
  </si>
  <si>
    <t>Partito Comunista</t>
  </si>
  <si>
    <t>CasaPound Italia - Destre unite</t>
  </si>
  <si>
    <t>Forza Nuova</t>
  </si>
  <si>
    <t>Partito Animalista</t>
  </si>
  <si>
    <t>Partito Pirata</t>
  </si>
  <si>
    <t>Autonomie per l'Europa</t>
  </si>
  <si>
    <t>SVP</t>
  </si>
  <si>
    <t xml:space="preserve"> </t>
  </si>
  <si>
    <t>Sergio Mattarella (Presidente della Repubblica)</t>
  </si>
  <si>
    <t>Carlo Calenda (Partito Democratico)</t>
  </si>
  <si>
    <t>Matteo Salvini (Lega Salvini Premier)</t>
  </si>
  <si>
    <t>Ciriaco De Mita (Altro)</t>
  </si>
  <si>
    <t>Antonio Decaro (Partito Democratico)</t>
  </si>
  <si>
    <t>Sergio Chiamparino (Partito Democratico)</t>
  </si>
  <si>
    <t>Carlo Sibilia (MoVimento 5 Stelle)</t>
  </si>
  <si>
    <t>Nicola Zingaretti (Partito Democratico)</t>
  </si>
  <si>
    <t>Enzo Moavero Milanesi (Governo/Ministri/Sottosegretari)</t>
  </si>
  <si>
    <t>Pier Luigi Bersani (Altro)</t>
  </si>
  <si>
    <t>Paola De Micheli (Partito Democratico)</t>
  </si>
  <si>
    <t>Maurizio Gasparri (Forza Italia)</t>
  </si>
  <si>
    <t>Riccardo Molinari (Lega Salvini Premier)</t>
  </si>
  <si>
    <t>Salvatore Giuliano (Governo/Ministri/Sottosegretari)</t>
  </si>
  <si>
    <t>Silvio Berlusconi (Forza Italia)</t>
  </si>
  <si>
    <t>Stefano Patuanelli (MoVimento 5 Stelle)</t>
  </si>
  <si>
    <t>Salvatore Martello (Altro)</t>
  </si>
  <si>
    <t>Alfonso Bonafede (Governo/Ministri/Sottosegretari)</t>
  </si>
  <si>
    <t>Periodo dal 25.05.2019 al 31.05.2019</t>
  </si>
  <si>
    <t>Gianluigi Paragone (MoVimento 5 Stelle)</t>
  </si>
  <si>
    <t>Matteo Renzi (Partito Democratico)</t>
  </si>
  <si>
    <t>Giovanni Tria (Governo/Ministri/Sottosegretari)</t>
  </si>
  <si>
    <t>Elena Fattori (MoVimento 5 Stelle)</t>
  </si>
  <si>
    <t>Dario Nardella (Partito Democratico)</t>
  </si>
  <si>
    <t>Alberto Cirio (Forza Italia)</t>
  </si>
  <si>
    <t>Andrea Orlando (Partito Democratico)</t>
  </si>
  <si>
    <t>Deborah Bergamini (Forza Italia)</t>
  </si>
  <si>
    <t>Simone Valente (MoVimento 5 Stelle)</t>
  </si>
  <si>
    <t>Renato Brunetta (Forza Italia)</t>
  </si>
  <si>
    <t>Stefano Candiani (Lega Salvini Premier)</t>
  </si>
  <si>
    <t>Francesco D'Uva (MoVimento 5 Stelle)</t>
  </si>
  <si>
    <t>Giorgio Mule (Forza Italia)</t>
  </si>
  <si>
    <t>Giorgio Bertola (MoVimento 5 Stelle)</t>
  </si>
  <si>
    <t>Claudio Durigon (Governo/Ministri/Sottosegretari)</t>
  </si>
  <si>
    <t>Antonio Misiani (Partito Democratico)</t>
  </si>
  <si>
    <t>Vincenzo Spadafora (MoVimento 5 Stelle)</t>
  </si>
  <si>
    <t>Lorenzo Fontana (Lega Salvini Premier)</t>
  </si>
  <si>
    <t>Sergio Costa (Governo/Ministri/Sottosegretari)</t>
  </si>
  <si>
    <t>Alberto Airola (MoVimento 5 Stelle)</t>
  </si>
  <si>
    <t>Ettore Rosato (Partito Democratico)</t>
  </si>
  <si>
    <t>Francesco Boccia (Partito Democratico)</t>
  </si>
  <si>
    <t>Chiara Appendino (MoVimento 5 Stelle)</t>
  </si>
  <si>
    <t>Bruno Bartolo (Altro)</t>
  </si>
  <si>
    <t>Michele Schiavi (Fratelli d'Italia)</t>
  </si>
  <si>
    <t>Carla Ruocco (MoVimento 5 Stelle)</t>
  </si>
  <si>
    <t>Domenico Lucano (Altro)</t>
  </si>
  <si>
    <t>Edoardo Rixi (Lega Salvini Premier)</t>
  </si>
  <si>
    <t>Walter Veltroni (Partito Democratico)</t>
  </si>
  <si>
    <t>Franco Bologna (Altro)</t>
  </si>
  <si>
    <t>Edoardo Rixi (Governo/Ministri/Sottosegretari)</t>
  </si>
  <si>
    <t>Gabriele Rabaiotti (Partito Democratico)</t>
  </si>
  <si>
    <t>Giuseppe Gervasi (Altro)</t>
  </si>
  <si>
    <t>Renza Colombatto (Altro)</t>
  </si>
  <si>
    <t>Andrea Cangini (Forza Italia)</t>
  </si>
  <si>
    <t>Francesco Lollobrigida (Fratelli d'Italia)</t>
  </si>
  <si>
    <t>Alfonso Bonafede (MoVimento 5 Stelle)</t>
  </si>
  <si>
    <t>Emilio Carelli (MoVimento 5 Stelle)</t>
  </si>
  <si>
    <t>Elisabetta Trenta (Governo/Ministri/Sottosegretari)</t>
  </si>
  <si>
    <t>Vito Crimi (MoVimento 5 Stelle)</t>
  </si>
  <si>
    <t>Massimo Bitonci (Governo/Ministri/Sottosegretari)</t>
  </si>
  <si>
    <t>Ignazio La Russa (Fratelli d'Italia)</t>
  </si>
  <si>
    <t>Claudio Durigon (Lega Salvini Premier)</t>
  </si>
  <si>
    <t>Maurizio Fugatti (Lega Salvini Premier)</t>
  </si>
  <si>
    <t>Pietro Bartolo (Partito Democratico)</t>
  </si>
  <si>
    <t>Luigi Gallo (MoVimento 5 Stelle)</t>
  </si>
  <si>
    <t>Marco Zanni (Lega Salvini Premier)</t>
  </si>
  <si>
    <t>Claudio Borghi (Lega Salvini Premier)</t>
  </si>
  <si>
    <t>Gian Marco Centinaio (Lega Salvini Premier)</t>
  </si>
  <si>
    <t>Simone Pillon (Lega Salvini Premier)</t>
  </si>
  <si>
    <t>Mario Adinolfi (Popolo della famiglia - Alternativa popolare)</t>
  </si>
  <si>
    <t>Massimo Garavaglia (Lega Salvini Premier)</t>
  </si>
  <si>
    <t>Vittorio Sgarbi (Altro)</t>
  </si>
  <si>
    <t>Roberto Canali (Altro)</t>
  </si>
  <si>
    <t>Manuela Lanzarin (Lega Salvini Premier)</t>
  </si>
  <si>
    <t>Esterino Montino (Partito Democratico)</t>
  </si>
  <si>
    <t>Gianfranco Rotondi (Forza Italia)</t>
  </si>
  <si>
    <t>Enrico Letta (Partito Democratico)</t>
  </si>
  <si>
    <t>Isabella Conti (Partito Democratico)</t>
  </si>
  <si>
    <t>Luigi Brugnaro (Forza Italia)</t>
  </si>
  <si>
    <t>Domenico Scilipoti (Forza Italia)</t>
  </si>
  <si>
    <t>Paola Taverna (MoVimento 5 Stelle)</t>
  </si>
  <si>
    <t>Paolo Gentiloni (Partito Democratico)</t>
  </si>
  <si>
    <t xml:space="preserve">Tempo di Parola: indica il tempo in cui il soggetto politico/istituzionale parla direttamente in voce
Rete Radio 101: 
Testata Pagina 101: </t>
  </si>
  <si>
    <t>Tempo di Parola: indica il tempo in cui il soggetto politico/istituzionale parla direttamente in voce
Rete Radio Monte Carlo: 
Testata Radio Monte Carlo: Primo mattino; Speciale elezioni europee.</t>
  </si>
  <si>
    <t>Tempo di Parola: indica il tempo in cui il soggetto politico/istituzionale parla direttamente in voce
Rete Radio 24: 
Testata Radio 24: 24 Mattino; 24 Mattino - Morgana e Merlino; 24 mattino - rassegna stampa; Effetto giorno; Effetto notte; La versione di Oscar; La zanzara; Speciale elezioni europee Uno, nessuno, 100Milan.</t>
  </si>
  <si>
    <r>
      <t xml:space="preserve">Tempo di Parola: indica il tempo in cui il soggetto politico/istituzionale parla direttamente in voce
</t>
    </r>
    <r>
      <rPr>
        <sz val="11"/>
        <rFont val="Calibri"/>
        <family val="2"/>
      </rPr>
      <t xml:space="preserve">Radio Uno: Andata e ritorno; Centocittà; Italia sotto inchiesta; Le storie di Radio1; Radio anch'io; Radio1 giorno per giorno; Radio1 in viva voce; Speciale GR 1; Tra poco in edicola; Un giorno da pecora; Zapping Radio1.
Radio Due: 
Radio Tre: </t>
    </r>
  </si>
  <si>
    <t>Tempo di Parola: indica il tempo in cui il soggetto politico/istituzionale parla direttamente in voce
Rete Radio Capital: 
Testata Radio Capital: Capital start up; Circo Massimo; Speciale elezioni europee; Tg zero.</t>
  </si>
  <si>
    <t>Tempo di Parola: indica il tempo in cui il soggetto politico/istituzionale parla direttamente in voce
Rete RTL 102.5: 
Testata RTL 102.5: Non stop news.</t>
  </si>
  <si>
    <t>Giorgio Mulè (Forza Italia)</t>
  </si>
  <si>
    <t>Federico Pizzarotti (+Europa - Italia in Comune - PDE Italia)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</si>
</sst>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h]:mm:ss;@"/>
  </numFmts>
  <fonts count="41" x14ac:knownFonts="1">
    <font>
      <sz val="11"/>
      <color rgb="FF000000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u/>
      <sz val="11"/>
      <color theme="10"/>
      <name val="Calibri"/>
      <family val="2"/>
    </font>
    <font>
      <u/>
      <sz val="11"/>
      <color theme="11"/>
      <name val="Calibri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name val="Calibri"/>
      <family val="2"/>
    </font>
    <font>
      <sz val="11"/>
      <color rgb="FF000000"/>
      <name val="Calibri"/>
      <family val="2"/>
    </font>
    <font>
      <b/>
      <i/>
      <sz val="11"/>
      <color rgb="FF000000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0"/>
      <name val="Calibri"/>
      <family val="2"/>
    </font>
    <font>
      <sz val="11"/>
      <color theme="0"/>
      <name val="Calibri"/>
      <family val="2"/>
    </font>
    <font>
      <sz val="11"/>
      <color rgb="FF000000"/>
      <name val="Calibri"/>
      <family val="2"/>
      <scheme val="minor"/>
    </font>
    <font>
      <sz val="11"/>
      <color rgb="FF000000"/>
      <name val="Calibri"/>
    </font>
    <font>
      <b/>
      <sz val="12"/>
      <color theme="0"/>
      <name val="Calibri"/>
      <family val="2"/>
    </font>
    <font>
      <sz val="12"/>
      <color rgb="FF000000"/>
      <name val="Calibri"/>
      <family val="2"/>
    </font>
    <font>
      <b/>
      <sz val="12"/>
      <name val="Calibri"/>
      <family val="2"/>
    </font>
    <font>
      <b/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rgb="FF0070C0"/>
      </left>
      <right/>
      <top style="medium">
        <color rgb="FF0070C0"/>
      </top>
      <bottom style="thin">
        <color rgb="FF0070C0"/>
      </bottom>
      <diagonal/>
    </border>
    <border>
      <left/>
      <right/>
      <top style="medium">
        <color rgb="FF0070C0"/>
      </top>
      <bottom style="thin">
        <color rgb="FF0070C0"/>
      </bottom>
      <diagonal/>
    </border>
    <border>
      <left/>
      <right style="medium">
        <color rgb="FF0070C0"/>
      </right>
      <top style="medium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thin">
        <color rgb="FF0070C0"/>
      </bottom>
      <diagonal/>
    </border>
    <border>
      <left/>
      <right/>
      <top style="thin">
        <color rgb="FF0070C0"/>
      </top>
      <bottom style="thin">
        <color rgb="FF0070C0"/>
      </bottom>
      <diagonal/>
    </border>
    <border>
      <left/>
      <right style="medium">
        <color rgb="FF0070C0"/>
      </right>
      <top style="thin">
        <color rgb="FF0070C0"/>
      </top>
      <bottom style="thin">
        <color rgb="FF0070C0"/>
      </bottom>
      <diagonal/>
    </border>
    <border>
      <left style="medium">
        <color rgb="FF0070C0"/>
      </left>
      <right/>
      <top style="thin">
        <color rgb="FF0070C0"/>
      </top>
      <bottom style="medium">
        <color rgb="FF0070C0"/>
      </bottom>
      <diagonal/>
    </border>
    <border>
      <left/>
      <right/>
      <top style="thin">
        <color rgb="FF0070C0"/>
      </top>
      <bottom style="medium">
        <color rgb="FF0070C0"/>
      </bottom>
      <diagonal/>
    </border>
    <border>
      <left/>
      <right style="medium">
        <color rgb="FF0070C0"/>
      </right>
      <top style="thin">
        <color rgb="FF0070C0"/>
      </top>
      <bottom style="medium">
        <color rgb="FF0070C0"/>
      </bottom>
      <diagonal/>
    </border>
    <border>
      <left style="medium">
        <color rgb="FF0070C0"/>
      </left>
      <right/>
      <top style="thin">
        <color rgb="FF0070C0"/>
      </top>
      <bottom/>
      <diagonal/>
    </border>
    <border>
      <left/>
      <right/>
      <top style="thin">
        <color rgb="FF0070C0"/>
      </top>
      <bottom/>
      <diagonal/>
    </border>
    <border>
      <left/>
      <right style="medium">
        <color rgb="FF0070C0"/>
      </right>
      <top style="thin">
        <color rgb="FF0070C0"/>
      </top>
      <bottom/>
      <diagonal/>
    </border>
    <border>
      <left style="medium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medium">
        <color rgb="FF0070C0"/>
      </right>
      <top/>
      <bottom style="thin">
        <color rgb="FF0070C0"/>
      </bottom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 style="medium">
        <color rgb="FF0070C0"/>
      </left>
      <right/>
      <top style="double">
        <color rgb="FF0070C0"/>
      </top>
      <bottom style="double">
        <color rgb="FF0070C0"/>
      </bottom>
      <diagonal/>
    </border>
    <border>
      <left/>
      <right/>
      <top style="double">
        <color rgb="FF0070C0"/>
      </top>
      <bottom style="double">
        <color rgb="FF0070C0"/>
      </bottom>
      <diagonal/>
    </border>
    <border>
      <left/>
      <right style="medium">
        <color rgb="FF0070C0"/>
      </right>
      <top style="double">
        <color rgb="FF0070C0"/>
      </top>
      <bottom style="double">
        <color rgb="FF0070C0"/>
      </bottom>
      <diagonal/>
    </border>
    <border>
      <left style="medium">
        <color rgb="FF0070C0"/>
      </left>
      <right/>
      <top style="double">
        <color rgb="FF0070C0"/>
      </top>
      <bottom style="medium">
        <color rgb="FF0070C0"/>
      </bottom>
      <diagonal/>
    </border>
    <border>
      <left/>
      <right/>
      <top style="double">
        <color rgb="FF0070C0"/>
      </top>
      <bottom style="medium">
        <color rgb="FF0070C0"/>
      </bottom>
      <diagonal/>
    </border>
    <border>
      <left/>
      <right style="medium">
        <color rgb="FF0070C0"/>
      </right>
      <top style="double">
        <color rgb="FF0070C0"/>
      </top>
      <bottom style="medium">
        <color rgb="FF0070C0"/>
      </bottom>
      <diagonal/>
    </border>
    <border>
      <left style="medium">
        <color rgb="FFFF0000"/>
      </left>
      <right/>
      <top style="medium">
        <color rgb="FFFF0000"/>
      </top>
      <bottom style="thin">
        <color rgb="FFFF0000"/>
      </bottom>
      <diagonal/>
    </border>
    <border>
      <left/>
      <right/>
      <top style="medium">
        <color rgb="FFFF0000"/>
      </top>
      <bottom style="thin">
        <color rgb="FFFF0000"/>
      </bottom>
      <diagonal/>
    </border>
    <border>
      <left/>
      <right style="medium">
        <color rgb="FFFF0000"/>
      </right>
      <top style="medium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/>
      <right/>
      <top style="thin">
        <color rgb="FFFF0000"/>
      </top>
      <bottom style="thin">
        <color rgb="FFFF0000"/>
      </bottom>
      <diagonal/>
    </border>
    <border>
      <left/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/>
      <diagonal/>
    </border>
    <border>
      <left/>
      <right/>
      <top style="thin">
        <color rgb="FFFF0000"/>
      </top>
      <bottom/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/>
      <right/>
      <top/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 style="medium">
        <color rgb="FFFF0000"/>
      </left>
      <right/>
      <top style="double">
        <color rgb="FFFF0000"/>
      </top>
      <bottom style="double">
        <color rgb="FFFF0000"/>
      </bottom>
      <diagonal/>
    </border>
    <border>
      <left/>
      <right/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double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/>
      <diagonal/>
    </border>
    <border>
      <left/>
      <right style="medium">
        <color rgb="FFFF0000"/>
      </right>
      <top/>
      <bottom style="thin">
        <color rgb="FFFF0000"/>
      </bottom>
      <diagonal/>
    </border>
    <border>
      <left/>
      <right style="medium">
        <color rgb="FFFF0000"/>
      </right>
      <top/>
      <bottom/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/>
      <diagonal/>
    </border>
    <border>
      <left/>
      <right/>
      <top style="medium">
        <color rgb="FF0172EF"/>
      </top>
      <bottom/>
      <diagonal/>
    </border>
    <border>
      <left/>
      <right style="medium">
        <color rgb="FF0172EF"/>
      </right>
      <top style="medium">
        <color rgb="FF0172EF"/>
      </top>
      <bottom/>
      <diagonal/>
    </border>
    <border>
      <left/>
      <right style="medium">
        <color rgb="FF0172EF"/>
      </right>
      <top/>
      <bottom style="thin">
        <color rgb="FF0070C0"/>
      </bottom>
      <diagonal/>
    </border>
    <border>
      <left/>
      <right style="medium">
        <color rgb="FF0172EF"/>
      </right>
      <top style="thin">
        <color rgb="FF0070C0"/>
      </top>
      <bottom style="thin">
        <color rgb="FF0070C0"/>
      </bottom>
      <diagonal/>
    </border>
    <border>
      <left style="medium">
        <color rgb="FFFF0000"/>
      </left>
      <right/>
      <top style="thin">
        <color rgb="FFFF0000"/>
      </top>
      <bottom style="medium">
        <color rgb="FFFF0000"/>
      </bottom>
      <diagonal/>
    </border>
    <border>
      <left/>
      <right/>
      <top style="thin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n">
        <color rgb="FFFF0000"/>
      </top>
      <bottom style="medium">
        <color rgb="FFFF0000"/>
      </bottom>
      <diagonal/>
    </border>
    <border>
      <left style="medium">
        <color rgb="FF0172EF"/>
      </left>
      <right/>
      <top style="medium">
        <color rgb="FF0172EF"/>
      </top>
      <bottom style="thin">
        <color rgb="FF0172EF"/>
      </bottom>
      <diagonal/>
    </border>
    <border>
      <left/>
      <right/>
      <top style="medium">
        <color rgb="FF0172EF"/>
      </top>
      <bottom style="thin">
        <color rgb="FF0172EF"/>
      </bottom>
      <diagonal/>
    </border>
    <border>
      <left/>
      <right style="medium">
        <color rgb="FF0172EF"/>
      </right>
      <top style="medium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thin">
        <color rgb="FF0172EF"/>
      </bottom>
      <diagonal/>
    </border>
    <border>
      <left/>
      <right/>
      <top style="thin">
        <color rgb="FF0172EF"/>
      </top>
      <bottom style="thin">
        <color rgb="FF0172EF"/>
      </bottom>
      <diagonal/>
    </border>
    <border>
      <left/>
      <right style="medium">
        <color rgb="FF0172EF"/>
      </right>
      <top style="thin">
        <color rgb="FF0172EF"/>
      </top>
      <bottom style="thin">
        <color rgb="FF0172EF"/>
      </bottom>
      <diagonal/>
    </border>
    <border>
      <left style="medium">
        <color rgb="FF0172EF"/>
      </left>
      <right/>
      <top style="thin">
        <color rgb="FF0172EF"/>
      </top>
      <bottom style="medium">
        <color rgb="FF0172EF"/>
      </bottom>
      <diagonal/>
    </border>
    <border>
      <left/>
      <right/>
      <top style="thin">
        <color rgb="FF0172EF"/>
      </top>
      <bottom style="medium">
        <color rgb="FF0172EF"/>
      </bottom>
      <diagonal/>
    </border>
    <border>
      <left/>
      <right style="medium">
        <color rgb="FF0172EF"/>
      </right>
      <top style="thin">
        <color rgb="FF0172EF"/>
      </top>
      <bottom style="medium">
        <color rgb="FF0172EF"/>
      </bottom>
      <diagonal/>
    </border>
    <border>
      <left style="medium">
        <color rgb="FFFF0000"/>
      </left>
      <right/>
      <top style="thin">
        <color rgb="FFFF0000"/>
      </top>
      <bottom style="double">
        <color rgb="FFFF0000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 style="medium">
        <color rgb="FFFF0000"/>
      </right>
      <top style="thin">
        <color rgb="FFFF0000"/>
      </top>
      <bottom style="double">
        <color rgb="FFFF0000"/>
      </bottom>
      <diagonal/>
    </border>
  </borders>
  <cellStyleXfs count="161">
    <xf numFmtId="0" fontId="0" fillId="0" borderId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1" fillId="0" borderId="0"/>
    <xf numFmtId="0" fontId="27" fillId="0" borderId="0"/>
    <xf numFmtId="9" fontId="21" fillId="0" borderId="0" applyFont="0" applyFill="0" applyBorder="0" applyAlignment="0" applyProtection="0"/>
    <xf numFmtId="0" fontId="21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7" fillId="0" borderId="0"/>
    <xf numFmtId="0" fontId="21" fillId="0" borderId="0"/>
    <xf numFmtId="0" fontId="21" fillId="0" borderId="0"/>
    <xf numFmtId="0" fontId="27" fillId="0" borderId="0"/>
    <xf numFmtId="0" fontId="21" fillId="0" borderId="0"/>
    <xf numFmtId="9" fontId="21" fillId="0" borderId="0" applyFon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19" fillId="0" borderId="0"/>
    <xf numFmtId="0" fontId="18" fillId="0" borderId="0"/>
    <xf numFmtId="0" fontId="28" fillId="0" borderId="0"/>
    <xf numFmtId="0" fontId="17" fillId="0" borderId="0"/>
    <xf numFmtId="9" fontId="28" fillId="0" borderId="0" applyFont="0" applyFill="0" applyBorder="0" applyAlignment="0" applyProtection="0"/>
    <xf numFmtId="0" fontId="16" fillId="0" borderId="0"/>
    <xf numFmtId="0" fontId="15" fillId="0" borderId="0"/>
    <xf numFmtId="0" fontId="14" fillId="0" borderId="0"/>
    <xf numFmtId="0" fontId="21" fillId="0" borderId="0"/>
    <xf numFmtId="0" fontId="14" fillId="0" borderId="0"/>
    <xf numFmtId="0" fontId="30" fillId="0" borderId="0"/>
    <xf numFmtId="0" fontId="13" fillId="0" borderId="0"/>
    <xf numFmtId="9" fontId="30" fillId="0" borderId="0" applyFont="0" applyFill="0" applyBorder="0" applyAlignment="0" applyProtection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9" fillId="0" borderId="0"/>
    <xf numFmtId="0" fontId="21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0" fontId="2" fillId="0" borderId="0"/>
    <xf numFmtId="0" fontId="1" fillId="0" borderId="0"/>
    <xf numFmtId="0" fontId="32" fillId="0" borderId="0"/>
    <xf numFmtId="0" fontId="35" fillId="0" borderId="0"/>
    <xf numFmtId="9" fontId="36" fillId="0" borderId="0" applyFont="0" applyFill="0" applyBorder="0" applyAlignment="0" applyProtection="0"/>
  </cellStyleXfs>
  <cellXfs count="192">
    <xf numFmtId="0" fontId="0" fillId="0" borderId="0" xfId="0"/>
    <xf numFmtId="0" fontId="21" fillId="0" borderId="0" xfId="97"/>
    <xf numFmtId="0" fontId="20" fillId="0" borderId="0" xfId="97" applyFont="1"/>
    <xf numFmtId="0" fontId="21" fillId="0" borderId="0" xfId="97" applyFont="1"/>
    <xf numFmtId="0" fontId="21" fillId="0" borderId="0" xfId="97" applyAlignment="1">
      <alignment horizontal="right"/>
    </xf>
    <xf numFmtId="0" fontId="21" fillId="0" borderId="0" xfId="97" applyFill="1"/>
    <xf numFmtId="46" fontId="21" fillId="0" borderId="0" xfId="97" applyNumberFormat="1"/>
    <xf numFmtId="0" fontId="20" fillId="0" borderId="0" xfId="97" applyFont="1" applyFill="1"/>
    <xf numFmtId="0" fontId="21" fillId="0" borderId="0" xfId="97" applyFill="1" applyAlignment="1">
      <alignment horizontal="right"/>
    </xf>
    <xf numFmtId="0" fontId="31" fillId="0" borderId="0" xfId="97" applyFont="1"/>
    <xf numFmtId="0" fontId="26" fillId="0" borderId="4" xfId="97" applyFont="1" applyFill="1" applyBorder="1"/>
    <xf numFmtId="0" fontId="20" fillId="0" borderId="5" xfId="97" applyFont="1" applyFill="1" applyBorder="1" applyAlignment="1">
      <alignment horizontal="center"/>
    </xf>
    <xf numFmtId="0" fontId="20" fillId="0" borderId="6" xfId="97" applyFont="1" applyFill="1" applyBorder="1" applyAlignment="1">
      <alignment horizontal="center"/>
    </xf>
    <xf numFmtId="0" fontId="0" fillId="0" borderId="4" xfId="0" applyBorder="1"/>
    <xf numFmtId="46" fontId="11" fillId="0" borderId="5" xfId="145" applyNumberFormat="1" applyFill="1" applyBorder="1" applyAlignment="1">
      <alignment horizontal="center"/>
    </xf>
    <xf numFmtId="10" fontId="24" fillId="0" borderId="5" xfId="99" applyNumberFormat="1" applyFont="1" applyBorder="1" applyAlignment="1">
      <alignment horizontal="center"/>
    </xf>
    <xf numFmtId="46" fontId="24" fillId="0" borderId="5" xfId="97" applyNumberFormat="1" applyFont="1" applyBorder="1" applyAlignment="1">
      <alignment horizontal="center"/>
    </xf>
    <xf numFmtId="10" fontId="24" fillId="0" borderId="6" xfId="99" applyNumberFormat="1" applyFont="1" applyBorder="1" applyAlignment="1">
      <alignment horizontal="center"/>
    </xf>
    <xf numFmtId="46" fontId="11" fillId="2" borderId="5" xfId="145" applyNumberFormat="1" applyFill="1" applyBorder="1" applyAlignment="1">
      <alignment horizontal="center"/>
    </xf>
    <xf numFmtId="0" fontId="20" fillId="0" borderId="5" xfId="97" applyFont="1" applyBorder="1" applyAlignment="1">
      <alignment horizontal="center"/>
    </xf>
    <xf numFmtId="0" fontId="20" fillId="0" borderId="6" xfId="97" applyFont="1" applyBorder="1" applyAlignment="1">
      <alignment horizontal="center"/>
    </xf>
    <xf numFmtId="0" fontId="24" fillId="0" borderId="4" xfId="97" applyFont="1" applyFill="1" applyBorder="1" applyAlignment="1">
      <alignment horizontal="left"/>
    </xf>
    <xf numFmtId="10" fontId="24" fillId="0" borderId="5" xfId="97" applyNumberFormat="1" applyFont="1" applyBorder="1" applyAlignment="1">
      <alignment horizontal="center"/>
    </xf>
    <xf numFmtId="0" fontId="0" fillId="0" borderId="10" xfId="0" applyBorder="1"/>
    <xf numFmtId="46" fontId="11" fillId="0" borderId="11" xfId="145" applyNumberFormat="1" applyFill="1" applyBorder="1" applyAlignment="1">
      <alignment horizontal="center"/>
    </xf>
    <xf numFmtId="10" fontId="24" fillId="0" borderId="11" xfId="99" applyNumberFormat="1" applyFont="1" applyBorder="1" applyAlignment="1">
      <alignment horizontal="center"/>
    </xf>
    <xf numFmtId="46" fontId="24" fillId="0" borderId="11" xfId="97" applyNumberFormat="1" applyFont="1" applyBorder="1" applyAlignment="1">
      <alignment horizontal="center"/>
    </xf>
    <xf numFmtId="10" fontId="24" fillId="0" borderId="12" xfId="99" applyNumberFormat="1" applyFont="1" applyBorder="1" applyAlignment="1">
      <alignment horizontal="center"/>
    </xf>
    <xf numFmtId="0" fontId="24" fillId="0" borderId="10" xfId="97" applyFont="1" applyFill="1" applyBorder="1" applyAlignment="1">
      <alignment horizontal="left"/>
    </xf>
    <xf numFmtId="10" fontId="24" fillId="0" borderId="11" xfId="97" applyNumberFormat="1" applyFont="1" applyBorder="1" applyAlignment="1">
      <alignment horizontal="center"/>
    </xf>
    <xf numFmtId="0" fontId="21" fillId="0" borderId="13" xfId="97" applyFill="1" applyBorder="1" applyAlignment="1"/>
    <xf numFmtId="0" fontId="21" fillId="0" borderId="14" xfId="97" applyFill="1" applyBorder="1" applyAlignment="1"/>
    <xf numFmtId="0" fontId="21" fillId="0" borderId="15" xfId="97" applyFill="1" applyBorder="1" applyAlignment="1"/>
    <xf numFmtId="0" fontId="24" fillId="0" borderId="16" xfId="97" applyFont="1" applyFill="1" applyBorder="1" applyAlignment="1"/>
    <xf numFmtId="0" fontId="24" fillId="0" borderId="0" xfId="97" applyFont="1" applyFill="1" applyBorder="1" applyAlignment="1"/>
    <xf numFmtId="0" fontId="24" fillId="0" borderId="17" xfId="97" applyFont="1" applyFill="1" applyBorder="1" applyAlignment="1"/>
    <xf numFmtId="0" fontId="25" fillId="0" borderId="21" xfId="97" applyFont="1" applyFill="1" applyBorder="1" applyAlignment="1">
      <alignment horizontal="left"/>
    </xf>
    <xf numFmtId="46" fontId="25" fillId="0" borderId="22" xfId="97" applyNumberFormat="1" applyFont="1" applyFill="1" applyBorder="1" applyAlignment="1">
      <alignment horizontal="center"/>
    </xf>
    <xf numFmtId="10" fontId="25" fillId="0" borderId="22" xfId="97" applyNumberFormat="1" applyFont="1" applyFill="1" applyBorder="1" applyAlignment="1">
      <alignment horizontal="center"/>
    </xf>
    <xf numFmtId="10" fontId="25" fillId="0" borderId="23" xfId="97" applyNumberFormat="1" applyFont="1" applyFill="1" applyBorder="1" applyAlignment="1">
      <alignment horizontal="center"/>
    </xf>
    <xf numFmtId="46" fontId="25" fillId="0" borderId="22" xfId="97" applyNumberFormat="1" applyFont="1" applyBorder="1" applyAlignment="1">
      <alignment horizontal="center"/>
    </xf>
    <xf numFmtId="10" fontId="25" fillId="0" borderId="22" xfId="99" applyNumberFormat="1" applyFont="1" applyBorder="1" applyAlignment="1">
      <alignment horizontal="center"/>
    </xf>
    <xf numFmtId="164" fontId="25" fillId="0" borderId="22" xfId="99" applyNumberFormat="1" applyFont="1" applyBorder="1" applyAlignment="1">
      <alignment horizontal="center"/>
    </xf>
    <xf numFmtId="10" fontId="25" fillId="0" borderId="23" xfId="99" applyNumberFormat="1" applyFont="1" applyBorder="1" applyAlignment="1">
      <alignment horizontal="center"/>
    </xf>
    <xf numFmtId="0" fontId="34" fillId="3" borderId="13" xfId="97" applyFont="1" applyFill="1" applyBorder="1"/>
    <xf numFmtId="0" fontId="26" fillId="0" borderId="30" xfId="97" applyFont="1" applyFill="1" applyBorder="1"/>
    <xf numFmtId="0" fontId="20" fillId="0" borderId="31" xfId="97" applyFont="1" applyFill="1" applyBorder="1" applyAlignment="1">
      <alignment horizontal="center"/>
    </xf>
    <xf numFmtId="0" fontId="20" fillId="0" borderId="32" xfId="97" applyFont="1" applyFill="1" applyBorder="1" applyAlignment="1">
      <alignment horizontal="center"/>
    </xf>
    <xf numFmtId="0" fontId="0" fillId="0" borderId="30" xfId="0" applyBorder="1"/>
    <xf numFmtId="46" fontId="11" fillId="0" borderId="31" xfId="145" applyNumberFormat="1" applyFill="1" applyBorder="1" applyAlignment="1">
      <alignment horizontal="center"/>
    </xf>
    <xf numFmtId="10" fontId="24" fillId="0" borderId="31" xfId="99" applyNumberFormat="1" applyFont="1" applyBorder="1" applyAlignment="1">
      <alignment horizontal="center"/>
    </xf>
    <xf numFmtId="46" fontId="24" fillId="0" borderId="31" xfId="97" applyNumberFormat="1" applyFont="1" applyBorder="1" applyAlignment="1">
      <alignment horizontal="center"/>
    </xf>
    <xf numFmtId="10" fontId="24" fillId="0" borderId="32" xfId="99" applyNumberFormat="1" applyFont="1" applyBorder="1" applyAlignment="1">
      <alignment horizontal="center"/>
    </xf>
    <xf numFmtId="46" fontId="11" fillId="2" borderId="31" xfId="145" applyNumberFormat="1" applyFill="1" applyBorder="1" applyAlignment="1">
      <alignment horizontal="center"/>
    </xf>
    <xf numFmtId="0" fontId="20" fillId="0" borderId="31" xfId="97" applyFont="1" applyBorder="1" applyAlignment="1">
      <alignment horizontal="center"/>
    </xf>
    <xf numFmtId="0" fontId="20" fillId="0" borderId="32" xfId="97" applyFont="1" applyBorder="1" applyAlignment="1">
      <alignment horizontal="center"/>
    </xf>
    <xf numFmtId="0" fontId="24" fillId="0" borderId="30" xfId="97" applyFont="1" applyFill="1" applyBorder="1" applyAlignment="1">
      <alignment horizontal="left"/>
    </xf>
    <xf numFmtId="10" fontId="24" fillId="0" borderId="31" xfId="97" applyNumberFormat="1" applyFont="1" applyBorder="1" applyAlignment="1">
      <alignment horizontal="center"/>
    </xf>
    <xf numFmtId="0" fontId="34" fillId="4" borderId="30" xfId="97" applyFont="1" applyFill="1" applyBorder="1"/>
    <xf numFmtId="0" fontId="0" fillId="0" borderId="33" xfId="0" applyBorder="1"/>
    <xf numFmtId="46" fontId="11" fillId="0" borderId="34" xfId="145" applyNumberFormat="1" applyFill="1" applyBorder="1" applyAlignment="1">
      <alignment horizontal="center"/>
    </xf>
    <xf numFmtId="10" fontId="24" fillId="0" borderId="34" xfId="99" applyNumberFormat="1" applyFont="1" applyBorder="1" applyAlignment="1">
      <alignment horizontal="center"/>
    </xf>
    <xf numFmtId="0" fontId="24" fillId="0" borderId="33" xfId="97" applyFont="1" applyFill="1" applyBorder="1" applyAlignment="1">
      <alignment horizontal="left"/>
    </xf>
    <xf numFmtId="10" fontId="24" fillId="0" borderId="34" xfId="97" applyNumberFormat="1" applyFont="1" applyBorder="1" applyAlignment="1">
      <alignment horizontal="center"/>
    </xf>
    <xf numFmtId="0" fontId="21" fillId="0" borderId="35" xfId="97" applyFill="1" applyBorder="1" applyAlignment="1"/>
    <xf numFmtId="0" fontId="21" fillId="0" borderId="36" xfId="97" applyFill="1" applyBorder="1" applyAlignment="1"/>
    <xf numFmtId="0" fontId="24" fillId="0" borderId="37" xfId="97" applyFont="1" applyFill="1" applyBorder="1" applyAlignment="1"/>
    <xf numFmtId="0" fontId="25" fillId="0" borderId="40" xfId="97" applyFont="1" applyFill="1" applyBorder="1" applyAlignment="1">
      <alignment horizontal="left"/>
    </xf>
    <xf numFmtId="46" fontId="25" fillId="0" borderId="41" xfId="97" applyNumberFormat="1" applyFont="1" applyFill="1" applyBorder="1" applyAlignment="1">
      <alignment horizontal="center"/>
    </xf>
    <xf numFmtId="10" fontId="25" fillId="0" borderId="41" xfId="97" applyNumberFormat="1" applyFont="1" applyFill="1" applyBorder="1" applyAlignment="1">
      <alignment horizontal="center"/>
    </xf>
    <xf numFmtId="10" fontId="25" fillId="0" borderId="42" xfId="97" applyNumberFormat="1" applyFont="1" applyFill="1" applyBorder="1" applyAlignment="1">
      <alignment horizontal="center"/>
    </xf>
    <xf numFmtId="46" fontId="25" fillId="0" borderId="41" xfId="97" applyNumberFormat="1" applyFont="1" applyBorder="1" applyAlignment="1">
      <alignment horizontal="center"/>
    </xf>
    <xf numFmtId="10" fontId="25" fillId="0" borderId="41" xfId="99" applyNumberFormat="1" applyFont="1" applyBorder="1" applyAlignment="1">
      <alignment horizontal="center"/>
    </xf>
    <xf numFmtId="10" fontId="25" fillId="0" borderId="42" xfId="99" applyNumberFormat="1" applyFont="1" applyBorder="1" applyAlignment="1">
      <alignment horizontal="center"/>
    </xf>
    <xf numFmtId="10" fontId="24" fillId="0" borderId="43" xfId="99" applyNumberFormat="1" applyFont="1" applyBorder="1" applyAlignment="1">
      <alignment horizontal="center"/>
    </xf>
    <xf numFmtId="0" fontId="21" fillId="0" borderId="44" xfId="97" applyFill="1" applyBorder="1" applyAlignment="1"/>
    <xf numFmtId="0" fontId="24" fillId="0" borderId="45" xfId="97" applyFont="1" applyFill="1" applyBorder="1" applyAlignment="1"/>
    <xf numFmtId="46" fontId="24" fillId="0" borderId="34" xfId="97" applyNumberFormat="1" applyFont="1" applyBorder="1" applyAlignment="1">
      <alignment horizontal="center"/>
    </xf>
    <xf numFmtId="164" fontId="25" fillId="0" borderId="41" xfId="99" applyNumberFormat="1" applyFont="1" applyBorder="1" applyAlignment="1">
      <alignment horizontal="center"/>
    </xf>
    <xf numFmtId="0" fontId="35" fillId="0" borderId="0" xfId="159"/>
    <xf numFmtId="10" fontId="35" fillId="0" borderId="0" xfId="159" applyNumberFormat="1"/>
    <xf numFmtId="0" fontId="0" fillId="0" borderId="4" xfId="0" applyBorder="1" applyAlignment="1"/>
    <xf numFmtId="0" fontId="0" fillId="0" borderId="5" xfId="0" applyBorder="1" applyAlignment="1"/>
    <xf numFmtId="0" fontId="20" fillId="0" borderId="51" xfId="97" applyFont="1" applyFill="1" applyBorder="1" applyAlignment="1">
      <alignment horizontal="center"/>
    </xf>
    <xf numFmtId="0" fontId="0" fillId="0" borderId="51" xfId="0" applyBorder="1" applyAlignment="1"/>
    <xf numFmtId="0" fontId="21" fillId="0" borderId="0" xfId="97" applyAlignment="1">
      <alignment vertical="center"/>
    </xf>
    <xf numFmtId="0" fontId="38" fillId="0" borderId="0" xfId="97" applyFont="1" applyAlignment="1">
      <alignment vertical="center"/>
    </xf>
    <xf numFmtId="0" fontId="39" fillId="0" borderId="4" xfId="97" applyFont="1" applyFill="1" applyBorder="1" applyAlignment="1">
      <alignment vertical="center"/>
    </xf>
    <xf numFmtId="0" fontId="40" fillId="0" borderId="5" xfId="97" applyFont="1" applyFill="1" applyBorder="1" applyAlignment="1">
      <alignment horizontal="center" vertical="center"/>
    </xf>
    <xf numFmtId="0" fontId="40" fillId="0" borderId="51" xfId="97" applyFont="1" applyFill="1" applyBorder="1" applyAlignment="1">
      <alignment horizontal="center" vertical="center"/>
    </xf>
    <xf numFmtId="0" fontId="38" fillId="0" borderId="4" xfId="0" applyFont="1" applyBorder="1" applyAlignment="1">
      <alignment vertical="center"/>
    </xf>
    <xf numFmtId="164" fontId="38" fillId="0" borderId="5" xfId="0" applyNumberFormat="1" applyFont="1" applyBorder="1" applyAlignment="1">
      <alignment horizontal="center" vertical="center"/>
    </xf>
    <xf numFmtId="10" fontId="38" fillId="0" borderId="6" xfId="0" applyNumberFormat="1" applyFont="1" applyBorder="1" applyAlignment="1">
      <alignment horizontal="center" vertical="center"/>
    </xf>
    <xf numFmtId="0" fontId="38" fillId="0" borderId="7" xfId="0" applyFont="1" applyBorder="1" applyAlignment="1">
      <alignment vertical="center"/>
    </xf>
    <xf numFmtId="164" fontId="38" fillId="0" borderId="8" xfId="0" applyNumberFormat="1" applyFont="1" applyBorder="1" applyAlignment="1">
      <alignment horizontal="center" vertical="center"/>
    </xf>
    <xf numFmtId="10" fontId="38" fillId="0" borderId="9" xfId="0" applyNumberFormat="1" applyFont="1" applyBorder="1" applyAlignment="1">
      <alignment horizontal="center" vertical="center"/>
    </xf>
    <xf numFmtId="0" fontId="40" fillId="0" borderId="4" xfId="0" applyFont="1" applyBorder="1" applyAlignment="1">
      <alignment vertical="center"/>
    </xf>
    <xf numFmtId="164" fontId="40" fillId="0" borderId="5" xfId="0" applyNumberFormat="1" applyFont="1" applyBorder="1" applyAlignment="1">
      <alignment horizontal="center" vertical="center"/>
    </xf>
    <xf numFmtId="10" fontId="40" fillId="0" borderId="6" xfId="0" applyNumberFormat="1" applyFont="1" applyBorder="1" applyAlignment="1">
      <alignment horizontal="center" vertical="center"/>
    </xf>
    <xf numFmtId="0" fontId="0" fillId="0" borderId="52" xfId="0" applyBorder="1"/>
    <xf numFmtId="164" fontId="0" fillId="0" borderId="53" xfId="0" applyNumberFormat="1" applyBorder="1" applyAlignment="1">
      <alignment horizontal="center"/>
    </xf>
    <xf numFmtId="10" fontId="0" fillId="0" borderId="54" xfId="160" applyNumberFormat="1" applyFont="1" applyBorder="1" applyAlignment="1">
      <alignment horizontal="center"/>
    </xf>
    <xf numFmtId="0" fontId="26" fillId="0" borderId="30" xfId="97" applyFont="1" applyFill="1" applyBorder="1" applyAlignment="1">
      <alignment vertical="center"/>
    </xf>
    <xf numFmtId="0" fontId="20" fillId="0" borderId="31" xfId="97" applyFont="1" applyFill="1" applyBorder="1" applyAlignment="1">
      <alignment horizontal="center" vertical="center"/>
    </xf>
    <xf numFmtId="0" fontId="20" fillId="0" borderId="32" xfId="97" applyFont="1" applyFill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39" fillId="0" borderId="30" xfId="97" applyFont="1" applyFill="1" applyBorder="1" applyAlignment="1">
      <alignment vertical="center"/>
    </xf>
    <xf numFmtId="0" fontId="40" fillId="0" borderId="31" xfId="97" applyFont="1" applyFill="1" applyBorder="1" applyAlignment="1">
      <alignment horizontal="center" vertical="center"/>
    </xf>
    <xf numFmtId="0" fontId="40" fillId="0" borderId="32" xfId="97" applyFont="1" applyFill="1" applyBorder="1" applyAlignment="1">
      <alignment horizontal="center" vertical="center"/>
    </xf>
    <xf numFmtId="0" fontId="38" fillId="0" borderId="30" xfId="0" applyFont="1" applyBorder="1" applyAlignment="1">
      <alignment vertical="center"/>
    </xf>
    <xf numFmtId="164" fontId="38" fillId="0" borderId="31" xfId="0" applyNumberFormat="1" applyFont="1" applyBorder="1" applyAlignment="1">
      <alignment horizontal="center" vertical="center"/>
    </xf>
    <xf numFmtId="10" fontId="38" fillId="0" borderId="32" xfId="160" applyNumberFormat="1" applyFont="1" applyBorder="1" applyAlignment="1">
      <alignment horizontal="center" vertical="center"/>
    </xf>
    <xf numFmtId="0" fontId="38" fillId="0" borderId="52" xfId="0" applyFont="1" applyBorder="1" applyAlignment="1">
      <alignment vertical="center"/>
    </xf>
    <xf numFmtId="164" fontId="38" fillId="0" borderId="53" xfId="0" applyNumberFormat="1" applyFont="1" applyBorder="1" applyAlignment="1">
      <alignment horizontal="center" vertical="center"/>
    </xf>
    <xf numFmtId="10" fontId="38" fillId="0" borderId="54" xfId="160" applyNumberFormat="1" applyFont="1" applyBorder="1" applyAlignment="1">
      <alignment horizontal="center" vertical="center"/>
    </xf>
    <xf numFmtId="0" fontId="0" fillId="0" borderId="53" xfId="0" applyBorder="1" applyAlignment="1">
      <alignment vertical="center"/>
    </xf>
    <xf numFmtId="0" fontId="0" fillId="0" borderId="54" xfId="0" applyBorder="1" applyAlignment="1">
      <alignment vertical="center"/>
    </xf>
    <xf numFmtId="0" fontId="38" fillId="0" borderId="53" xfId="0" applyFont="1" applyBorder="1" applyAlignment="1">
      <alignment vertical="center"/>
    </xf>
    <xf numFmtId="0" fontId="38" fillId="0" borderId="54" xfId="0" applyFont="1" applyBorder="1" applyAlignment="1">
      <alignment vertical="center"/>
    </xf>
    <xf numFmtId="10" fontId="38" fillId="0" borderId="6" xfId="160" applyNumberFormat="1" applyFont="1" applyBorder="1" applyAlignment="1">
      <alignment horizontal="center" vertical="center"/>
    </xf>
    <xf numFmtId="10" fontId="38" fillId="0" borderId="9" xfId="160" applyNumberFormat="1" applyFont="1" applyBorder="1" applyAlignment="1">
      <alignment horizontal="center" vertical="center"/>
    </xf>
    <xf numFmtId="0" fontId="38" fillId="0" borderId="5" xfId="0" applyFont="1" applyBorder="1" applyAlignment="1">
      <alignment vertical="center"/>
    </xf>
    <xf numFmtId="0" fontId="38" fillId="0" borderId="51" xfId="0" applyFont="1" applyBorder="1" applyAlignment="1">
      <alignment vertical="center"/>
    </xf>
    <xf numFmtId="0" fontId="39" fillId="0" borderId="4" xfId="97" applyFont="1" applyFill="1" applyBorder="1"/>
    <xf numFmtId="0" fontId="40" fillId="0" borderId="5" xfId="97" applyFont="1" applyFill="1" applyBorder="1" applyAlignment="1">
      <alignment horizontal="center"/>
    </xf>
    <xf numFmtId="0" fontId="40" fillId="0" borderId="51" xfId="97" applyFont="1" applyFill="1" applyBorder="1" applyAlignment="1">
      <alignment horizontal="center"/>
    </xf>
    <xf numFmtId="0" fontId="38" fillId="0" borderId="7" xfId="97" applyFont="1" applyBorder="1" applyAlignment="1">
      <alignment vertical="center"/>
    </xf>
    <xf numFmtId="164" fontId="38" fillId="0" borderId="8" xfId="97" applyNumberFormat="1" applyFont="1" applyBorder="1" applyAlignment="1">
      <alignment horizontal="center" vertical="center"/>
    </xf>
    <xf numFmtId="0" fontId="39" fillId="0" borderId="58" xfId="97" applyFont="1" applyFill="1" applyBorder="1" applyAlignment="1">
      <alignment vertical="center"/>
    </xf>
    <xf numFmtId="0" fontId="40" fillId="0" borderId="59" xfId="97" applyFont="1" applyFill="1" applyBorder="1" applyAlignment="1">
      <alignment horizontal="center" vertical="center"/>
    </xf>
    <xf numFmtId="0" fontId="40" fillId="0" borderId="60" xfId="97" applyFont="1" applyFill="1" applyBorder="1" applyAlignment="1">
      <alignment horizontal="center" vertical="center"/>
    </xf>
    <xf numFmtId="0" fontId="38" fillId="0" borderId="58" xfId="0" applyFont="1" applyBorder="1" applyAlignment="1">
      <alignment vertical="center"/>
    </xf>
    <xf numFmtId="164" fontId="38" fillId="0" borderId="59" xfId="0" applyNumberFormat="1" applyFont="1" applyBorder="1" applyAlignment="1">
      <alignment horizontal="center" vertical="center"/>
    </xf>
    <xf numFmtId="10" fontId="38" fillId="0" borderId="60" xfId="160" applyNumberFormat="1" applyFont="1" applyBorder="1" applyAlignment="1">
      <alignment horizontal="center" vertical="center"/>
    </xf>
    <xf numFmtId="10" fontId="38" fillId="0" borderId="63" xfId="160" applyNumberFormat="1" applyFont="1" applyBorder="1" applyAlignment="1">
      <alignment horizontal="center" vertical="center"/>
    </xf>
    <xf numFmtId="0" fontId="0" fillId="0" borderId="64" xfId="0" applyBorder="1"/>
    <xf numFmtId="46" fontId="11" fillId="0" borderId="65" xfId="145" applyNumberFormat="1" applyFill="1" applyBorder="1" applyAlignment="1">
      <alignment horizontal="center"/>
    </xf>
    <xf numFmtId="10" fontId="24" fillId="0" borderId="65" xfId="99" applyNumberFormat="1" applyFont="1" applyBorder="1" applyAlignment="1">
      <alignment horizontal="center"/>
    </xf>
    <xf numFmtId="10" fontId="24" fillId="0" borderId="66" xfId="99" applyNumberFormat="1" applyFont="1" applyBorder="1" applyAlignment="1">
      <alignment horizontal="center"/>
    </xf>
    <xf numFmtId="0" fontId="38" fillId="0" borderId="61" xfId="0" applyFont="1" applyBorder="1" applyAlignment="1">
      <alignment vertical="center"/>
    </xf>
    <xf numFmtId="164" fontId="38" fillId="0" borderId="62" xfId="0" applyNumberFormat="1" applyFont="1" applyBorder="1" applyAlignment="1">
      <alignment horizontal="center" vertical="center"/>
    </xf>
    <xf numFmtId="0" fontId="38" fillId="0" borderId="38" xfId="0" applyFont="1" applyBorder="1" applyAlignment="1">
      <alignment vertical="center"/>
    </xf>
    <xf numFmtId="164" fontId="38" fillId="0" borderId="39" xfId="0" applyNumberFormat="1" applyFont="1" applyBorder="1" applyAlignment="1">
      <alignment horizontal="center" vertical="center"/>
    </xf>
    <xf numFmtId="10" fontId="38" fillId="0" borderId="46" xfId="160" applyNumberFormat="1" applyFont="1" applyBorder="1" applyAlignment="1">
      <alignment horizontal="center" vertical="center"/>
    </xf>
    <xf numFmtId="0" fontId="21" fillId="0" borderId="18" xfId="97" applyFont="1" applyFill="1" applyBorder="1" applyAlignment="1">
      <alignment horizontal="left" vertical="top" wrapText="1"/>
    </xf>
    <xf numFmtId="0" fontId="21" fillId="0" borderId="19" xfId="97" applyFont="1" applyFill="1" applyBorder="1" applyAlignment="1">
      <alignment horizontal="left" vertical="top" wrapText="1"/>
    </xf>
    <xf numFmtId="0" fontId="21" fillId="0" borderId="20" xfId="97" applyFont="1" applyFill="1" applyBorder="1" applyAlignment="1">
      <alignment horizontal="left" vertical="top" wrapText="1"/>
    </xf>
    <xf numFmtId="0" fontId="33" fillId="3" borderId="1" xfId="97" applyFont="1" applyFill="1" applyBorder="1" applyAlignment="1">
      <alignment horizontal="center"/>
    </xf>
    <xf numFmtId="0" fontId="33" fillId="3" borderId="2" xfId="97" applyFont="1" applyFill="1" applyBorder="1" applyAlignment="1">
      <alignment horizontal="center"/>
    </xf>
    <xf numFmtId="0" fontId="33" fillId="3" borderId="3" xfId="97" applyFont="1" applyFill="1" applyBorder="1" applyAlignment="1">
      <alignment horizontal="center"/>
    </xf>
    <xf numFmtId="0" fontId="33" fillId="3" borderId="7" xfId="97" applyFont="1" applyFill="1" applyBorder="1" applyAlignment="1">
      <alignment horizontal="center"/>
    </xf>
    <xf numFmtId="0" fontId="33" fillId="3" borderId="8" xfId="97" applyFont="1" applyFill="1" applyBorder="1" applyAlignment="1">
      <alignment horizontal="center"/>
    </xf>
    <xf numFmtId="0" fontId="33" fillId="3" borderId="9" xfId="97" applyFont="1" applyFill="1" applyBorder="1" applyAlignment="1">
      <alignment horizontal="center"/>
    </xf>
    <xf numFmtId="0" fontId="33" fillId="3" borderId="14" xfId="97" applyFont="1" applyFill="1" applyBorder="1" applyAlignment="1">
      <alignment horizontal="center"/>
    </xf>
    <xf numFmtId="0" fontId="33" fillId="3" borderId="15" xfId="97" applyFont="1" applyFill="1" applyBorder="1" applyAlignment="1">
      <alignment horizontal="center"/>
    </xf>
    <xf numFmtId="0" fontId="21" fillId="0" borderId="24" xfId="97" applyFont="1" applyFill="1" applyBorder="1" applyAlignment="1">
      <alignment horizontal="left" vertical="top" wrapText="1"/>
    </xf>
    <xf numFmtId="0" fontId="21" fillId="0" borderId="25" xfId="97" applyFont="1" applyFill="1" applyBorder="1" applyAlignment="1">
      <alignment horizontal="left" vertical="top" wrapText="1"/>
    </xf>
    <xf numFmtId="0" fontId="21" fillId="0" borderId="26" xfId="97" applyFont="1" applyFill="1" applyBorder="1" applyAlignment="1">
      <alignment horizontal="left" vertical="top" wrapText="1"/>
    </xf>
    <xf numFmtId="0" fontId="21" fillId="0" borderId="38" xfId="97" applyFont="1" applyFill="1" applyBorder="1" applyAlignment="1">
      <alignment horizontal="left" vertical="top" wrapText="1"/>
    </xf>
    <xf numFmtId="0" fontId="21" fillId="0" borderId="39" xfId="97" applyFont="1" applyFill="1" applyBorder="1" applyAlignment="1">
      <alignment horizontal="left" vertical="top" wrapText="1"/>
    </xf>
    <xf numFmtId="0" fontId="21" fillId="0" borderId="46" xfId="97" applyFont="1" applyFill="1" applyBorder="1" applyAlignment="1">
      <alignment horizontal="left" vertical="top" wrapText="1"/>
    </xf>
    <xf numFmtId="0" fontId="33" fillId="4" borderId="27" xfId="97" applyFont="1" applyFill="1" applyBorder="1" applyAlignment="1">
      <alignment horizontal="center"/>
    </xf>
    <xf numFmtId="0" fontId="33" fillId="4" borderId="28" xfId="97" applyFont="1" applyFill="1" applyBorder="1" applyAlignment="1">
      <alignment horizontal="center"/>
    </xf>
    <xf numFmtId="0" fontId="33" fillId="4" borderId="29" xfId="97" applyFont="1" applyFill="1" applyBorder="1" applyAlignment="1">
      <alignment horizontal="center"/>
    </xf>
    <xf numFmtId="0" fontId="33" fillId="4" borderId="30" xfId="97" applyFont="1" applyFill="1" applyBorder="1" applyAlignment="1">
      <alignment horizontal="center"/>
    </xf>
    <xf numFmtId="0" fontId="33" fillId="4" borderId="31" xfId="97" applyFont="1" applyFill="1" applyBorder="1" applyAlignment="1">
      <alignment horizontal="center"/>
    </xf>
    <xf numFmtId="0" fontId="33" fillId="4" borderId="32" xfId="97" applyFont="1" applyFill="1" applyBorder="1" applyAlignment="1">
      <alignment horizontal="center"/>
    </xf>
    <xf numFmtId="0" fontId="37" fillId="3" borderId="47" xfId="97" applyFont="1" applyFill="1" applyBorder="1" applyAlignment="1">
      <alignment horizontal="center" vertical="center"/>
    </xf>
    <xf numFmtId="0" fontId="37" fillId="3" borderId="48" xfId="97" applyFont="1" applyFill="1" applyBorder="1" applyAlignment="1">
      <alignment horizontal="center" vertical="center"/>
    </xf>
    <xf numFmtId="0" fontId="37" fillId="3" borderId="49" xfId="97" applyFont="1" applyFill="1" applyBorder="1" applyAlignment="1">
      <alignment horizontal="center" vertical="center"/>
    </xf>
    <xf numFmtId="0" fontId="37" fillId="3" borderId="13" xfId="97" applyFont="1" applyFill="1" applyBorder="1" applyAlignment="1">
      <alignment horizontal="center" vertical="center"/>
    </xf>
    <xf numFmtId="0" fontId="37" fillId="3" borderId="14" xfId="97" applyFont="1" applyFill="1" applyBorder="1" applyAlignment="1">
      <alignment horizontal="center" vertical="center"/>
    </xf>
    <xf numFmtId="0" fontId="37" fillId="3" borderId="50" xfId="97" applyFont="1" applyFill="1" applyBorder="1" applyAlignment="1">
      <alignment horizontal="center" vertical="center"/>
    </xf>
    <xf numFmtId="0" fontId="37" fillId="3" borderId="55" xfId="97" applyFont="1" applyFill="1" applyBorder="1" applyAlignment="1">
      <alignment horizontal="center" vertical="center"/>
    </xf>
    <xf numFmtId="0" fontId="37" fillId="3" borderId="56" xfId="97" applyFont="1" applyFill="1" applyBorder="1" applyAlignment="1">
      <alignment horizontal="center" vertical="center"/>
    </xf>
    <xf numFmtId="0" fontId="37" fillId="3" borderId="57" xfId="97" applyFont="1" applyFill="1" applyBorder="1" applyAlignment="1">
      <alignment horizontal="center" vertical="center"/>
    </xf>
    <xf numFmtId="0" fontId="37" fillId="3" borderId="58" xfId="97" applyFont="1" applyFill="1" applyBorder="1" applyAlignment="1">
      <alignment horizontal="center" vertical="center"/>
    </xf>
    <xf numFmtId="0" fontId="37" fillId="3" borderId="59" xfId="97" applyFont="1" applyFill="1" applyBorder="1" applyAlignment="1">
      <alignment horizontal="center" vertical="center"/>
    </xf>
    <xf numFmtId="0" fontId="37" fillId="3" borderId="60" xfId="97" applyFont="1" applyFill="1" applyBorder="1" applyAlignment="1">
      <alignment horizontal="center" vertical="center"/>
    </xf>
    <xf numFmtId="0" fontId="37" fillId="4" borderId="27" xfId="97" applyFont="1" applyFill="1" applyBorder="1" applyAlignment="1">
      <alignment horizontal="center" vertical="center"/>
    </xf>
    <xf numFmtId="0" fontId="37" fillId="4" borderId="28" xfId="97" applyFont="1" applyFill="1" applyBorder="1" applyAlignment="1">
      <alignment horizontal="center" vertical="center"/>
    </xf>
    <xf numFmtId="0" fontId="37" fillId="4" borderId="29" xfId="97" applyFont="1" applyFill="1" applyBorder="1" applyAlignment="1">
      <alignment horizontal="center" vertical="center"/>
    </xf>
    <xf numFmtId="0" fontId="37" fillId="4" borderId="30" xfId="97" applyFont="1" applyFill="1" applyBorder="1" applyAlignment="1">
      <alignment horizontal="center" vertical="center"/>
    </xf>
    <xf numFmtId="0" fontId="37" fillId="4" borderId="31" xfId="97" applyFont="1" applyFill="1" applyBorder="1" applyAlignment="1">
      <alignment horizontal="center" vertical="center"/>
    </xf>
    <xf numFmtId="0" fontId="37" fillId="4" borderId="32" xfId="97" applyFont="1" applyFill="1" applyBorder="1" applyAlignment="1">
      <alignment horizontal="center" vertical="center"/>
    </xf>
    <xf numFmtId="0" fontId="33" fillId="4" borderId="27" xfId="97" applyFont="1" applyFill="1" applyBorder="1" applyAlignment="1">
      <alignment horizontal="center" vertical="center"/>
    </xf>
    <xf numFmtId="0" fontId="33" fillId="4" borderId="28" xfId="97" applyFont="1" applyFill="1" applyBorder="1" applyAlignment="1">
      <alignment horizontal="center" vertical="center"/>
    </xf>
    <xf numFmtId="0" fontId="33" fillId="4" borderId="29" xfId="97" applyFont="1" applyFill="1" applyBorder="1" applyAlignment="1">
      <alignment horizontal="center" vertical="center"/>
    </xf>
    <xf numFmtId="0" fontId="33" fillId="4" borderId="30" xfId="97" applyFont="1" applyFill="1" applyBorder="1" applyAlignment="1">
      <alignment horizontal="center" vertical="center"/>
    </xf>
    <xf numFmtId="0" fontId="33" fillId="4" borderId="31" xfId="97" applyFont="1" applyFill="1" applyBorder="1" applyAlignment="1">
      <alignment horizontal="center" vertical="center"/>
    </xf>
    <xf numFmtId="0" fontId="33" fillId="4" borderId="32" xfId="97" applyFont="1" applyFill="1" applyBorder="1" applyAlignment="1">
      <alignment horizontal="center" vertical="center"/>
    </xf>
    <xf numFmtId="164" fontId="35" fillId="0" borderId="0" xfId="159" applyNumberFormat="1"/>
  </cellXfs>
  <cellStyles count="161">
    <cellStyle name="Collegamento ipertestuale" xfId="1" builtinId="8" hidden="1"/>
    <cellStyle name="Collegamento ipertestuale" xfId="3" builtinId="8" hidden="1"/>
    <cellStyle name="Collegamento ipertestuale" xfId="5" builtinId="8" hidden="1"/>
    <cellStyle name="Collegamento ipertestuale" xfId="7" builtinId="8" hidden="1"/>
    <cellStyle name="Collegamento ipertestuale" xfId="9" builtinId="8" hidden="1"/>
    <cellStyle name="Collegamento ipertestuale" xfId="11" builtinId="8" hidden="1"/>
    <cellStyle name="Collegamento ipertestuale" xfId="13" builtinId="8" hidden="1"/>
    <cellStyle name="Collegamento ipertestuale" xfId="15" builtinId="8" hidden="1"/>
    <cellStyle name="Collegamento ipertestuale" xfId="17" builtinId="8" hidden="1"/>
    <cellStyle name="Collegamento ipertestuale" xfId="19" builtinId="8" hidden="1"/>
    <cellStyle name="Collegamento ipertestuale" xfId="21" builtinId="8" hidden="1"/>
    <cellStyle name="Collegamento ipertestuale" xfId="23" builtinId="8" hidden="1"/>
    <cellStyle name="Collegamento ipertestuale" xfId="25" builtinId="8" hidden="1"/>
    <cellStyle name="Collegamento ipertestuale" xfId="27" builtinId="8" hidden="1"/>
    <cellStyle name="Collegamento ipertestuale" xfId="29" builtinId="8" hidden="1"/>
    <cellStyle name="Collegamento ipertestuale" xfId="31" builtinId="8" hidden="1"/>
    <cellStyle name="Collegamento ipertestuale" xfId="33" builtinId="8" hidden="1"/>
    <cellStyle name="Collegamento ipertestuale" xfId="35" builtinId="8" hidden="1"/>
    <cellStyle name="Collegamento ipertestuale" xfId="37" builtinId="8" hidden="1"/>
    <cellStyle name="Collegamento ipertestuale" xfId="39" builtinId="8" hidden="1"/>
    <cellStyle name="Collegamento ipertestuale" xfId="41" builtinId="8" hidden="1"/>
    <cellStyle name="Collegamento ipertestuale" xfId="43" builtinId="8" hidden="1"/>
    <cellStyle name="Collegamento ipertestuale" xfId="45" builtinId="8" hidden="1"/>
    <cellStyle name="Collegamento ipertestuale" xfId="47" builtinId="8" hidden="1"/>
    <cellStyle name="Collegamento ipertestuale" xfId="49" builtinId="8" hidden="1"/>
    <cellStyle name="Collegamento ipertestuale" xfId="51" builtinId="8" hidden="1"/>
    <cellStyle name="Collegamento ipertestuale" xfId="53" builtinId="8" hidden="1"/>
    <cellStyle name="Collegamento ipertestuale" xfId="55" builtinId="8" hidden="1"/>
    <cellStyle name="Collegamento ipertestuale" xfId="57" builtinId="8" hidden="1"/>
    <cellStyle name="Collegamento ipertestuale" xfId="59" builtinId="8" hidden="1"/>
    <cellStyle name="Collegamento ipertestuale" xfId="61" builtinId="8" hidden="1"/>
    <cellStyle name="Collegamento ipertestuale" xfId="63" builtinId="8" hidden="1"/>
    <cellStyle name="Collegamento ipertestuale" xfId="65" builtinId="8" hidden="1"/>
    <cellStyle name="Collegamento ipertestuale" xfId="67" builtinId="8" hidden="1"/>
    <cellStyle name="Collegamento ipertestuale" xfId="69" builtinId="8" hidden="1"/>
    <cellStyle name="Collegamento ipertestuale" xfId="71" builtinId="8" hidden="1"/>
    <cellStyle name="Collegamento ipertestuale" xfId="73" builtinId="8" hidden="1"/>
    <cellStyle name="Collegamento ipertestuale" xfId="75" builtinId="8" hidden="1"/>
    <cellStyle name="Collegamento ipertestuale" xfId="77" builtinId="8" hidden="1"/>
    <cellStyle name="Collegamento ipertestuale" xfId="79" builtinId="8" hidden="1"/>
    <cellStyle name="Collegamento ipertestuale" xfId="81" builtinId="8" hidden="1"/>
    <cellStyle name="Collegamento ipertestuale" xfId="83" builtinId="8" hidden="1"/>
    <cellStyle name="Collegamento ipertestuale" xfId="85" builtinId="8" hidden="1"/>
    <cellStyle name="Collegamento ipertestuale" xfId="87" builtinId="8" hidden="1"/>
    <cellStyle name="Collegamento ipertestuale" xfId="89" builtinId="8" hidden="1"/>
    <cellStyle name="Collegamento ipertestuale" xfId="91" builtinId="8" hidden="1"/>
    <cellStyle name="Collegamento ipertestuale" xfId="93" builtinId="8" hidden="1"/>
    <cellStyle name="Collegamento ipertestuale" xfId="95" builtinId="8" hidden="1"/>
    <cellStyle name="Collegamento ipertestuale" xfId="114" builtinId="8" hidden="1"/>
    <cellStyle name="Collegamento ipertestuale" xfId="116" builtinId="8" hidden="1"/>
    <cellStyle name="Collegamento ipertestuale" xfId="118" builtinId="8" hidden="1"/>
    <cellStyle name="Collegamento ipertestuale" xfId="120" builtinId="8" hidden="1"/>
    <cellStyle name="Collegamento ipertestuale" xfId="122" builtinId="8" hidden="1"/>
    <cellStyle name="Collegamento ipertestuale" xfId="124" builtinId="8" hidden="1"/>
    <cellStyle name="Collegamento ipertestuale" xfId="126" builtinId="8" hidden="1"/>
    <cellStyle name="Collegamento ipertestuale" xfId="128" builtinId="8" hidden="1"/>
    <cellStyle name="Collegamento ipertestuale visitato" xfId="2" builtinId="9" hidden="1"/>
    <cellStyle name="Collegamento ipertestuale visitato" xfId="4" builtinId="9" hidden="1"/>
    <cellStyle name="Collegamento ipertestuale visitato" xfId="6" builtinId="9" hidden="1"/>
    <cellStyle name="Collegamento ipertestuale visitato" xfId="8" builtinId="9" hidden="1"/>
    <cellStyle name="Collegamento ipertestuale visitato" xfId="10" builtinId="9" hidden="1"/>
    <cellStyle name="Collegamento ipertestuale visitato" xfId="12" builtinId="9" hidden="1"/>
    <cellStyle name="Collegamento ipertestuale visitato" xfId="14" builtinId="9" hidden="1"/>
    <cellStyle name="Collegamento ipertestuale visitato" xfId="16" builtinId="9" hidden="1"/>
    <cellStyle name="Collegamento ipertestuale visitato" xfId="18" builtinId="9" hidden="1"/>
    <cellStyle name="Collegamento ipertestuale visitato" xfId="20" builtinId="9" hidden="1"/>
    <cellStyle name="Collegamento ipertestuale visitato" xfId="22" builtinId="9" hidden="1"/>
    <cellStyle name="Collegamento ipertestuale visitato" xfId="24" builtinId="9" hidden="1"/>
    <cellStyle name="Collegamento ipertestuale visitato" xfId="26" builtinId="9" hidden="1"/>
    <cellStyle name="Collegamento ipertestuale visitato" xfId="28" builtinId="9" hidden="1"/>
    <cellStyle name="Collegamento ipertestuale visitato" xfId="30" builtinId="9" hidden="1"/>
    <cellStyle name="Collegamento ipertestuale visitato" xfId="32" builtinId="9" hidden="1"/>
    <cellStyle name="Collegamento ipertestuale visitato" xfId="34" builtinId="9" hidden="1"/>
    <cellStyle name="Collegamento ipertestuale visitato" xfId="36" builtinId="9" hidden="1"/>
    <cellStyle name="Collegamento ipertestuale visitato" xfId="38" builtinId="9" hidden="1"/>
    <cellStyle name="Collegamento ipertestuale visitato" xfId="40" builtinId="9" hidden="1"/>
    <cellStyle name="Collegamento ipertestuale visitato" xfId="42" builtinId="9" hidden="1"/>
    <cellStyle name="Collegamento ipertestuale visitato" xfId="44" builtinId="9" hidden="1"/>
    <cellStyle name="Collegamento ipertestuale visitato" xfId="46" builtinId="9" hidden="1"/>
    <cellStyle name="Collegamento ipertestuale visitato" xfId="48" builtinId="9" hidden="1"/>
    <cellStyle name="Collegamento ipertestuale visitato" xfId="50" builtinId="9" hidden="1"/>
    <cellStyle name="Collegamento ipertestuale visitato" xfId="52" builtinId="9" hidden="1"/>
    <cellStyle name="Collegamento ipertestuale visitato" xfId="54" builtinId="9" hidden="1"/>
    <cellStyle name="Collegamento ipertestuale visitato" xfId="56" builtinId="9" hidden="1"/>
    <cellStyle name="Collegamento ipertestuale visitato" xfId="58" builtinId="9" hidden="1"/>
    <cellStyle name="Collegamento ipertestuale visitato" xfId="60" builtinId="9" hidden="1"/>
    <cellStyle name="Collegamento ipertestuale visitato" xfId="62" builtinId="9" hidden="1"/>
    <cellStyle name="Collegamento ipertestuale visitato" xfId="64" builtinId="9" hidden="1"/>
    <cellStyle name="Collegamento ipertestuale visitato" xfId="66" builtinId="9" hidden="1"/>
    <cellStyle name="Collegamento ipertestuale visitato" xfId="68" builtinId="9" hidden="1"/>
    <cellStyle name="Collegamento ipertestuale visitato" xfId="70" builtinId="9" hidden="1"/>
    <cellStyle name="Collegamento ipertestuale visitato" xfId="72" builtinId="9" hidden="1"/>
    <cellStyle name="Collegamento ipertestuale visitato" xfId="74" builtinId="9" hidden="1"/>
    <cellStyle name="Collegamento ipertestuale visitato" xfId="76" builtinId="9" hidden="1"/>
    <cellStyle name="Collegamento ipertestuale visitato" xfId="78" builtinId="9" hidden="1"/>
    <cellStyle name="Collegamento ipertestuale visitato" xfId="80" builtinId="9" hidden="1"/>
    <cellStyle name="Collegamento ipertestuale visitato" xfId="82" builtinId="9" hidden="1"/>
    <cellStyle name="Collegamento ipertestuale visitato" xfId="84" builtinId="9" hidden="1"/>
    <cellStyle name="Collegamento ipertestuale visitato" xfId="86" builtinId="9" hidden="1"/>
    <cellStyle name="Collegamento ipertestuale visitato" xfId="88" builtinId="9" hidden="1"/>
    <cellStyle name="Collegamento ipertestuale visitato" xfId="90" builtinId="9" hidden="1"/>
    <cellStyle name="Collegamento ipertestuale visitato" xfId="92" builtinId="9" hidden="1"/>
    <cellStyle name="Collegamento ipertestuale visitato" xfId="94" builtinId="9" hidden="1"/>
    <cellStyle name="Collegamento ipertestuale visitato" xfId="96" builtinId="9" hidden="1"/>
    <cellStyle name="Collegamento ipertestuale visitato" xfId="115" builtinId="9" hidden="1"/>
    <cellStyle name="Collegamento ipertestuale visitato" xfId="117" builtinId="9" hidden="1"/>
    <cellStyle name="Collegamento ipertestuale visitato" xfId="119" builtinId="9" hidden="1"/>
    <cellStyle name="Collegamento ipertestuale visitato" xfId="121" builtinId="9" hidden="1"/>
    <cellStyle name="Collegamento ipertestuale visitato" xfId="123" builtinId="9" hidden="1"/>
    <cellStyle name="Collegamento ipertestuale visitato" xfId="125" builtinId="9" hidden="1"/>
    <cellStyle name="Collegamento ipertestuale visitato" xfId="127" builtinId="9" hidden="1"/>
    <cellStyle name="Collegamento ipertestuale visitato" xfId="129" builtinId="9" hidden="1"/>
    <cellStyle name="Normale" xfId="0" builtinId="0"/>
    <cellStyle name="Normale 10" xfId="148"/>
    <cellStyle name="Normale 11" xfId="158"/>
    <cellStyle name="Normale 12" xfId="159"/>
    <cellStyle name="Normale 2" xfId="100"/>
    <cellStyle name="Normale 2 2" xfId="97"/>
    <cellStyle name="Normale 2 2 2" xfId="132"/>
    <cellStyle name="Normale 2 2 3" xfId="140"/>
    <cellStyle name="Normale 2 3" xfId="149"/>
    <cellStyle name="Normale 3" xfId="98"/>
    <cellStyle name="Normale 3 10" xfId="144"/>
    <cellStyle name="Normale 3 10 2" xfId="147"/>
    <cellStyle name="Normale 3 10 3" xfId="150"/>
    <cellStyle name="Normale 3 10 3 2" xfId="151"/>
    <cellStyle name="Normale 3 10 3 2 2" xfId="152"/>
    <cellStyle name="Normale 3 10 3 2 2 2" xfId="153"/>
    <cellStyle name="Normale 3 10 3 2 2 2 2" xfId="154"/>
    <cellStyle name="Normale 3 10 3 2 2 2 2 2" xfId="155"/>
    <cellStyle name="Normale 3 10 3 2 2 2 2 3" xfId="156"/>
    <cellStyle name="Normale 3 10 3 2 2 2 2 4" xfId="157"/>
    <cellStyle name="Normale 3 11" xfId="145"/>
    <cellStyle name="Normale 3 12" xfId="146"/>
    <cellStyle name="Normale 3 2" xfId="130"/>
    <cellStyle name="Normale 3 3" xfId="131"/>
    <cellStyle name="Normale 3 4" xfId="133"/>
    <cellStyle name="Normale 3 5" xfId="135"/>
    <cellStyle name="Normale 3 6" xfId="136"/>
    <cellStyle name="Normale 3 7" xfId="137"/>
    <cellStyle name="Normale 3 7 2" xfId="143"/>
    <cellStyle name="Normale 3 8" xfId="138"/>
    <cellStyle name="Normale 3 9" xfId="141"/>
    <cellStyle name="Normale 4" xfId="101"/>
    <cellStyle name="Normale 4 2" xfId="102"/>
    <cellStyle name="Normale 4 2 2" xfId="103"/>
    <cellStyle name="Normale 4 3" xfId="104"/>
    <cellStyle name="Normale 4 4" xfId="139"/>
    <cellStyle name="Normale 5" xfId="105"/>
    <cellStyle name="Normale 5 2" xfId="106"/>
    <cellStyle name="Normale 6" xfId="107"/>
    <cellStyle name="Normale 6 2" xfId="108"/>
    <cellStyle name="Normale 7" xfId="109"/>
    <cellStyle name="Normale 7 2" xfId="110"/>
    <cellStyle name="Normale 8" xfId="111"/>
    <cellStyle name="Normale 9" xfId="112"/>
    <cellStyle name="Percentuale" xfId="160" builtinId="5"/>
    <cellStyle name="Percentuale 2" xfId="99"/>
    <cellStyle name="Percentuale 2 2" xfId="134"/>
    <cellStyle name="Percentuale 2 3" xfId="142"/>
    <cellStyle name="Percentuale 3" xfId="113"/>
  </cellStyles>
  <dxfs count="0"/>
  <tableStyles count="0" defaultTableStyle="TableStyleMedium9" defaultPivotStyle="PivotStyleMedium4"/>
  <colors>
    <mruColors>
      <color rgb="FFF698F2"/>
      <color rgb="FF0172E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17.xml"/><Relationship Id="rId21" Type="http://schemas.openxmlformats.org/officeDocument/2006/relationships/worksheet" Target="worksheets/sheet14.xml"/><Relationship Id="rId42" Type="http://schemas.openxmlformats.org/officeDocument/2006/relationships/worksheet" Target="worksheets/sheet30.xml"/><Relationship Id="rId47" Type="http://schemas.openxmlformats.org/officeDocument/2006/relationships/chartsheet" Target="chartsheets/sheet14.xml"/><Relationship Id="rId63" Type="http://schemas.openxmlformats.org/officeDocument/2006/relationships/worksheet" Target="worksheets/sheet46.xml"/><Relationship Id="rId68" Type="http://schemas.openxmlformats.org/officeDocument/2006/relationships/worksheet" Target="worksheets/sheet51.xml"/><Relationship Id="rId84" Type="http://schemas.openxmlformats.org/officeDocument/2006/relationships/worksheet" Target="worksheets/sheet67.xml"/><Relationship Id="rId89" Type="http://schemas.openxmlformats.org/officeDocument/2006/relationships/worksheet" Target="worksheets/sheet72.xml"/><Relationship Id="rId7" Type="http://schemas.openxmlformats.org/officeDocument/2006/relationships/chartsheet" Target="chartsheets/sheet3.xml"/><Relationship Id="rId71" Type="http://schemas.openxmlformats.org/officeDocument/2006/relationships/worksheet" Target="worksheets/sheet54.xml"/><Relationship Id="rId92" Type="http://schemas.openxmlformats.org/officeDocument/2006/relationships/worksheet" Target="worksheets/sheet75.xml"/><Relationship Id="rId2" Type="http://schemas.openxmlformats.org/officeDocument/2006/relationships/worksheet" Target="worksheets/sheet1.xml"/><Relationship Id="rId16" Type="http://schemas.openxmlformats.org/officeDocument/2006/relationships/chartsheet" Target="chartsheets/sheet5.xml"/><Relationship Id="rId29" Type="http://schemas.openxmlformats.org/officeDocument/2006/relationships/worksheet" Target="worksheets/sheet20.xml"/><Relationship Id="rId11" Type="http://schemas.openxmlformats.org/officeDocument/2006/relationships/worksheet" Target="worksheets/sheet8.xml"/><Relationship Id="rId24" Type="http://schemas.openxmlformats.org/officeDocument/2006/relationships/chartsheet" Target="chartsheets/sheet9.xml"/><Relationship Id="rId32" Type="http://schemas.openxmlformats.org/officeDocument/2006/relationships/worksheet" Target="worksheets/sheet23.xml"/><Relationship Id="rId37" Type="http://schemas.openxmlformats.org/officeDocument/2006/relationships/worksheet" Target="worksheets/sheet26.xml"/><Relationship Id="rId40" Type="http://schemas.openxmlformats.org/officeDocument/2006/relationships/worksheet" Target="worksheets/sheet29.xml"/><Relationship Id="rId45" Type="http://schemas.openxmlformats.org/officeDocument/2006/relationships/chartsheet" Target="chartsheets/sheet13.xml"/><Relationship Id="rId53" Type="http://schemas.openxmlformats.org/officeDocument/2006/relationships/chartsheet" Target="chartsheets/sheet17.xml"/><Relationship Id="rId58" Type="http://schemas.openxmlformats.org/officeDocument/2006/relationships/worksheet" Target="worksheets/sheet41.xml"/><Relationship Id="rId66" Type="http://schemas.openxmlformats.org/officeDocument/2006/relationships/worksheet" Target="worksheets/sheet49.xml"/><Relationship Id="rId74" Type="http://schemas.openxmlformats.org/officeDocument/2006/relationships/worksheet" Target="worksheets/sheet57.xml"/><Relationship Id="rId79" Type="http://schemas.openxmlformats.org/officeDocument/2006/relationships/worksheet" Target="worksheets/sheet62.xml"/><Relationship Id="rId87" Type="http://schemas.openxmlformats.org/officeDocument/2006/relationships/worksheet" Target="worksheets/sheet70.xml"/><Relationship Id="rId102" Type="http://schemas.openxmlformats.org/officeDocument/2006/relationships/styles" Target="styles.xml"/><Relationship Id="rId5" Type="http://schemas.openxmlformats.org/officeDocument/2006/relationships/chartsheet" Target="chartsheets/sheet2.xml"/><Relationship Id="rId61" Type="http://schemas.openxmlformats.org/officeDocument/2006/relationships/worksheet" Target="worksheets/sheet44.xml"/><Relationship Id="rId82" Type="http://schemas.openxmlformats.org/officeDocument/2006/relationships/worksheet" Target="worksheets/sheet65.xml"/><Relationship Id="rId90" Type="http://schemas.openxmlformats.org/officeDocument/2006/relationships/worksheet" Target="worksheets/sheet73.xml"/><Relationship Id="rId95" Type="http://schemas.openxmlformats.org/officeDocument/2006/relationships/worksheet" Target="worksheets/sheet78.xml"/><Relationship Id="rId19" Type="http://schemas.openxmlformats.org/officeDocument/2006/relationships/worksheet" Target="worksheets/sheet13.xml"/><Relationship Id="rId14" Type="http://schemas.openxmlformats.org/officeDocument/2006/relationships/worksheet" Target="worksheets/sheet10.xml"/><Relationship Id="rId22" Type="http://schemas.openxmlformats.org/officeDocument/2006/relationships/chartsheet" Target="chartsheets/sheet8.xml"/><Relationship Id="rId27" Type="http://schemas.openxmlformats.org/officeDocument/2006/relationships/worksheet" Target="worksheets/sheet18.xml"/><Relationship Id="rId30" Type="http://schemas.openxmlformats.org/officeDocument/2006/relationships/worksheet" Target="worksheets/sheet21.xml"/><Relationship Id="rId35" Type="http://schemas.openxmlformats.org/officeDocument/2006/relationships/worksheet" Target="worksheets/sheet25.xml"/><Relationship Id="rId43" Type="http://schemas.openxmlformats.org/officeDocument/2006/relationships/worksheet" Target="worksheets/sheet31.xml"/><Relationship Id="rId48" Type="http://schemas.openxmlformats.org/officeDocument/2006/relationships/worksheet" Target="worksheets/sheet34.xml"/><Relationship Id="rId56" Type="http://schemas.openxmlformats.org/officeDocument/2006/relationships/worksheet" Target="worksheets/sheet39.xml"/><Relationship Id="rId64" Type="http://schemas.openxmlformats.org/officeDocument/2006/relationships/worksheet" Target="worksheets/sheet47.xml"/><Relationship Id="rId69" Type="http://schemas.openxmlformats.org/officeDocument/2006/relationships/worksheet" Target="worksheets/sheet52.xml"/><Relationship Id="rId77" Type="http://schemas.openxmlformats.org/officeDocument/2006/relationships/worksheet" Target="worksheets/sheet60.xml"/><Relationship Id="rId100" Type="http://schemas.openxmlformats.org/officeDocument/2006/relationships/worksheet" Target="worksheets/sheet83.xml"/><Relationship Id="rId8" Type="http://schemas.openxmlformats.org/officeDocument/2006/relationships/worksheet" Target="worksheets/sheet5.xml"/><Relationship Id="rId51" Type="http://schemas.openxmlformats.org/officeDocument/2006/relationships/chartsheet" Target="chartsheets/sheet16.xml"/><Relationship Id="rId72" Type="http://schemas.openxmlformats.org/officeDocument/2006/relationships/worksheet" Target="worksheets/sheet55.xml"/><Relationship Id="rId80" Type="http://schemas.openxmlformats.org/officeDocument/2006/relationships/worksheet" Target="worksheets/sheet63.xml"/><Relationship Id="rId85" Type="http://schemas.openxmlformats.org/officeDocument/2006/relationships/worksheet" Target="worksheets/sheet68.xml"/><Relationship Id="rId93" Type="http://schemas.openxmlformats.org/officeDocument/2006/relationships/worksheet" Target="worksheets/sheet76.xml"/><Relationship Id="rId98" Type="http://schemas.openxmlformats.org/officeDocument/2006/relationships/worksheet" Target="worksheets/sheet81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4.xml"/><Relationship Id="rId17" Type="http://schemas.openxmlformats.org/officeDocument/2006/relationships/worksheet" Target="worksheets/sheet12.xml"/><Relationship Id="rId25" Type="http://schemas.openxmlformats.org/officeDocument/2006/relationships/worksheet" Target="worksheets/sheet16.xml"/><Relationship Id="rId33" Type="http://schemas.openxmlformats.org/officeDocument/2006/relationships/worksheet" Target="worksheets/sheet24.xml"/><Relationship Id="rId38" Type="http://schemas.openxmlformats.org/officeDocument/2006/relationships/worksheet" Target="worksheets/sheet27.xml"/><Relationship Id="rId46" Type="http://schemas.openxmlformats.org/officeDocument/2006/relationships/worksheet" Target="worksheets/sheet33.xml"/><Relationship Id="rId59" Type="http://schemas.openxmlformats.org/officeDocument/2006/relationships/worksheet" Target="worksheets/sheet42.xml"/><Relationship Id="rId67" Type="http://schemas.openxmlformats.org/officeDocument/2006/relationships/worksheet" Target="worksheets/sheet50.xml"/><Relationship Id="rId103" Type="http://schemas.openxmlformats.org/officeDocument/2006/relationships/sharedStrings" Target="sharedStrings.xml"/><Relationship Id="rId20" Type="http://schemas.openxmlformats.org/officeDocument/2006/relationships/chartsheet" Target="chartsheets/sheet7.xml"/><Relationship Id="rId41" Type="http://schemas.openxmlformats.org/officeDocument/2006/relationships/chartsheet" Target="chartsheets/sheet12.xml"/><Relationship Id="rId54" Type="http://schemas.openxmlformats.org/officeDocument/2006/relationships/worksheet" Target="worksheets/sheet37.xml"/><Relationship Id="rId62" Type="http://schemas.openxmlformats.org/officeDocument/2006/relationships/worksheet" Target="worksheets/sheet45.xml"/><Relationship Id="rId70" Type="http://schemas.openxmlformats.org/officeDocument/2006/relationships/worksheet" Target="worksheets/sheet53.xml"/><Relationship Id="rId75" Type="http://schemas.openxmlformats.org/officeDocument/2006/relationships/worksheet" Target="worksheets/sheet58.xml"/><Relationship Id="rId83" Type="http://schemas.openxmlformats.org/officeDocument/2006/relationships/worksheet" Target="worksheets/sheet66.xml"/><Relationship Id="rId88" Type="http://schemas.openxmlformats.org/officeDocument/2006/relationships/worksheet" Target="worksheets/sheet71.xml"/><Relationship Id="rId91" Type="http://schemas.openxmlformats.org/officeDocument/2006/relationships/worksheet" Target="worksheets/sheet74.xml"/><Relationship Id="rId96" Type="http://schemas.openxmlformats.org/officeDocument/2006/relationships/worksheet" Target="worksheets/sheet79.xml"/><Relationship Id="rId1" Type="http://schemas.openxmlformats.org/officeDocument/2006/relationships/chartsheet" Target="chartsheets/sheet1.xml"/><Relationship Id="rId6" Type="http://schemas.openxmlformats.org/officeDocument/2006/relationships/worksheet" Target="worksheets/sheet4.xml"/><Relationship Id="rId15" Type="http://schemas.openxmlformats.org/officeDocument/2006/relationships/worksheet" Target="worksheets/sheet11.xml"/><Relationship Id="rId23" Type="http://schemas.openxmlformats.org/officeDocument/2006/relationships/worksheet" Target="worksheets/sheet15.xml"/><Relationship Id="rId28" Type="http://schemas.openxmlformats.org/officeDocument/2006/relationships/worksheet" Target="worksheets/sheet19.xml"/><Relationship Id="rId36" Type="http://schemas.openxmlformats.org/officeDocument/2006/relationships/chartsheet" Target="chartsheets/sheet11.xml"/><Relationship Id="rId49" Type="http://schemas.openxmlformats.org/officeDocument/2006/relationships/chartsheet" Target="chartsheets/sheet15.xml"/><Relationship Id="rId57" Type="http://schemas.openxmlformats.org/officeDocument/2006/relationships/worksheet" Target="worksheets/sheet40.xml"/><Relationship Id="rId10" Type="http://schemas.openxmlformats.org/officeDocument/2006/relationships/worksheet" Target="worksheets/sheet7.xml"/><Relationship Id="rId31" Type="http://schemas.openxmlformats.org/officeDocument/2006/relationships/worksheet" Target="worksheets/sheet22.xml"/><Relationship Id="rId44" Type="http://schemas.openxmlformats.org/officeDocument/2006/relationships/worksheet" Target="worksheets/sheet32.xml"/><Relationship Id="rId52" Type="http://schemas.openxmlformats.org/officeDocument/2006/relationships/worksheet" Target="worksheets/sheet36.xml"/><Relationship Id="rId60" Type="http://schemas.openxmlformats.org/officeDocument/2006/relationships/worksheet" Target="worksheets/sheet43.xml"/><Relationship Id="rId65" Type="http://schemas.openxmlformats.org/officeDocument/2006/relationships/worksheet" Target="worksheets/sheet48.xml"/><Relationship Id="rId73" Type="http://schemas.openxmlformats.org/officeDocument/2006/relationships/worksheet" Target="worksheets/sheet56.xml"/><Relationship Id="rId78" Type="http://schemas.openxmlformats.org/officeDocument/2006/relationships/worksheet" Target="worksheets/sheet61.xml"/><Relationship Id="rId81" Type="http://schemas.openxmlformats.org/officeDocument/2006/relationships/worksheet" Target="worksheets/sheet64.xml"/><Relationship Id="rId86" Type="http://schemas.openxmlformats.org/officeDocument/2006/relationships/worksheet" Target="worksheets/sheet69.xml"/><Relationship Id="rId94" Type="http://schemas.openxmlformats.org/officeDocument/2006/relationships/worksheet" Target="worksheets/sheet77.xml"/><Relationship Id="rId99" Type="http://schemas.openxmlformats.org/officeDocument/2006/relationships/worksheet" Target="worksheets/sheet82.xml"/><Relationship Id="rId101" Type="http://schemas.openxmlformats.org/officeDocument/2006/relationships/theme" Target="theme/theme1.xml"/><Relationship Id="rId4" Type="http://schemas.openxmlformats.org/officeDocument/2006/relationships/worksheet" Target="worksheets/sheet3.xml"/><Relationship Id="rId9" Type="http://schemas.openxmlformats.org/officeDocument/2006/relationships/worksheet" Target="worksheets/sheet6.xml"/><Relationship Id="rId13" Type="http://schemas.openxmlformats.org/officeDocument/2006/relationships/worksheet" Target="worksheets/sheet9.xml"/><Relationship Id="rId18" Type="http://schemas.openxmlformats.org/officeDocument/2006/relationships/chartsheet" Target="chartsheets/sheet6.xml"/><Relationship Id="rId39" Type="http://schemas.openxmlformats.org/officeDocument/2006/relationships/worksheet" Target="worksheets/sheet28.xml"/><Relationship Id="rId34" Type="http://schemas.openxmlformats.org/officeDocument/2006/relationships/chartsheet" Target="chartsheets/sheet10.xml"/><Relationship Id="rId50" Type="http://schemas.openxmlformats.org/officeDocument/2006/relationships/worksheet" Target="worksheets/sheet35.xml"/><Relationship Id="rId55" Type="http://schemas.openxmlformats.org/officeDocument/2006/relationships/worksheet" Target="worksheets/sheet38.xml"/><Relationship Id="rId76" Type="http://schemas.openxmlformats.org/officeDocument/2006/relationships/worksheet" Target="worksheets/sheet59.xml"/><Relationship Id="rId97" Type="http://schemas.openxmlformats.org/officeDocument/2006/relationships/worksheet" Target="worksheets/sheet80.xml"/><Relationship Id="rId10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1 - Tempo di parola dei soggetti politici e istituzionali nei Gr (Tutte le edizioni)</a:t>
            </a:r>
            <a:endParaRPr lang="it-IT" sz="1200">
              <a:effectLst/>
            </a:endParaRPr>
          </a:p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Periodo dal 25.05.2019 al 31.05.2019</a:t>
            </a:r>
            <a:endParaRPr lang="it-IT" sz="120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grafico1!$A$2</c:f>
              <c:strCache>
                <c:ptCount val="1"/>
                <c:pt idx="0">
                  <c:v>MoVimento 5 Stelle</c:v>
                </c:pt>
              </c:strCache>
            </c:strRef>
          </c:tx>
          <c:spPr>
            <a:solidFill>
              <a:srgbClr val="FFFF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grafico1!$B$2:$P$2</c:f>
              <c:numCache>
                <c:formatCode>General</c:formatCode>
                <c:ptCount val="15"/>
                <c:pt idx="0">
                  <c:v>0</c:v>
                </c:pt>
                <c:pt idx="1">
                  <c:v>2.0949074074074099E-3</c:v>
                </c:pt>
                <c:pt idx="2">
                  <c:v>2.0601851851851901E-3</c:v>
                </c:pt>
                <c:pt idx="3">
                  <c:v>1.38888888888889E-4</c:v>
                </c:pt>
                <c:pt idx="4">
                  <c:v>3.2986111111111098E-3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7.1180555555555598E-3</c:v>
                </c:pt>
                <c:pt idx="12">
                  <c:v>9.0277777777777795E-4</c:v>
                </c:pt>
                <c:pt idx="13">
                  <c:v>7.5231481481481503E-4</c:v>
                </c:pt>
                <c:pt idx="14">
                  <c:v>3.1712962962963001E-3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8-AECB-4540-B950-580F839DF220}"/>
            </c:ext>
          </c:extLst>
        </c:ser>
        <c:ser>
          <c:idx val="1"/>
          <c:order val="1"/>
          <c:tx>
            <c:strRef>
              <c:f>grafico1!$A$3</c:f>
              <c:strCache>
                <c:ptCount val="1"/>
                <c:pt idx="0">
                  <c:v>Lega Salvini Premier</c:v>
                </c:pt>
              </c:strCache>
            </c:strRef>
          </c:tx>
          <c:spPr>
            <a:solidFill>
              <a:srgbClr val="00B05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grafico1!$B$3:$P$3</c:f>
              <c:numCache>
                <c:formatCode>General</c:formatCode>
                <c:ptCount val="15"/>
                <c:pt idx="0">
                  <c:v>0</c:v>
                </c:pt>
                <c:pt idx="1">
                  <c:v>3.7037037037036999E-3</c:v>
                </c:pt>
                <c:pt idx="2">
                  <c:v>9.69907407407407E-3</c:v>
                </c:pt>
                <c:pt idx="3">
                  <c:v>1.38888888888889E-4</c:v>
                </c:pt>
                <c:pt idx="4">
                  <c:v>3.8078703703703699E-3</c:v>
                </c:pt>
                <c:pt idx="5">
                  <c:v>1.63194444444444E-3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6.3773148148148096E-3</c:v>
                </c:pt>
                <c:pt idx="12">
                  <c:v>7.4074074074074103E-4</c:v>
                </c:pt>
                <c:pt idx="13">
                  <c:v>1.2962962962962999E-3</c:v>
                </c:pt>
                <c:pt idx="14">
                  <c:v>3.9004629629629602E-3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9-AECB-4540-B950-580F839DF220}"/>
            </c:ext>
          </c:extLst>
        </c:ser>
        <c:ser>
          <c:idx val="2"/>
          <c:order val="2"/>
          <c:tx>
            <c:strRef>
              <c:f>grafico1!$A$4</c:f>
              <c:strCache>
                <c:ptCount val="1"/>
                <c:pt idx="0">
                  <c:v>Partito Democratico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grafico1!$B$4:$P$4</c:f>
              <c:numCache>
                <c:formatCode>General</c:formatCode>
                <c:ptCount val="15"/>
                <c:pt idx="0">
                  <c:v>0</c:v>
                </c:pt>
                <c:pt idx="1">
                  <c:v>3.4606481481481502E-3</c:v>
                </c:pt>
                <c:pt idx="2">
                  <c:v>5.0925925925925904E-3</c:v>
                </c:pt>
                <c:pt idx="3">
                  <c:v>1.2731481481481499E-4</c:v>
                </c:pt>
                <c:pt idx="4">
                  <c:v>1.8402777777777801E-3</c:v>
                </c:pt>
                <c:pt idx="5">
                  <c:v>5.6712962962962999E-4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6.75925925925926E-3</c:v>
                </c:pt>
                <c:pt idx="12">
                  <c:v>1.6782407407407399E-3</c:v>
                </c:pt>
                <c:pt idx="13">
                  <c:v>1.4814814814814801E-3</c:v>
                </c:pt>
                <c:pt idx="14">
                  <c:v>4.8263888888888896E-3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A-AECB-4540-B950-580F839DF220}"/>
            </c:ext>
          </c:extLst>
        </c:ser>
        <c:ser>
          <c:idx val="3"/>
          <c:order val="3"/>
          <c:tx>
            <c:strRef>
              <c:f>grafico1!$A$5</c:f>
              <c:strCache>
                <c:ptCount val="1"/>
                <c:pt idx="0">
                  <c:v>Forza Italia</c:v>
                </c:pt>
              </c:strCache>
            </c:strRef>
          </c:tx>
          <c:spPr>
            <a:solidFill>
              <a:srgbClr val="0070C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grafico1!$B$5:$P$5</c:f>
              <c:numCache>
                <c:formatCode>General</c:formatCode>
                <c:ptCount val="15"/>
                <c:pt idx="0">
                  <c:v>0</c:v>
                </c:pt>
                <c:pt idx="1">
                  <c:v>1.2615740740740699E-3</c:v>
                </c:pt>
                <c:pt idx="2">
                  <c:v>8.7962962962963005E-4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4.2476851851851903E-3</c:v>
                </c:pt>
                <c:pt idx="12">
                  <c:v>1.5625000000000001E-3</c:v>
                </c:pt>
                <c:pt idx="13">
                  <c:v>6.5972222222222203E-4</c:v>
                </c:pt>
                <c:pt idx="14">
                  <c:v>3.5648148148148102E-3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B-AECB-4540-B950-580F839DF220}"/>
            </c:ext>
          </c:extLst>
        </c:ser>
        <c:ser>
          <c:idx val="4"/>
          <c:order val="4"/>
          <c:tx>
            <c:strRef>
              <c:f>grafico1!$A$6</c:f>
              <c:strCache>
                <c:ptCount val="1"/>
                <c:pt idx="0">
                  <c:v>Fratelli d'Italia</c:v>
                </c:pt>
              </c:strCache>
            </c:strRef>
          </c:tx>
          <c:spPr>
            <a:solidFill>
              <a:srgbClr val="00B0F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grafico1!$B$6:$P$6</c:f>
              <c:numCache>
                <c:formatCode>General</c:formatCode>
                <c:ptCount val="15"/>
                <c:pt idx="0">
                  <c:v>0</c:v>
                </c:pt>
                <c:pt idx="1">
                  <c:v>1.0069444444444401E-3</c:v>
                </c:pt>
                <c:pt idx="2">
                  <c:v>3.3449074074074102E-3</c:v>
                </c:pt>
                <c:pt idx="3">
                  <c:v>6.9444444444444404E-5</c:v>
                </c:pt>
                <c:pt idx="4">
                  <c:v>9.2592592592592596E-4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9.7222222222222198E-4</c:v>
                </c:pt>
                <c:pt idx="12">
                  <c:v>5.78703703703704E-4</c:v>
                </c:pt>
                <c:pt idx="13">
                  <c:v>2.4305555555555601E-4</c:v>
                </c:pt>
                <c:pt idx="14">
                  <c:v>1.0995370370370399E-3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C-AECB-4540-B950-580F839DF220}"/>
            </c:ext>
          </c:extLst>
        </c:ser>
        <c:ser>
          <c:idx val="5"/>
          <c:order val="5"/>
          <c:tx>
            <c:strRef>
              <c:f>grafico1!$A$7</c:f>
              <c:strCache>
                <c:ptCount val="1"/>
                <c:pt idx="0">
                  <c:v>+Europa - Italia in Comune - PDE Italia</c:v>
                </c:pt>
              </c:strCache>
            </c:strRef>
          </c:tx>
          <c:spPr>
            <a:solidFill>
              <a:schemeClr val="accent6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grafico1!$B$7:$P$7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6.9444444444444404E-5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D-AECB-4540-B950-580F839DF220}"/>
            </c:ext>
          </c:extLst>
        </c:ser>
        <c:ser>
          <c:idx val="6"/>
          <c:order val="6"/>
          <c:tx>
            <c:strRef>
              <c:f>grafico1!$A$8</c:f>
              <c:strCache>
                <c:ptCount val="1"/>
                <c:pt idx="0">
                  <c:v>La Sinistra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grafico1!$B$8:$P$8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1.15740740740741E-4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E-AECB-4540-B950-580F839DF220}"/>
            </c:ext>
          </c:extLst>
        </c:ser>
        <c:ser>
          <c:idx val="7"/>
          <c:order val="7"/>
          <c:tx>
            <c:strRef>
              <c:f>grafico1!$A$9</c:f>
              <c:strCache>
                <c:ptCount val="1"/>
                <c:pt idx="0">
                  <c:v>Popolo della famiglia - Alternativa popolare</c:v>
                </c:pt>
              </c:strCache>
            </c:strRef>
          </c:tx>
          <c:spPr>
            <a:solidFill>
              <a:schemeClr val="accent2">
                <a:lumMod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grafico1!$B$9:$P$9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1F-AECB-4540-B950-580F839DF220}"/>
            </c:ext>
          </c:extLst>
        </c:ser>
        <c:ser>
          <c:idx val="8"/>
          <c:order val="8"/>
          <c:tx>
            <c:strRef>
              <c:f>grafico1!$A$10</c:f>
              <c:strCache>
                <c:ptCount val="1"/>
                <c:pt idx="0">
                  <c:v>Europa Verde</c:v>
                </c:pt>
              </c:strCache>
            </c:strRef>
          </c:tx>
          <c:spPr>
            <a:solidFill>
              <a:schemeClr val="accent3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grafico1!$B$10:$P$10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0-AECB-4540-B950-580F839DF220}"/>
            </c:ext>
          </c:extLst>
        </c:ser>
        <c:ser>
          <c:idx val="9"/>
          <c:order val="9"/>
          <c:tx>
            <c:strRef>
              <c:f>grafico1!$A$11</c:f>
              <c:strCache>
                <c:ptCount val="1"/>
                <c:pt idx="0">
                  <c:v>Popolari per l'Italia</c:v>
                </c:pt>
              </c:strCache>
            </c:strRef>
          </c:tx>
          <c:spPr>
            <a:solidFill>
              <a:schemeClr val="bg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grafico1!$B$11:$P$11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1-AECB-4540-B950-580F839DF220}"/>
            </c:ext>
          </c:extLst>
        </c:ser>
        <c:ser>
          <c:idx val="10"/>
          <c:order val="10"/>
          <c:tx>
            <c:strRef>
              <c:f>grafico1!$A$12</c:f>
              <c:strCache>
                <c:ptCount val="1"/>
                <c:pt idx="0">
                  <c:v>Partito Comunista</c:v>
                </c:pt>
              </c:strCache>
            </c:strRef>
          </c:tx>
          <c:spPr>
            <a:solidFill>
              <a:schemeClr val="accent2">
                <a:lumMod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grafico1!$B$12:$P$12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2-AECB-4540-B950-580F839DF220}"/>
            </c:ext>
          </c:extLst>
        </c:ser>
        <c:ser>
          <c:idx val="11"/>
          <c:order val="11"/>
          <c:tx>
            <c:strRef>
              <c:f>grafico1!$A$13</c:f>
              <c:strCache>
                <c:ptCount val="1"/>
                <c:pt idx="0">
                  <c:v>CasaPound Italia - Destre unite</c:v>
                </c:pt>
              </c:strCache>
            </c:strRef>
          </c:tx>
          <c:spPr>
            <a:solidFill>
              <a:schemeClr val="tx1">
                <a:lumMod val="50000"/>
                <a:lumOff val="5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grafico1!$B$13:$P$13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3-AECB-4540-B950-580F839DF220}"/>
            </c:ext>
          </c:extLst>
        </c:ser>
        <c:ser>
          <c:idx val="12"/>
          <c:order val="12"/>
          <c:tx>
            <c:strRef>
              <c:f>grafico1!$A$14</c:f>
              <c:strCache>
                <c:ptCount val="1"/>
                <c:pt idx="0">
                  <c:v>Forza Nuova</c:v>
                </c:pt>
              </c:strCache>
            </c:strRef>
          </c:tx>
          <c:spPr>
            <a:solidFill>
              <a:schemeClr val="tx1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grafico1!$B$14:$P$14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4-AECB-4540-B950-580F839DF220}"/>
            </c:ext>
          </c:extLst>
        </c:ser>
        <c:ser>
          <c:idx val="13"/>
          <c:order val="13"/>
          <c:tx>
            <c:strRef>
              <c:f>grafico1!$A$15</c:f>
              <c:strCache>
                <c:ptCount val="1"/>
                <c:pt idx="0">
                  <c:v>Partito Animalista</c:v>
                </c:pt>
              </c:strCache>
            </c:strRef>
          </c:tx>
          <c:spPr>
            <a:solidFill>
              <a:srgbClr val="7030A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grafico1!$B$15:$P$15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5-AECB-4540-B950-580F839DF220}"/>
            </c:ext>
          </c:extLst>
        </c:ser>
        <c:ser>
          <c:idx val="14"/>
          <c:order val="14"/>
          <c:tx>
            <c:strRef>
              <c:f>grafico1!$A$16</c:f>
              <c:strCache>
                <c:ptCount val="1"/>
                <c:pt idx="0">
                  <c:v>Partito Pirata</c:v>
                </c:pt>
              </c:strCache>
            </c:strRef>
          </c:tx>
          <c:spPr>
            <a:solidFill>
              <a:schemeClr val="accent3">
                <a:lumMod val="80000"/>
                <a:lumOff val="2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grafico1!$B$16:$P$16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6-AECB-4540-B950-580F839DF220}"/>
            </c:ext>
          </c:extLst>
        </c:ser>
        <c:ser>
          <c:idx val="15"/>
          <c:order val="15"/>
          <c:tx>
            <c:strRef>
              <c:f>grafico1!$A$17</c:f>
              <c:strCache>
                <c:ptCount val="1"/>
                <c:pt idx="0">
                  <c:v>Autonomie per l'Europa</c:v>
                </c:pt>
              </c:strCache>
            </c:strRef>
          </c:tx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grafico1!$B$17:$P$17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7-AECB-4540-B950-580F839DF220}"/>
            </c:ext>
          </c:extLst>
        </c:ser>
        <c:ser>
          <c:idx val="16"/>
          <c:order val="16"/>
          <c:tx>
            <c:strRef>
              <c:f>grafico1!$A$18</c:f>
              <c:strCache>
                <c:ptCount val="1"/>
                <c:pt idx="0">
                  <c:v>SVP</c:v>
                </c:pt>
              </c:strCache>
            </c:strRef>
          </c:tx>
          <c:spPr>
            <a:solidFill>
              <a:schemeClr val="bg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grafico1!$B$18:$P$18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8-AECB-4540-B950-580F839DF220}"/>
            </c:ext>
          </c:extLst>
        </c:ser>
        <c:ser>
          <c:idx val="17"/>
          <c:order val="17"/>
          <c:tx>
            <c:strRef>
              <c:f>grafico1!$A$19</c:f>
              <c:strCache>
                <c:ptCount val="1"/>
                <c:pt idx="0">
                  <c:v>Altro</c:v>
                </c:pt>
              </c:strCache>
            </c:strRef>
          </c:tx>
          <c:spPr>
            <a:solidFill>
              <a:schemeClr val="bg1">
                <a:lumMod val="9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grafico1!$B$19:$P$19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4.6759259259259297E-3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8.6805555555555605E-4</c:v>
                </c:pt>
                <c:pt idx="12">
                  <c:v>0</c:v>
                </c:pt>
                <c:pt idx="13">
                  <c:v>0</c:v>
                </c:pt>
                <c:pt idx="14">
                  <c:v>2.4305555555555601E-4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29-AECB-4540-B950-580F839DF220}"/>
            </c:ext>
          </c:extLst>
        </c:ser>
        <c:ser>
          <c:idx val="18"/>
          <c:order val="18"/>
          <c:tx>
            <c:strRef>
              <c:f>grafico1!$A$20</c:f>
              <c:strCache>
                <c:ptCount val="1"/>
                <c:pt idx="0">
                  <c:v>Presidente della Repubblica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grafico1!$B$20:$P$20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1.8518518518518501E-4</c:v>
                </c:pt>
                <c:pt idx="14">
                  <c:v>4.2824074074074102E-4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E1A-4312-9251-5118E86EB98A}"/>
            </c:ext>
          </c:extLst>
        </c:ser>
        <c:ser>
          <c:idx val="19"/>
          <c:order val="19"/>
          <c:tx>
            <c:strRef>
              <c:f>grafico1!$A$21</c:f>
              <c:strCache>
                <c:ptCount val="1"/>
                <c:pt idx="0">
                  <c:v>Presidente del Senato</c:v>
                </c:pt>
              </c:strCache>
            </c:strRef>
          </c:tx>
          <c:spPr>
            <a:solidFill>
              <a:schemeClr val="accent5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grafico1!$B$21:$P$21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E1A-4312-9251-5118E86EB98A}"/>
            </c:ext>
          </c:extLst>
        </c:ser>
        <c:ser>
          <c:idx val="20"/>
          <c:order val="20"/>
          <c:tx>
            <c:strRef>
              <c:f>grafico1!$A$22</c:f>
              <c:strCache>
                <c:ptCount val="1"/>
                <c:pt idx="0">
                  <c:v>Presidente della Camera</c:v>
                </c:pt>
              </c:strCache>
            </c:strRef>
          </c:tx>
          <c:spPr>
            <a:solidFill>
              <a:schemeClr val="accent6">
                <a:lumMod val="20000"/>
                <a:lumOff val="80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grafico1!$B$22:$P$22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0E1A-4312-9251-5118E86EB98A}"/>
            </c:ext>
          </c:extLst>
        </c:ser>
        <c:ser>
          <c:idx val="21"/>
          <c:order val="21"/>
          <c:tx>
            <c:strRef>
              <c:f>grafico1!$A$23</c:f>
              <c:strCache>
                <c:ptCount val="1"/>
                <c:pt idx="0">
                  <c:v>Presidente del Consiglio</c:v>
                </c:pt>
              </c:strCache>
            </c:strRef>
          </c:tx>
          <c:spPr>
            <a:solidFill>
              <a:srgbClr val="FFC000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grafico1!$B$23:$P$23</c:f>
              <c:numCache>
                <c:formatCode>General</c:formatCode>
                <c:ptCount val="15"/>
                <c:pt idx="0">
                  <c:v>0</c:v>
                </c:pt>
                <c:pt idx="1">
                  <c:v>7.7546296296296304E-4</c:v>
                </c:pt>
                <c:pt idx="2">
                  <c:v>1.19212962962963E-3</c:v>
                </c:pt>
                <c:pt idx="3">
                  <c:v>1.15740740740741E-4</c:v>
                </c:pt>
                <c:pt idx="4">
                  <c:v>7.8703703703703705E-4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2.2569444444444399E-3</c:v>
                </c:pt>
                <c:pt idx="12">
                  <c:v>7.5231481481481503E-4</c:v>
                </c:pt>
                <c:pt idx="13">
                  <c:v>3.2407407407407401E-4</c:v>
                </c:pt>
                <c:pt idx="14">
                  <c:v>9.6064814814814797E-4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E1A-4312-9251-5118E86EB98A}"/>
            </c:ext>
          </c:extLst>
        </c:ser>
        <c:ser>
          <c:idx val="22"/>
          <c:order val="22"/>
          <c:tx>
            <c:strRef>
              <c:f>grafico1!$A$24</c:f>
              <c:strCache>
                <c:ptCount val="1"/>
                <c:pt idx="0">
                  <c:v>Governo/Ministri/Sottosegretari</c:v>
                </c:pt>
              </c:strCache>
            </c:strRef>
          </c:tx>
          <c:spPr>
            <a:solidFill>
              <a:schemeClr val="bg2">
                <a:lumMod val="75000"/>
              </a:schemeClr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grafico1!$B$24:$P$24</c:f>
              <c:numCache>
                <c:formatCode>General</c:formatCode>
                <c:ptCount val="15"/>
                <c:pt idx="0">
                  <c:v>0</c:v>
                </c:pt>
                <c:pt idx="1">
                  <c:v>4.3055555555555599E-3</c:v>
                </c:pt>
                <c:pt idx="2">
                  <c:v>1.65509259259259E-3</c:v>
                </c:pt>
                <c:pt idx="3">
                  <c:v>1.8518518518518501E-4</c:v>
                </c:pt>
                <c:pt idx="4">
                  <c:v>2.5347222222222199E-3</c:v>
                </c:pt>
                <c:pt idx="5">
                  <c:v>5.90277777777778E-4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9.8958333333333294E-3</c:v>
                </c:pt>
                <c:pt idx="12">
                  <c:v>9.1435185185185196E-4</c:v>
                </c:pt>
                <c:pt idx="13">
                  <c:v>3.5879629629629602E-4</c:v>
                </c:pt>
                <c:pt idx="14">
                  <c:v>1.1574074074074099E-3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4-0E1A-4312-9251-5118E86EB98A}"/>
            </c:ext>
          </c:extLst>
        </c:ser>
        <c:ser>
          <c:idx val="23"/>
          <c:order val="23"/>
          <c:tx>
            <c:strRef>
              <c:f>grafico1!$A$25</c:f>
              <c:strCache>
                <c:ptCount val="1"/>
                <c:pt idx="0">
                  <c:v>Unione Europea</c:v>
                </c:pt>
              </c:strCache>
            </c:strRef>
          </c:tx>
          <c:spPr>
            <a:solidFill>
              <a:schemeClr val="tx2"/>
            </a:solidFill>
            <a:ln>
              <a:solidFill>
                <a:sysClr val="windowText" lastClr="000000"/>
              </a:solidFill>
            </a:ln>
            <a:effectLst/>
          </c:spPr>
          <c:invertIfNegative val="0"/>
          <c:cat>
            <c:strRef>
              <c:f>grafico1!$B$1:$P$1</c:f>
              <c:strCache>
                <c:ptCount val="15"/>
                <c:pt idx="0">
                  <c:v>Radio Italia</c:v>
                </c:pt>
                <c:pt idx="1">
                  <c:v>RDS</c:v>
                </c:pt>
                <c:pt idx="2">
                  <c:v>RTL 102.5</c:v>
                </c:pt>
                <c:pt idx="3">
                  <c:v>Radio Kiss Kiss</c:v>
                </c:pt>
                <c:pt idx="4">
                  <c:v>Radio Capital</c:v>
                </c:pt>
                <c:pt idx="5">
                  <c:v>Radio Deejay</c:v>
                </c:pt>
                <c:pt idx="6">
                  <c:v>M2O</c:v>
                </c:pt>
                <c:pt idx="7">
                  <c:v>RMC Radio Montecarlo</c:v>
                </c:pt>
                <c:pt idx="8">
                  <c:v>Radio 105</c:v>
                </c:pt>
                <c:pt idx="9">
                  <c:v>Virgin Radio</c:v>
                </c:pt>
                <c:pt idx="10">
                  <c:v>Radio 101</c:v>
                </c:pt>
                <c:pt idx="11">
                  <c:v>Radio 24</c:v>
                </c:pt>
                <c:pt idx="12">
                  <c:v>RAI Radiotre</c:v>
                </c:pt>
                <c:pt idx="13">
                  <c:v>RAI Radiodue</c:v>
                </c:pt>
                <c:pt idx="14">
                  <c:v>RAI Radiouno</c:v>
                </c:pt>
              </c:strCache>
            </c:strRef>
          </c:cat>
          <c:val>
            <c:numRef>
              <c:f>grafico1!$B$25:$P$25</c:f>
              <c:numCache>
                <c:formatCode>General</c:formatCode>
                <c:ptCount val="1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0E1A-4312-9251-5118E86EB9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175294720"/>
        <c:axId val="180682752"/>
      </c:barChart>
      <c:catAx>
        <c:axId val="175294720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0682752"/>
        <c:crosses val="autoZero"/>
        <c:auto val="1"/>
        <c:lblAlgn val="ctr"/>
        <c:lblOffset val="100"/>
        <c:noMultiLvlLbl val="0"/>
      </c:catAx>
      <c:valAx>
        <c:axId val="180682752"/>
        <c:scaling>
          <c:orientation val="minMax"/>
        </c:scaling>
        <c:delete val="1"/>
        <c:axPos val="b"/>
        <c:numFmt formatCode="0%" sourceLinked="1"/>
        <c:majorTickMark val="none"/>
        <c:minorTickMark val="none"/>
        <c:tickLblPos val="nextTo"/>
        <c:crossAx val="175294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10 -Tempo di parola dei soggetti politici nei programmi extraGr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25.05.2019 al 31.05.2019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4689054012389971"/>
          <c:y val="1.25266841644794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'gr2-RAI'!$D$2:$D$25</c:f>
              <c:numCache>
                <c:formatCode>0.00%</c:formatCode>
                <c:ptCount val="24"/>
                <c:pt idx="0">
                  <c:v>0.85960487599831903</c:v>
                </c:pt>
                <c:pt idx="1">
                  <c:v>0.94422800902194004</c:v>
                </c:pt>
                <c:pt idx="2">
                  <c:v>0.94957983193277296</c:v>
                </c:pt>
                <c:pt idx="3">
                  <c:v>0.80065789473684201</c:v>
                </c:pt>
                <c:pt idx="4">
                  <c:v>0.87780040733197595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0.95705920624593399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BB1-4B29-AECC-1A5B3E3A52EF}"/>
            </c:ext>
          </c:extLst>
        </c:ser>
        <c:ser>
          <c:idx val="1"/>
          <c:order val="1"/>
          <c:tx>
            <c:strRef>
              <c:f>'gr2-RAI'!$E$1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'gr2-RAI'!$E$2:$E$25</c:f>
              <c:numCache>
                <c:formatCode>0.00%</c:formatCode>
                <c:ptCount val="24"/>
                <c:pt idx="0">
                  <c:v>0.140395124001681</c:v>
                </c:pt>
                <c:pt idx="1">
                  <c:v>5.57719909780603E-2</c:v>
                </c:pt>
                <c:pt idx="2">
                  <c:v>5.0420168067226899E-2</c:v>
                </c:pt>
                <c:pt idx="3">
                  <c:v>0.19934210526315799</c:v>
                </c:pt>
                <c:pt idx="4">
                  <c:v>0.12219959266802401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4.2940793754066398E-2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BB1-4B29-AECC-1A5B3E3A52EF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5343488"/>
        <c:axId val="195345024"/>
      </c:barChart>
      <c:catAx>
        <c:axId val="1953434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345024"/>
        <c:crosses val="autoZero"/>
        <c:auto val="1"/>
        <c:lblAlgn val="ctr"/>
        <c:lblOffset val="100"/>
        <c:noMultiLvlLbl val="0"/>
      </c:catAx>
      <c:valAx>
        <c:axId val="19534502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53434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11 -Tempo di parola dei soggetti politici nei programmi extraGr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25.05.2019 al 31.05.2019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45933446721361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4440104178722247"/>
          <c:y val="9.555555555555556E-2"/>
          <c:w val="0.66379909764857181"/>
          <c:h val="0.87818181818181817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'gr2-Radio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3"/>
              <c:layout>
                <c:manualLayout>
                  <c:x val="1.4701377970575481E-2"/>
                  <c:y val="3.6974364742194065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0A9-499F-9FEB-9C4FA45E5369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24'!$D$2:$D$25</c:f>
              <c:numCache>
                <c:formatCode>0.00%</c:formatCode>
                <c:ptCount val="24"/>
                <c:pt idx="0">
                  <c:v>0.996675531914894</c:v>
                </c:pt>
                <c:pt idx="1">
                  <c:v>0.93982494529540495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403-4370-BBD7-8DE352D68396}"/>
            </c:ext>
          </c:extLst>
        </c:ser>
        <c:ser>
          <c:idx val="1"/>
          <c:order val="1"/>
          <c:tx>
            <c:strRef>
              <c:f>'gr2-Radio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24'!$E$2:$E$25</c:f>
              <c:numCache>
                <c:formatCode>0.00%</c:formatCode>
                <c:ptCount val="24"/>
                <c:pt idx="0">
                  <c:v>3.32446808510638E-3</c:v>
                </c:pt>
                <c:pt idx="1">
                  <c:v>6.0175054704595117E-2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C76-4868-9A23-439C35A1D4AB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4892800"/>
        <c:axId val="184894592"/>
      </c:barChart>
      <c:catAx>
        <c:axId val="1848928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4894592"/>
        <c:crosses val="autoZero"/>
        <c:auto val="1"/>
        <c:lblAlgn val="ctr"/>
        <c:lblOffset val="100"/>
        <c:noMultiLvlLbl val="0"/>
      </c:catAx>
      <c:valAx>
        <c:axId val="1848945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4892800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12 -Tempo di parola dei soggetti politici nei programmi extraGr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25.05.2019 al 31.05.2019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266376993279119"/>
          <c:y val="2.666809830589358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'gr2-Mediaset'!$D$2:$D$25</c:f>
              <c:numCache>
                <c:formatCode>0.00%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62B-416F-9AD2-8930515EC6DB}"/>
            </c:ext>
          </c:extLst>
        </c:ser>
        <c:ser>
          <c:idx val="1"/>
          <c:order val="1"/>
          <c:tx>
            <c:strRef>
              <c:f>'gr2-Mediaset'!$E$1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'gr2-Mediaset'!$E$2:$E$25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8D03-4912-8B16-0E8892C8FCB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5283200"/>
        <c:axId val="195284992"/>
      </c:barChart>
      <c:catAx>
        <c:axId val="19528320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284992"/>
        <c:crosses val="autoZero"/>
        <c:auto val="1"/>
        <c:lblAlgn val="ctr"/>
        <c:lblOffset val="100"/>
        <c:noMultiLvlLbl val="0"/>
      </c:catAx>
      <c:valAx>
        <c:axId val="1952849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5283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13 -Tempo di parola dei soggetti politici nei programmi extraGr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25.05.2019 al 31.05.2019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2838536868546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8"/>
              <c:layout>
                <c:manualLayout>
                  <c:x val="1.322834601927473E-2"/>
                  <c:y val="1.5907102521275749E-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D-413E-B16D-6CB765AE429F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'gr2-Eleumedia'!$D$2:$D$25</c:f>
              <c:numCache>
                <c:formatCode>0.00%</c:formatCode>
                <c:ptCount val="24"/>
                <c:pt idx="0">
                  <c:v>0.27666151468315298</c:v>
                </c:pt>
                <c:pt idx="1">
                  <c:v>1</c:v>
                </c:pt>
                <c:pt idx="2">
                  <c:v>0.58752417794971001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0.97014925373134298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93A-460D-85B2-3F46940E3A91}"/>
            </c:ext>
          </c:extLst>
        </c:ser>
        <c:ser>
          <c:idx val="1"/>
          <c:order val="1"/>
          <c:tx>
            <c:strRef>
              <c:f>'gr2-Eleumedia'!$E$1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'gr2-Eleumedia'!$E$2:$E$25</c:f>
              <c:numCache>
                <c:formatCode>0.00%</c:formatCode>
                <c:ptCount val="24"/>
                <c:pt idx="0">
                  <c:v>0.72333848531684697</c:v>
                </c:pt>
                <c:pt idx="1">
                  <c:v>0</c:v>
                </c:pt>
                <c:pt idx="2">
                  <c:v>0.41247582205028999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2.9850746268656699E-2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93A-460D-85B2-3F46940E3A91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5560192"/>
        <c:axId val="195561728"/>
      </c:barChart>
      <c:catAx>
        <c:axId val="1955601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561728"/>
        <c:crosses val="autoZero"/>
        <c:auto val="1"/>
        <c:lblAlgn val="ctr"/>
        <c:lblOffset val="100"/>
        <c:noMultiLvlLbl val="0"/>
      </c:catAx>
      <c:valAx>
        <c:axId val="19556172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5560192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14 -Tempo di parola dei soggetti politici nei programmi extraGr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25.05.2019 al 31.05.2019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137568780455289"/>
          <c:y val="2.2627694265489547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Kiss Kiss'!$D$2:$D$25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2454-4451-8E06-F3ED8479DC98}"/>
            </c:ext>
          </c:extLst>
        </c:ser>
        <c:ser>
          <c:idx val="1"/>
          <c:order val="1"/>
          <c:tx>
            <c:strRef>
              <c:f>'gr2-Radio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Kiss Kiss'!$E$2:$E$25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2454-4451-8E06-F3ED8479DC9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95660032"/>
        <c:axId val="195665920"/>
      </c:barChart>
      <c:catAx>
        <c:axId val="1956600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665920"/>
        <c:crosses val="autoZero"/>
        <c:auto val="1"/>
        <c:lblAlgn val="ctr"/>
        <c:lblOffset val="100"/>
        <c:noMultiLvlLbl val="0"/>
      </c:catAx>
      <c:valAx>
        <c:axId val="19566592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56600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15 -Tempo di parola dei soggetti politici nei programmi extraGr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25.05.2019 al 31.05.2019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9433877713141869E-2"/>
          <c:y val="1.8519685039370078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'gr2-RTL 102.5'!$D$2:$D$25</c:f>
              <c:numCache>
                <c:formatCode>0.00%</c:formatCode>
                <c:ptCount val="2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267-4881-8658-71E8EA39E93E}"/>
            </c:ext>
          </c:extLst>
        </c:ser>
        <c:ser>
          <c:idx val="1"/>
          <c:order val="1"/>
          <c:tx>
            <c:strRef>
              <c:f>'gr2-RTL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'gr2-RTL 102.5'!$E$2:$E$25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267-4881-8658-71E8EA39E93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5117056"/>
        <c:axId val="195118592"/>
      </c:barChart>
      <c:catAx>
        <c:axId val="195117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5118592"/>
        <c:crosses val="autoZero"/>
        <c:auto val="1"/>
        <c:lblAlgn val="ctr"/>
        <c:lblOffset val="100"/>
        <c:noMultiLvlLbl val="0"/>
      </c:catAx>
      <c:valAx>
        <c:axId val="1951185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5117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16 -Tempo di parola dei soggetti politici nei programmi extraGr RDS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25.05.2019 al 31.05.2019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1408872451144406"/>
          <c:y val="1.656704843750696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CD4A2636-5D4E-421E-84F5-FE1E1D1D5849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3F-4BE6-99A5-026A2616EAC6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'gr2-RDS'!$D$2:$D$25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9B40-4387-A660-D58D0D785A56}"/>
            </c:ext>
          </c:extLst>
        </c:ser>
        <c:ser>
          <c:idx val="1"/>
          <c:order val="1"/>
          <c:tx>
            <c:strRef>
              <c:f>'gr2-RDS'!$E$1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'gr2-RDS'!$E$2:$E$25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BDC-4DB1-B8E0-2A4A89DABA8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96135168"/>
        <c:axId val="196427776"/>
      </c:barChart>
      <c:catAx>
        <c:axId val="19613516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427776"/>
        <c:crosses val="autoZero"/>
        <c:auto val="1"/>
        <c:lblAlgn val="ctr"/>
        <c:lblOffset val="100"/>
        <c:noMultiLvlLbl val="0"/>
      </c:catAx>
      <c:valAx>
        <c:axId val="1964277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6135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17 -Tempo di parola dei soggetti politici nei programmi extraGr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25.05.2019 al 31.05.2019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9.3871838506314906E-2"/>
          <c:y val="1.8587290225085502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'gr2-Radio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0D62BAE0-6D17-483D-9649-8DD0D7459DEC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ED8B-4430-9EB5-931E325B6F0D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Italia'!$D$2:$D$25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A51-46E9-A781-F035E3C0508C}"/>
            </c:ext>
          </c:extLst>
        </c:ser>
        <c:ser>
          <c:idx val="1"/>
          <c:order val="1"/>
          <c:tx>
            <c:strRef>
              <c:f>'gr2-Radio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'gr2-Radio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'gr2-Radio Italia'!$E$2:$E$25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A51-46E9-A781-F035E3C050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100"/>
        <c:axId val="196518656"/>
        <c:axId val="196520192"/>
      </c:barChart>
      <c:catAx>
        <c:axId val="1965186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96520192"/>
        <c:crosses val="autoZero"/>
        <c:auto val="1"/>
        <c:lblAlgn val="ctr"/>
        <c:lblOffset val="100"/>
        <c:noMultiLvlLbl val="0"/>
      </c:catAx>
      <c:valAx>
        <c:axId val="19652019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965186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2 -Tempo di parola dei soggetti politici nei Giornali radio RAI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25.05.2019 al 31.05.2019</a:t>
            </a:r>
            <a:endParaRPr lang="it-IT" sz="1200" baseline="0">
              <a:effectLst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'gr1-RAI'!$D$1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'gr1-RAI'!$D$2:$D$25</c:f>
              <c:numCache>
                <c:formatCode>0.00%</c:formatCode>
                <c:ptCount val="24"/>
                <c:pt idx="0">
                  <c:v>0.89448441247002397</c:v>
                </c:pt>
                <c:pt idx="1">
                  <c:v>1</c:v>
                </c:pt>
                <c:pt idx="2">
                  <c:v>0.901449275362319</c:v>
                </c:pt>
                <c:pt idx="3">
                  <c:v>0.89200000000000002</c:v>
                </c:pt>
                <c:pt idx="4">
                  <c:v>6.02409638554217E-2</c:v>
                </c:pt>
                <c:pt idx="5">
                  <c:v>1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1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D07E-42E9-B83F-006DF4EA9F80}"/>
            </c:ext>
          </c:extLst>
        </c:ser>
        <c:ser>
          <c:idx val="1"/>
          <c:order val="1"/>
          <c:tx>
            <c:strRef>
              <c:f>'gr1-RAI'!$E$1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'gr1-RAI'!$A$2:$A$25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'gr1-RAI'!$E$2:$E$25</c:f>
              <c:numCache>
                <c:formatCode>0.00%</c:formatCode>
                <c:ptCount val="24"/>
                <c:pt idx="0">
                  <c:v>0.105515587529976</c:v>
                </c:pt>
                <c:pt idx="1">
                  <c:v>0</c:v>
                </c:pt>
                <c:pt idx="2">
                  <c:v>9.8550724637681206E-2</c:v>
                </c:pt>
                <c:pt idx="3">
                  <c:v>0.108</c:v>
                </c:pt>
                <c:pt idx="4">
                  <c:v>0.93975903614457801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D07E-42E9-B83F-006DF4EA9F8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1134848"/>
        <c:axId val="181136384"/>
      </c:barChart>
      <c:catAx>
        <c:axId val="18113484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1136384"/>
        <c:crosses val="autoZero"/>
        <c:auto val="1"/>
        <c:lblAlgn val="ctr"/>
        <c:lblOffset val="100"/>
        <c:noMultiLvlLbl val="0"/>
      </c:catAx>
      <c:valAx>
        <c:axId val="18113638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1134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3 -Tempo di parola dei soggetti politici nei Giornali radio Radio 24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25.05.2019 al 31.05.2019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64409569035995"/>
          <c:y val="4.049168382116513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24'!$D$1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24'!$D$2:$D$25</c:f>
              <c:numCache>
                <c:formatCode>0.00%</c:formatCode>
                <c:ptCount val="24"/>
                <c:pt idx="0">
                  <c:v>0.95934959349593496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CD20-42EF-97C6-13744B5FFE04}"/>
            </c:ext>
          </c:extLst>
        </c:ser>
        <c:ser>
          <c:idx val="1"/>
          <c:order val="1"/>
          <c:tx>
            <c:strRef>
              <c:f>'gr1-Radio 24'!$E$1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24'!$A$2:$A$25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24'!$E$2:$E$25</c:f>
              <c:numCache>
                <c:formatCode>0.00%</c:formatCode>
                <c:ptCount val="24"/>
                <c:pt idx="0">
                  <c:v>4.0650406504064998E-2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CD20-42EF-97C6-13744B5FFE0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1156864"/>
        <c:axId val="181170944"/>
      </c:barChart>
      <c:catAx>
        <c:axId val="18115686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1170944"/>
        <c:crosses val="autoZero"/>
        <c:auto val="1"/>
        <c:lblAlgn val="ctr"/>
        <c:lblOffset val="100"/>
        <c:noMultiLvlLbl val="0"/>
      </c:catAx>
      <c:valAx>
        <c:axId val="1811709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115686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lang="it-IT" sz="1200" b="1" i="0" u="none" strike="noStrike" kern="1200" spc="0" baseline="0">
                <a:solidFill>
                  <a:sysClr val="windowText" lastClr="000000">
                    <a:lumMod val="65000"/>
                    <a:lumOff val="35000"/>
                  </a:sysClr>
                </a:solidFill>
                <a:effectLst/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4 -Tempo di parola dei soggetti politici nei Giornali radio MEDIASET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25.05.2019 al 31.05.2019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776613858214353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'gr1-Mediaset'!$D$1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1C63C6F1-39F0-40EA-A3A1-4A287B5478DF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0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'gr1-Mediaset'!$D$2:$D$25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A10F-4B26-B8C8-BB3F14D5D6D6}"/>
            </c:ext>
          </c:extLst>
        </c:ser>
        <c:ser>
          <c:idx val="1"/>
          <c:order val="1"/>
          <c:tx>
            <c:strRef>
              <c:f>'gr1-Mediaset'!$E$1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dLbl>
              <c:idx val="0"/>
              <c:layout/>
              <c:tx>
                <c:rich>
                  <a:bodyPr/>
                  <a:lstStyle/>
                  <a:p>
                    <a:fld id="{E33859BD-895F-4243-8267-9308B793DC4E}" type="CELLRANGE">
                      <a:rPr lang="en-US"/>
                      <a:pPr/>
                      <a:t>[INTERVALLOCELLE]</a:t>
                    </a:fld>
                    <a:endParaRPr lang="it-IT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12-AD57-44E8-B3CF-2F7859B4F468}"/>
                </c:ext>
              </c:extLst>
            </c:dLbl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'gr1-Mediaset'!$A$2:$A$25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'gr1-Mediaset'!$E$2:$E$25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A10F-4B26-B8C8-BB3F14D5D6D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83201152"/>
        <c:axId val="183202944"/>
      </c:barChart>
      <c:catAx>
        <c:axId val="183201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3202944"/>
        <c:crosses val="autoZero"/>
        <c:auto val="1"/>
        <c:lblAlgn val="ctr"/>
        <c:lblOffset val="100"/>
        <c:noMultiLvlLbl val="0"/>
      </c:catAx>
      <c:valAx>
        <c:axId val="183202944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3201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ysClr val="window" lastClr="FFFFFF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5 -Tempo di parola dei soggetti politici nei Giornali radio ELEUMEDIA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25.05.2019 al 31.05.2019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919868859987391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'gr1-Eleumedia'!$D$1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'gr1-Eleumedia'!$D$2:$D$25</c:f>
              <c:numCache>
                <c:formatCode>0.00%</c:formatCode>
                <c:ptCount val="24"/>
                <c:pt idx="0">
                  <c:v>0.72631578947368403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0.92326732673267298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47E-4E78-9837-0C239B54E094}"/>
            </c:ext>
          </c:extLst>
        </c:ser>
        <c:ser>
          <c:idx val="1"/>
          <c:order val="1"/>
          <c:tx>
            <c:strRef>
              <c:f>'gr1-Eleumedia'!$E$1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'gr1-Eleumedia'!$A$2:$A$25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'gr1-Eleumedia'!$E$2:$E$25</c:f>
              <c:numCache>
                <c:formatCode>0.00%</c:formatCode>
                <c:ptCount val="24"/>
                <c:pt idx="0">
                  <c:v>0.27368421052631597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7.6732673267326704E-2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47E-4E78-9837-0C239B54E094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1057024"/>
        <c:axId val="181058560"/>
      </c:barChart>
      <c:catAx>
        <c:axId val="1810570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1058560"/>
        <c:crosses val="autoZero"/>
        <c:auto val="1"/>
        <c:lblAlgn val="ctr"/>
        <c:lblOffset val="100"/>
        <c:noMultiLvlLbl val="0"/>
      </c:catAx>
      <c:valAx>
        <c:axId val="181058560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1057024"/>
        <c:crosses val="autoZero"/>
        <c:crossBetween val="between"/>
      </c:valAx>
      <c:spPr>
        <a:noFill/>
        <a:ln w="25400"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2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6 -Tempo di parola dei soggetti politici nei Giornali radio Radio Kiss Kiss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25.05.2019 al 31.05.2019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2218385526083105"/>
          <c:y val="2.0607492245287524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Kiss Kiss'!$D$1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Kiss Kiss'!$D$2:$D$25</c:f>
              <c:numCache>
                <c:formatCode>0.00%</c:formatCode>
                <c:ptCount val="24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E34-4DD2-AC7F-277B8FFF8495}"/>
            </c:ext>
          </c:extLst>
        </c:ser>
        <c:ser>
          <c:idx val="1"/>
          <c:order val="1"/>
          <c:tx>
            <c:strRef>
              <c:f>'gr1-Radio Kiss Kiss'!$E$1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Kiss Kiss'!$A$2:$A$25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Kiss Kiss'!$E$2:$E$25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BE34-4DD2-AC7F-277B8FFF8495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3057408"/>
        <c:axId val="183071488"/>
      </c:barChart>
      <c:catAx>
        <c:axId val="183057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3071488"/>
        <c:crosses val="autoZero"/>
        <c:auto val="1"/>
        <c:lblAlgn val="ctr"/>
        <c:lblOffset val="100"/>
        <c:noMultiLvlLbl val="0"/>
      </c:catAx>
      <c:valAx>
        <c:axId val="18307148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3057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7 -Tempo di parola dei soggetti politici nei Giornali radio RTL 102.5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25.05.2019 al 31.05.2019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5466621515146742"/>
          <c:y val="1.45468861846814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'gr1-RTL 102.5'!$D$1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'gr1-RTL 102.5'!$D$2:$D$25</c:f>
              <c:numCache>
                <c:formatCode>0.00%</c:formatCode>
                <c:ptCount val="24"/>
                <c:pt idx="0">
                  <c:v>0.94382022471910099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0.14878892733564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E88-4F38-8041-53CD2AAA77AA}"/>
            </c:ext>
          </c:extLst>
        </c:ser>
        <c:ser>
          <c:idx val="1"/>
          <c:order val="1"/>
          <c:tx>
            <c:strRef>
              <c:f>'gr1-RTL 102.5'!$E$1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'gr1-RTL 102.5'!$A$2:$A$25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'gr1-RTL 102.5'!$E$2:$E$25</c:f>
              <c:numCache>
                <c:formatCode>0.00%</c:formatCode>
                <c:ptCount val="24"/>
                <c:pt idx="0">
                  <c:v>5.6179775280898903E-2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0.85121107266436002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7E88-4F38-8041-53CD2AAA77AA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2846592"/>
        <c:axId val="184785152"/>
      </c:barChart>
      <c:catAx>
        <c:axId val="18284659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4785152"/>
        <c:crosses val="autoZero"/>
        <c:auto val="1"/>
        <c:lblAlgn val="ctr"/>
        <c:lblOffset val="100"/>
        <c:noMultiLvlLbl val="0"/>
      </c:catAx>
      <c:valAx>
        <c:axId val="184785152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2846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8 -Tempo di parola dei soggetti politici nei Giornali radio Radio Dimensione Suono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25.05.2019 al 31.05.2019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0773752924587085"/>
          <c:y val="1.0506482144277423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'gr1-RDS'!$D$1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'gr1-RDS'!$D$2:$D$25</c:f>
              <c:numCache>
                <c:formatCode>0.00%</c:formatCode>
                <c:ptCount val="24"/>
                <c:pt idx="0">
                  <c:v>0.84530386740331498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0.28735632183908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1</c:v>
                </c:pt>
                <c:pt idx="22" formatCode="General">
                  <c:v>0.87903225806451601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1B00-4234-B1A3-A402FAC7B09E}"/>
            </c:ext>
          </c:extLst>
        </c:ser>
        <c:ser>
          <c:idx val="1"/>
          <c:order val="1"/>
          <c:tx>
            <c:strRef>
              <c:f>'gr1-RDS'!$E$1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'gr1-RDS'!$A$2:$A$25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'gr1-RDS'!$E$2:$E$25</c:f>
              <c:numCache>
                <c:formatCode>0.00%</c:formatCode>
                <c:ptCount val="24"/>
                <c:pt idx="0">
                  <c:v>0.15469613259668499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0.71264367816092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0.120967741935484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1B00-4234-B1A3-A402FAC7B09E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184842496"/>
        <c:axId val="184856576"/>
      </c:barChart>
      <c:catAx>
        <c:axId val="18484249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4856576"/>
        <c:crosses val="autoZero"/>
        <c:auto val="1"/>
        <c:lblAlgn val="ctr"/>
        <c:lblOffset val="100"/>
        <c:noMultiLvlLbl val="0"/>
      </c:catAx>
      <c:valAx>
        <c:axId val="184856576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48424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 sz="1200" b="1" i="0" baseline="0">
                <a:effectLst/>
              </a:rPr>
              <a:t>Graf. 9 -Tempo di parola dei soggetti politici nei Giornali radio Radio Italia per sesso - Tutte le edizioni </a:t>
            </a:r>
            <a:br>
              <a:rPr lang="it-IT" sz="1200" b="1" i="0" baseline="0">
                <a:effectLst/>
              </a:rPr>
            </a:br>
            <a:r>
              <a:rPr lang="it-IT" sz="1200" b="1" i="0" baseline="0">
                <a:effectLst/>
              </a:rPr>
              <a:t>Periodo dal 25.05.2019 al 31.05.2019</a:t>
            </a:r>
            <a:endParaRPr lang="it-IT" sz="1200">
              <a:effectLst/>
            </a:endParaRPr>
          </a:p>
        </c:rich>
      </c:tx>
      <c:layout>
        <c:manualLayout>
          <c:xMode val="edge"/>
          <c:yMode val="edge"/>
          <c:x val="0.13452903847631675"/>
          <c:y val="1.6567088204883479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strRef>
              <c:f>'gr1-Radio Italia'!$D$1</c:f>
              <c:strCache>
                <c:ptCount val="1"/>
                <c:pt idx="0">
                  <c:v>Uomini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Italia'!$D$2:$D$25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72F-40A8-9817-A2F664500FC9}"/>
            </c:ext>
          </c:extLst>
        </c:ser>
        <c:ser>
          <c:idx val="1"/>
          <c:order val="1"/>
          <c:tx>
            <c:strRef>
              <c:f>'gr1-Radio Italia'!$E$1</c:f>
              <c:strCache>
                <c:ptCount val="1"/>
                <c:pt idx="0">
                  <c:v>Donne</c:v>
                </c:pt>
              </c:strCache>
            </c:strRef>
          </c:tx>
          <c:spPr>
            <a:solidFill>
              <a:srgbClr val="F698F2"/>
            </a:solidFill>
            <a:ln>
              <a:noFill/>
            </a:ln>
            <a:effectLst/>
          </c:spPr>
          <c:invertIfNegative val="0"/>
          <c:dLbls>
            <c:numFmt formatCode="0.00%;\-0.00%;;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'gr1-Radio Italia'!$A$2:$A$25</c:f>
              <c:strCache>
                <c:ptCount val="24"/>
                <c:pt idx="0">
                  <c:v>MoVimento 5 Stelle</c:v>
                </c:pt>
                <c:pt idx="1">
                  <c:v>Lega Salvini Premier</c:v>
                </c:pt>
                <c:pt idx="2">
                  <c:v>Partito Democratico</c:v>
                </c:pt>
                <c:pt idx="3">
                  <c:v>Forza Italia</c:v>
                </c:pt>
                <c:pt idx="4">
                  <c:v>Fratelli d'Italia</c:v>
                </c:pt>
                <c:pt idx="5">
                  <c:v>+Europa - Italia in Comune - PDE Italia</c:v>
                </c:pt>
                <c:pt idx="6">
                  <c:v>La Sinistra</c:v>
                </c:pt>
                <c:pt idx="7">
                  <c:v>Popolo della famiglia - Alternativa popolare</c:v>
                </c:pt>
                <c:pt idx="8">
                  <c:v>Europa Verde</c:v>
                </c:pt>
                <c:pt idx="9">
                  <c:v>Popolari per l'Italia</c:v>
                </c:pt>
                <c:pt idx="10">
                  <c:v>Partito Comunista</c:v>
                </c:pt>
                <c:pt idx="11">
                  <c:v>CasaPound Italia - Destre unite</c:v>
                </c:pt>
                <c:pt idx="12">
                  <c:v>Forza Nuova</c:v>
                </c:pt>
                <c:pt idx="13">
                  <c:v>Partito Animalista</c:v>
                </c:pt>
                <c:pt idx="14">
                  <c:v>Partito Pirata</c:v>
                </c:pt>
                <c:pt idx="15">
                  <c:v>Autonomie per l'Europa</c:v>
                </c:pt>
                <c:pt idx="16">
                  <c:v>SVP</c:v>
                </c:pt>
                <c:pt idx="17">
                  <c:v>Altro</c:v>
                </c:pt>
                <c:pt idx="18">
                  <c:v>Presidente della Repubblica</c:v>
                </c:pt>
                <c:pt idx="19">
                  <c:v>Presidente del Senato</c:v>
                </c:pt>
                <c:pt idx="20">
                  <c:v>Presidente della Camera</c:v>
                </c:pt>
                <c:pt idx="21">
                  <c:v>Presidente del Consiglio</c:v>
                </c:pt>
                <c:pt idx="22">
                  <c:v>Governo/Ministri/Sottosegretari</c:v>
                </c:pt>
                <c:pt idx="23">
                  <c:v>Unione Europea</c:v>
                </c:pt>
              </c:strCache>
            </c:strRef>
          </c:cat>
          <c:val>
            <c:numRef>
              <c:f>'gr1-Radio Italia'!$E$2:$E$25</c:f>
              <c:numCache>
                <c:formatCode>0.00%</c:formatCode>
                <c:ptCount val="2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 formatCode="General">
                  <c:v>0</c:v>
                </c:pt>
                <c:pt idx="19" formatCode="General">
                  <c:v>0</c:v>
                </c:pt>
                <c:pt idx="20" formatCode="General">
                  <c:v>0</c:v>
                </c:pt>
                <c:pt idx="21" formatCode="General">
                  <c:v>0</c:v>
                </c:pt>
                <c:pt idx="22" formatCode="General">
                  <c:v>0</c:v>
                </c:pt>
                <c:pt idx="23" formatCode="General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472F-40A8-9817-A2F664500FC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100"/>
        <c:axId val="185008512"/>
        <c:axId val="185010048"/>
      </c:barChart>
      <c:catAx>
        <c:axId val="18500851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85010048"/>
        <c:crosses val="autoZero"/>
        <c:auto val="1"/>
        <c:lblAlgn val="ctr"/>
        <c:lblOffset val="100"/>
        <c:noMultiLvlLbl val="0"/>
      </c:catAx>
      <c:valAx>
        <c:axId val="185010048"/>
        <c:scaling>
          <c:orientation val="minMax"/>
        </c:scaling>
        <c:delete val="1"/>
        <c:axPos val="t"/>
        <c:numFmt formatCode="0%" sourceLinked="1"/>
        <c:majorTickMark val="none"/>
        <c:minorTickMark val="none"/>
        <c:tickLblPos val="nextTo"/>
        <c:crossAx val="1850085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34.bin"/></Relationships>
</file>

<file path=xl/chart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36.bin"/></Relationships>
</file>

<file path=xl/chart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41.bin"/></Relationships>
</file>

<file path=xl/chart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45.bin"/></Relationships>
</file>

<file path=xl/chart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47.bin"/></Relationships>
</file>

<file path=xl/chart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49.bin"/></Relationships>
</file>

<file path=xl/chart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51.bin"/></Relationships>
</file>

<file path=xl/chart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53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2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16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8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2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2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4.bin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Grafico1"/>
  <sheetViews>
    <sheetView tabSelected="1" zoomScale="96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 codeName="Grafico11"/>
  <sheetViews>
    <sheetView zoomScale="91" workbookViewId="0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1.xml><?xml version="1.0" encoding="utf-8"?>
<chartsheet xmlns="http://schemas.openxmlformats.org/spreadsheetml/2006/main" xmlns:r="http://schemas.openxmlformats.org/officeDocument/2006/relationships">
  <sheetPr codeName="Grafico1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2.xml><?xml version="1.0" encoding="utf-8"?>
<chartsheet xmlns="http://schemas.openxmlformats.org/spreadsheetml/2006/main" xmlns:r="http://schemas.openxmlformats.org/officeDocument/2006/relationships">
  <sheetPr codeName="Grafico1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3.xml><?xml version="1.0" encoding="utf-8"?>
<chartsheet xmlns="http://schemas.openxmlformats.org/spreadsheetml/2006/main" xmlns:r="http://schemas.openxmlformats.org/officeDocument/2006/relationships">
  <sheetPr codeName="Grafico15"/>
  <sheetViews>
    <sheetView zoomScale="90" workbookViewId="0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4.xml><?xml version="1.0" encoding="utf-8"?>
<chartsheet xmlns="http://schemas.openxmlformats.org/spreadsheetml/2006/main" xmlns:r="http://schemas.openxmlformats.org/officeDocument/2006/relationships">
  <sheetPr codeName="Grafico1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15.xml><?xml version="1.0" encoding="utf-8"?>
<chartsheet xmlns="http://schemas.openxmlformats.org/spreadsheetml/2006/main" xmlns:r="http://schemas.openxmlformats.org/officeDocument/2006/relationships">
  <sheetPr codeName="Grafico1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6.xml><?xml version="1.0" encoding="utf-8"?>
<chartsheet xmlns="http://schemas.openxmlformats.org/spreadsheetml/2006/main" xmlns:r="http://schemas.openxmlformats.org/officeDocument/2006/relationships">
  <sheetPr codeName="Grafico1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17.xml><?xml version="1.0" encoding="utf-8"?>
<chartsheet xmlns="http://schemas.openxmlformats.org/spreadsheetml/2006/main" xmlns:r="http://schemas.openxmlformats.org/officeDocument/2006/relationships">
  <sheetPr codeName="Grafico1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 codeName="Grafico2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 codeName="Grafico3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 codeName="Grafico4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 codeName="Grafico6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 codeName="Grafico7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 codeName="Grafico8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 codeName="Grafico9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 codeName="Grafico10"/>
  <sheetViews>
    <sheetView zoomScale="98" workbookViewId="0" zoomToFit="1"/>
  </sheetViews>
  <pageMargins left="0.70866141732283472" right="0.70866141732283472" top="0.74803149606299213" bottom="0.74803149606299213" header="0.31496062992125984" footer="0.31496062992125984"/>
  <pageSetup orientation="landscape" r:id="rId1"/>
  <headerFooter>
    <oddFooter xml:space="preserve">&amp;R
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51875" cy="6290469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E0B31A8-230E-4942-9FDB-DF7F3CB8A1A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8645769" cy="626975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220971A-79C2-470D-A48C-0398B43319A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007D601-53BC-41EF-87FE-5650034F99C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D7B05E2-CBB0-4167-A0A1-52FE85FBD82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40536" cy="6272893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47C30631-B7D2-4F66-94BA-D80BE1EEB38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E8EB480C-DC63-4EEF-8DD3-0CBA292545A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0C92A68D-961E-4B4C-BBE5-8C4436989149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33F14E7-8FF7-42F5-B2DC-0D4A4B551B1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0255" cy="6288444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601C026-5649-4015-889E-5261998FD2D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F5C3516A-F305-4CDF-B28C-7A71588ABE5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3B7C54BE-713D-4650-8D4F-3889341DB85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801D0930-E776-46F5-AD06-C2CE26F31B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AECED38C-ACE2-4621-9162-6153524484F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52D05B84-1A3F-4F8C-98B1-8C972526F43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D3115238-E2B6-4DF8-9040-695EB1FFE75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7BBB48E5-0969-4801-A4B7-4396EE84051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49470" cy="6282652"/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xmlns="" id="{19BEE587-8C50-40ED-87A1-D017FD1BAD5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2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3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4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6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8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0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2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4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5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7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8.bin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9.bin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0.bin"/></Relationships>
</file>

<file path=xl/worksheets/_rels/sheet4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1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2.bin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3.bin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4.bin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5.bin"/></Relationships>
</file>

<file path=xl/worksheets/_rels/sheet4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7.bin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8.bin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9.bin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0.bin"/></Relationships>
</file>

<file path=xl/worksheets/_rels/sheet5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1.bin"/></Relationships>
</file>

<file path=xl/worksheets/_rels/sheet5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2.bin"/></Relationships>
</file>

<file path=xl/worksheets/_rels/sheet5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3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4.bin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5.bin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6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7.bin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8.bin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9.bin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0.bin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1.bin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2.bin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3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B2:N37"/>
  <sheetViews>
    <sheetView showGridLines="0" showZeros="0" zoomScale="82" zoomScaleNormal="82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14" width="8.42578125" style="5" customWidth="1"/>
    <col min="15" max="16384" width="8.85546875" style="5"/>
  </cols>
  <sheetData>
    <row r="2" spans="2:14" ht="15.75" thickBot="1" x14ac:dyDescent="0.3"/>
    <row r="3" spans="2:14" x14ac:dyDescent="0.25">
      <c r="B3" s="147" t="s">
        <v>37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2:14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2:14" x14ac:dyDescent="0.25">
      <c r="B5" s="44"/>
      <c r="C5" s="153" t="s">
        <v>0</v>
      </c>
      <c r="D5" s="153"/>
      <c r="E5" s="153"/>
      <c r="F5" s="153" t="s">
        <v>1</v>
      </c>
      <c r="G5" s="153"/>
      <c r="H5" s="153"/>
      <c r="I5" s="153" t="s">
        <v>2</v>
      </c>
      <c r="J5" s="153"/>
      <c r="K5" s="153"/>
      <c r="L5" s="153" t="s">
        <v>3</v>
      </c>
      <c r="M5" s="153"/>
      <c r="N5" s="154"/>
    </row>
    <row r="6" spans="2:14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48</v>
      </c>
      <c r="C7" s="14">
        <v>3.1712962962963001E-3</v>
      </c>
      <c r="D7" s="15">
        <f>IFERROR(C7/C$25,0)</f>
        <v>0.18664850136239802</v>
      </c>
      <c r="E7" s="15">
        <f>IFERROR(C7/C$36,0)</f>
        <v>0.16232227488151674</v>
      </c>
      <c r="F7" s="14">
        <v>7.5231481481481503E-4</v>
      </c>
      <c r="G7" s="15">
        <f>IFERROR(F7/F$25,0)</f>
        <v>0.16971279373368139</v>
      </c>
      <c r="H7" s="15">
        <f>IFERROR(F7/F$36,0)</f>
        <v>0.14192139737991263</v>
      </c>
      <c r="I7" s="14">
        <v>9.0277777777777795E-4</v>
      </c>
      <c r="J7" s="15">
        <f>IFERROR(I7/I$25,0)</f>
        <v>0.16525423728813565</v>
      </c>
      <c r="K7" s="15">
        <f>IFERROR(I7/I$36,0)</f>
        <v>0.12662337662337667</v>
      </c>
      <c r="L7" s="16">
        <f>SUM(C7,F7,I7)</f>
        <v>4.8263888888888939E-3</v>
      </c>
      <c r="M7" s="15">
        <f>IFERROR(L7/L$25,0)</f>
        <v>0.17950925527335357</v>
      </c>
      <c r="N7" s="17">
        <f>IFERROR(L7/L$36,0)</f>
        <v>0.15097755249818984</v>
      </c>
    </row>
    <row r="8" spans="2:14" x14ac:dyDescent="0.25">
      <c r="B8" s="13" t="s">
        <v>150</v>
      </c>
      <c r="C8" s="14">
        <v>3.9004629629629602E-3</v>
      </c>
      <c r="D8" s="15">
        <f t="shared" ref="D8:D24" si="0">IFERROR(C8/C$25,0)</f>
        <v>0.22956403269754749</v>
      </c>
      <c r="E8" s="15">
        <f t="shared" ref="E8:E24" si="1">IFERROR(C8/C$36,0)</f>
        <v>0.19964454976303297</v>
      </c>
      <c r="F8" s="14">
        <v>1.2962962962962999E-3</v>
      </c>
      <c r="G8" s="15">
        <f t="shared" ref="G8:G24" si="2">IFERROR(F8/F$25,0)</f>
        <v>0.29242819843342099</v>
      </c>
      <c r="H8" s="15">
        <f t="shared" ref="H8:H24" si="3">IFERROR(F8/F$36,0)</f>
        <v>0.24454148471615778</v>
      </c>
      <c r="I8" s="14">
        <v>7.4074074074074103E-4</v>
      </c>
      <c r="J8" s="15">
        <f t="shared" ref="J8:J24" si="4">IFERROR(I8/I$25,0)</f>
        <v>0.13559322033898313</v>
      </c>
      <c r="K8" s="15">
        <f t="shared" ref="K8:K24" si="5">IFERROR(I8/I$36,0)</f>
        <v>0.10389610389610394</v>
      </c>
      <c r="L8" s="16">
        <f t="shared" ref="L8:L24" si="6">SUM(C8,F8,I8)</f>
        <v>5.9375000000000018E-3</v>
      </c>
      <c r="M8" s="15">
        <f t="shared" ref="M8:M24" si="7">IFERROR(L8/L$25,0)</f>
        <v>0.22083512699095997</v>
      </c>
      <c r="N8" s="17">
        <f t="shared" ref="N8:N24" si="8">IFERROR(L8/L$36,0)</f>
        <v>0.18573497465604633</v>
      </c>
    </row>
    <row r="9" spans="2:14" x14ac:dyDescent="0.25">
      <c r="B9" s="13" t="s">
        <v>11</v>
      </c>
      <c r="C9" s="14">
        <v>4.8263888888888896E-3</v>
      </c>
      <c r="D9" s="15">
        <f t="shared" si="0"/>
        <v>0.2840599455040872</v>
      </c>
      <c r="E9" s="15">
        <f t="shared" si="1"/>
        <v>0.24703791469194308</v>
      </c>
      <c r="F9" s="14">
        <v>1.4814814814814801E-3</v>
      </c>
      <c r="G9" s="15">
        <f t="shared" si="2"/>
        <v>0.33420365535247987</v>
      </c>
      <c r="H9" s="15">
        <f t="shared" si="3"/>
        <v>0.27947598253275069</v>
      </c>
      <c r="I9" s="14">
        <v>1.6782407407407399E-3</v>
      </c>
      <c r="J9" s="15">
        <f t="shared" si="4"/>
        <v>0.30720338983050838</v>
      </c>
      <c r="K9" s="15">
        <f t="shared" si="5"/>
        <v>0.23538961038961029</v>
      </c>
      <c r="L9" s="16">
        <f t="shared" si="6"/>
        <v>7.9861111111111105E-3</v>
      </c>
      <c r="M9" s="15">
        <f t="shared" si="7"/>
        <v>0.29702970297029696</v>
      </c>
      <c r="N9" s="17">
        <f t="shared" si="8"/>
        <v>0.24981897175959439</v>
      </c>
    </row>
    <row r="10" spans="2:14" x14ac:dyDescent="0.25">
      <c r="B10" s="13" t="s">
        <v>63</v>
      </c>
      <c r="C10" s="14">
        <v>3.5648148148148102E-3</v>
      </c>
      <c r="D10" s="15">
        <f t="shared" si="0"/>
        <v>0.2098092643051768</v>
      </c>
      <c r="E10" s="15">
        <f t="shared" si="1"/>
        <v>0.18246445497630301</v>
      </c>
      <c r="F10" s="14">
        <v>6.5972222222222203E-4</v>
      </c>
      <c r="G10" s="15">
        <f t="shared" si="2"/>
        <v>0.14882506527415129</v>
      </c>
      <c r="H10" s="15">
        <f t="shared" si="3"/>
        <v>0.12445414847161562</v>
      </c>
      <c r="I10" s="14">
        <v>1.5625000000000001E-3</v>
      </c>
      <c r="J10" s="15">
        <f t="shared" si="4"/>
        <v>0.28601694915254244</v>
      </c>
      <c r="K10" s="15">
        <f t="shared" si="5"/>
        <v>0.21915584415584419</v>
      </c>
      <c r="L10" s="16">
        <f t="shared" si="6"/>
        <v>5.7870370370370315E-3</v>
      </c>
      <c r="M10" s="15">
        <f t="shared" si="7"/>
        <v>0.21523891519586716</v>
      </c>
      <c r="N10" s="17">
        <f t="shared" si="8"/>
        <v>0.18102824040550303</v>
      </c>
    </row>
    <row r="11" spans="2:14" x14ac:dyDescent="0.25">
      <c r="B11" s="13" t="s">
        <v>12</v>
      </c>
      <c r="C11" s="14">
        <v>1.0995370370370399E-3</v>
      </c>
      <c r="D11" s="15">
        <f t="shared" si="0"/>
        <v>6.4713896457765832E-2</v>
      </c>
      <c r="E11" s="15">
        <f t="shared" si="1"/>
        <v>5.6279620853080699E-2</v>
      </c>
      <c r="F11" s="14">
        <v>2.4305555555555601E-4</v>
      </c>
      <c r="G11" s="15">
        <f t="shared" si="2"/>
        <v>5.4830287206266384E-2</v>
      </c>
      <c r="H11" s="15">
        <f t="shared" si="3"/>
        <v>4.5851528384279541E-2</v>
      </c>
      <c r="I11" s="14">
        <v>5.78703703703704E-4</v>
      </c>
      <c r="J11" s="15">
        <f t="shared" si="4"/>
        <v>0.10593220338983059</v>
      </c>
      <c r="K11" s="15">
        <f t="shared" si="5"/>
        <v>8.1168831168831224E-2</v>
      </c>
      <c r="L11" s="16">
        <f t="shared" si="6"/>
        <v>1.9212962962962998E-3</v>
      </c>
      <c r="M11" s="15">
        <f t="shared" si="7"/>
        <v>7.1459319845028096E-2</v>
      </c>
      <c r="N11" s="17">
        <f t="shared" si="8"/>
        <v>6.0101375814627177E-2</v>
      </c>
    </row>
    <row r="12" spans="2:14" x14ac:dyDescent="0.25">
      <c r="B12" s="13" t="s">
        <v>151</v>
      </c>
      <c r="C12" s="14">
        <v>6.9444444444444404E-5</v>
      </c>
      <c r="D12" s="15">
        <f t="shared" si="0"/>
        <v>4.0871934604904602E-3</v>
      </c>
      <c r="E12" s="15">
        <f t="shared" si="1"/>
        <v>3.5545023696682432E-3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5">
        <f t="shared" si="5"/>
        <v>0</v>
      </c>
      <c r="L12" s="16">
        <f t="shared" si="6"/>
        <v>6.9444444444444404E-5</v>
      </c>
      <c r="M12" s="15">
        <f t="shared" si="7"/>
        <v>2.5828669823504068E-3</v>
      </c>
      <c r="N12" s="17">
        <f t="shared" si="8"/>
        <v>2.172338884866037E-3</v>
      </c>
    </row>
    <row r="13" spans="2:14" x14ac:dyDescent="0.25">
      <c r="B13" s="13" t="s">
        <v>152</v>
      </c>
      <c r="C13" s="14">
        <v>1.15740740740741E-4</v>
      </c>
      <c r="D13" s="15">
        <f t="shared" si="0"/>
        <v>6.8119891008174525E-3</v>
      </c>
      <c r="E13" s="15">
        <f t="shared" si="1"/>
        <v>5.9241706161137558E-3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5">
        <f t="shared" si="5"/>
        <v>0</v>
      </c>
      <c r="L13" s="16">
        <f t="shared" si="6"/>
        <v>1.15740740740741E-4</v>
      </c>
      <c r="M13" s="15">
        <f t="shared" si="7"/>
        <v>4.304778303917357E-3</v>
      </c>
      <c r="N13" s="17">
        <f t="shared" si="8"/>
        <v>3.6205648081100721E-3</v>
      </c>
    </row>
    <row r="14" spans="2:14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0</v>
      </c>
      <c r="M15" s="15">
        <f t="shared" si="7"/>
        <v>0</v>
      </c>
      <c r="N15" s="17">
        <f t="shared" si="8"/>
        <v>0</v>
      </c>
    </row>
    <row r="16" spans="2:14" x14ac:dyDescent="0.25">
      <c r="B16" s="13" t="s">
        <v>155</v>
      </c>
      <c r="C16" s="14">
        <v>0</v>
      </c>
      <c r="D16" s="15">
        <f>IFERROR(C16/C$25,0)</f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x14ac:dyDescent="0.25">
      <c r="B17" s="13" t="s">
        <v>156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0</v>
      </c>
      <c r="M18" s="15">
        <f t="shared" si="7"/>
        <v>0</v>
      </c>
      <c r="N18" s="17">
        <f t="shared" si="8"/>
        <v>0</v>
      </c>
    </row>
    <row r="19" spans="2:14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4">
        <v>0</v>
      </c>
      <c r="G19" s="15">
        <f t="shared" si="2"/>
        <v>0</v>
      </c>
      <c r="H19" s="15">
        <f t="shared" si="3"/>
        <v>0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0</v>
      </c>
      <c r="M19" s="15">
        <f t="shared" si="7"/>
        <v>0</v>
      </c>
      <c r="N19" s="17">
        <f t="shared" si="8"/>
        <v>0</v>
      </c>
    </row>
    <row r="20" spans="2:14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0</v>
      </c>
      <c r="M21" s="15">
        <f t="shared" si="7"/>
        <v>0</v>
      </c>
      <c r="N21" s="17">
        <f t="shared" si="8"/>
        <v>0</v>
      </c>
    </row>
    <row r="22" spans="2:14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x14ac:dyDescent="0.25">
      <c r="B23" s="13" t="s">
        <v>162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ht="15.75" thickBot="1" x14ac:dyDescent="0.3">
      <c r="B24" s="23" t="s">
        <v>13</v>
      </c>
      <c r="C24" s="24">
        <v>2.4305555555555601E-4</v>
      </c>
      <c r="D24" s="15">
        <f t="shared" si="0"/>
        <v>1.4305177111716645E-2</v>
      </c>
      <c r="E24" s="15">
        <f t="shared" si="1"/>
        <v>1.2440758293838882E-2</v>
      </c>
      <c r="F24" s="24">
        <v>0</v>
      </c>
      <c r="G24" s="15">
        <f t="shared" si="2"/>
        <v>0</v>
      </c>
      <c r="H24" s="15">
        <f t="shared" si="3"/>
        <v>0</v>
      </c>
      <c r="I24" s="24">
        <v>0</v>
      </c>
      <c r="J24" s="15">
        <f t="shared" si="4"/>
        <v>0</v>
      </c>
      <c r="K24" s="15">
        <f t="shared" si="5"/>
        <v>0</v>
      </c>
      <c r="L24" s="16">
        <f t="shared" si="6"/>
        <v>2.4305555555555601E-4</v>
      </c>
      <c r="M24" s="15">
        <f t="shared" si="7"/>
        <v>9.0400344382264471E-3</v>
      </c>
      <c r="N24" s="17">
        <f t="shared" si="8"/>
        <v>7.6031860970311484E-3</v>
      </c>
    </row>
    <row r="25" spans="2:14" ht="16.5" thickTop="1" thickBot="1" x14ac:dyDescent="0.3">
      <c r="B25" s="36" t="s">
        <v>3</v>
      </c>
      <c r="C25" s="37">
        <f>SUM(C7:C24)</f>
        <v>1.6990740740740744E-2</v>
      </c>
      <c r="D25" s="38">
        <f>IFERROR(SUM(D7:D24),0)</f>
        <v>0.99999999999999989</v>
      </c>
      <c r="E25" s="38">
        <f>IFERROR(SUM(E7:E24),0)</f>
        <v>0.86966824644549734</v>
      </c>
      <c r="F25" s="37">
        <f>SUM(F7:F24)</f>
        <v>4.4328703703703735E-3</v>
      </c>
      <c r="G25" s="38">
        <f>IFERROR(SUM(G7:G24),0)</f>
        <v>0.99999999999999989</v>
      </c>
      <c r="H25" s="38">
        <f>IFERROR(SUM(H7:H24),0)</f>
        <v>0.83624454148471628</v>
      </c>
      <c r="I25" s="37">
        <f>SUM(I7:I24)</f>
        <v>5.462962962962962E-3</v>
      </c>
      <c r="J25" s="38">
        <f>IFERROR(SUM(J7:J24),0)</f>
        <v>1.0000000000000002</v>
      </c>
      <c r="K25" s="38">
        <f>IFERROR(SUM(K7:K24),0)</f>
        <v>0.76623376623376638</v>
      </c>
      <c r="L25" s="37">
        <f>SUM(L7:L24)</f>
        <v>2.688657407407408E-2</v>
      </c>
      <c r="M25" s="38">
        <f>IFERROR(SUM(M7:M24),0)</f>
        <v>1</v>
      </c>
      <c r="N25" s="39">
        <f>IFERROR(SUM(N7:N24),0)</f>
        <v>0.84105720492396807</v>
      </c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19" t="s">
        <v>5</v>
      </c>
      <c r="L27" s="19" t="s">
        <v>72</v>
      </c>
      <c r="M27" s="19" t="s">
        <v>5</v>
      </c>
      <c r="N27" s="20" t="s">
        <v>5</v>
      </c>
    </row>
    <row r="28" spans="2:14" x14ac:dyDescent="0.25">
      <c r="B28" s="21" t="s">
        <v>15</v>
      </c>
      <c r="C28" s="14">
        <v>4.2824074074074102E-4</v>
      </c>
      <c r="D28" s="22"/>
      <c r="E28" s="15">
        <f>IFERROR(C28/C$36,0)</f>
        <v>2.1919431279620861E-2</v>
      </c>
      <c r="F28" s="14">
        <v>1.8518518518518501E-4</v>
      </c>
      <c r="G28" s="22"/>
      <c r="H28" s="15">
        <f>IFERROR(F28/F$36,0)</f>
        <v>3.4934497816593836E-2</v>
      </c>
      <c r="I28" s="14">
        <v>0</v>
      </c>
      <c r="J28" s="22"/>
      <c r="K28" s="15">
        <f>IFERROR(I28/I$36,0)</f>
        <v>0</v>
      </c>
      <c r="L28" s="16">
        <f>SUM(C28,F28,I28)</f>
        <v>6.1342592592592601E-4</v>
      </c>
      <c r="M28" s="22"/>
      <c r="N28" s="17">
        <f>IFERROR(L28/L$36,0)</f>
        <v>1.9188993482983342E-2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x14ac:dyDescent="0.25">
      <c r="B30" s="21" t="s">
        <v>17</v>
      </c>
      <c r="C30" s="14">
        <v>0</v>
      </c>
      <c r="D30" s="22"/>
      <c r="E30" s="15">
        <f t="shared" si="9"/>
        <v>0</v>
      </c>
      <c r="F30" s="14">
        <v>0</v>
      </c>
      <c r="G30" s="22"/>
      <c r="H30" s="15">
        <f t="shared" si="10"/>
        <v>0</v>
      </c>
      <c r="I30" s="14">
        <v>0</v>
      </c>
      <c r="J30" s="22"/>
      <c r="K30" s="15">
        <f t="shared" si="11"/>
        <v>0</v>
      </c>
      <c r="L30" s="16">
        <f t="shared" si="12"/>
        <v>0</v>
      </c>
      <c r="M30" s="22"/>
      <c r="N30" s="17">
        <f t="shared" si="13"/>
        <v>0</v>
      </c>
    </row>
    <row r="31" spans="2:14" x14ac:dyDescent="0.25">
      <c r="B31" s="21" t="s">
        <v>18</v>
      </c>
      <c r="C31" s="14">
        <v>9.6064814814814797E-4</v>
      </c>
      <c r="D31" s="22"/>
      <c r="E31" s="15">
        <f t="shared" si="9"/>
        <v>4.9170616113744049E-2</v>
      </c>
      <c r="F31" s="14">
        <v>3.2407407407407401E-4</v>
      </c>
      <c r="G31" s="22"/>
      <c r="H31" s="15">
        <f t="shared" si="10"/>
        <v>6.1135371179039256E-2</v>
      </c>
      <c r="I31" s="14">
        <v>7.5231481481481503E-4</v>
      </c>
      <c r="J31" s="22"/>
      <c r="K31" s="15">
        <f t="shared" si="11"/>
        <v>0.10551948051948055</v>
      </c>
      <c r="L31" s="16">
        <f t="shared" si="12"/>
        <v>2.0370370370370369E-3</v>
      </c>
      <c r="M31" s="22"/>
      <c r="N31" s="17">
        <f t="shared" si="13"/>
        <v>6.3721940622737117E-2</v>
      </c>
    </row>
    <row r="32" spans="2:14" x14ac:dyDescent="0.25">
      <c r="B32" s="21" t="s">
        <v>19</v>
      </c>
      <c r="C32" s="14">
        <v>1.1574074074074099E-3</v>
      </c>
      <c r="D32" s="22"/>
      <c r="E32" s="15">
        <f t="shared" si="9"/>
        <v>5.9241706161137553E-2</v>
      </c>
      <c r="F32" s="14">
        <v>3.5879629629629602E-4</v>
      </c>
      <c r="G32" s="22"/>
      <c r="H32" s="15">
        <f t="shared" si="10"/>
        <v>6.7685589519650563E-2</v>
      </c>
      <c r="I32" s="14">
        <v>9.1435185185185196E-4</v>
      </c>
      <c r="J32" s="22"/>
      <c r="K32" s="15">
        <f t="shared" si="11"/>
        <v>0.12824675324675328</v>
      </c>
      <c r="L32" s="16">
        <f t="shared" si="12"/>
        <v>2.4305555555555582E-3</v>
      </c>
      <c r="M32" s="22"/>
      <c r="N32" s="17">
        <f t="shared" si="13"/>
        <v>7.6031860970311421E-2</v>
      </c>
    </row>
    <row r="33" spans="2:14" ht="15.75" thickBot="1" x14ac:dyDescent="0.3">
      <c r="B33" s="28" t="s">
        <v>20</v>
      </c>
      <c r="C33" s="24">
        <v>0</v>
      </c>
      <c r="D33" s="29"/>
      <c r="E33" s="25">
        <f t="shared" si="9"/>
        <v>0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16">
        <f t="shared" si="12"/>
        <v>0</v>
      </c>
      <c r="M33" s="29"/>
      <c r="N33" s="27">
        <f t="shared" si="13"/>
        <v>0</v>
      </c>
    </row>
    <row r="34" spans="2:14" ht="16.5" thickTop="1" thickBot="1" x14ac:dyDescent="0.3">
      <c r="B34" s="36" t="s">
        <v>3</v>
      </c>
      <c r="C34" s="37">
        <f>SUM(C28:C33)</f>
        <v>2.5462962962962991E-3</v>
      </c>
      <c r="D34" s="38"/>
      <c r="E34" s="38">
        <f>IFERROR(SUM(E28:E33),0)</f>
        <v>0.13033175355450247</v>
      </c>
      <c r="F34" s="37">
        <f>SUM(F28:F33)</f>
        <v>8.6805555555555507E-4</v>
      </c>
      <c r="G34" s="38"/>
      <c r="H34" s="38">
        <f>IFERROR(SUM(H28:H33),0)</f>
        <v>0.16375545851528367</v>
      </c>
      <c r="I34" s="37">
        <f>SUM(I28:I33)</f>
        <v>1.666666666666667E-3</v>
      </c>
      <c r="J34" s="38"/>
      <c r="K34" s="38">
        <f>IFERROR(SUM(K28:K33),0)</f>
        <v>0.23376623376623384</v>
      </c>
      <c r="L34" s="37">
        <f>SUM(L28:L33)</f>
        <v>5.0810185185185212E-3</v>
      </c>
      <c r="M34" s="38"/>
      <c r="N34" s="39">
        <f>IFERROR(SUM(N28:N33),0)</f>
        <v>0.15894279507603187</v>
      </c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16.5" thickTop="1" thickBot="1" x14ac:dyDescent="0.3">
      <c r="B36" s="36" t="s">
        <v>6</v>
      </c>
      <c r="C36" s="37">
        <f>SUM(C25,C34)</f>
        <v>1.9537037037037044E-2</v>
      </c>
      <c r="D36" s="40"/>
      <c r="E36" s="41">
        <f>IFERROR(SUM(E25,E34),0)</f>
        <v>0.99999999999999978</v>
      </c>
      <c r="F36" s="37">
        <f>SUM(F25,F34)</f>
        <v>5.3009259259259285E-3</v>
      </c>
      <c r="G36" s="40"/>
      <c r="H36" s="41">
        <f>IFERROR(SUM(H25,H34),0)</f>
        <v>1</v>
      </c>
      <c r="I36" s="37">
        <f>SUM(I25,I34)</f>
        <v>7.129629629629629E-3</v>
      </c>
      <c r="J36" s="40"/>
      <c r="K36" s="41">
        <f>IFERROR(SUM(K25,K34),0)</f>
        <v>1.0000000000000002</v>
      </c>
      <c r="L36" s="42">
        <f>SUM(L25,L34)</f>
        <v>3.1967592592592603E-2</v>
      </c>
      <c r="M36" s="40"/>
      <c r="N36" s="43">
        <f>IFERROR(SUM(N25,N34),0)</f>
        <v>1</v>
      </c>
    </row>
    <row r="37" spans="2:14" ht="66" customHeight="1" thickTop="1" thickBot="1" x14ac:dyDescent="0.3">
      <c r="B37" s="144" t="s">
        <v>38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6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0"/>
  <dimension ref="B2:K37"/>
  <sheetViews>
    <sheetView showGridLines="0" showZeros="0" zoomScale="80" zoomScaleNormal="8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47" t="s">
        <v>53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5.2662037037037E-3</v>
      </c>
      <c r="D7" s="15">
        <f>IFERROR(C7/C$25,0)</f>
        <v>0.36053882725831993</v>
      </c>
      <c r="E7" s="15">
        <f>IFERROR(C7/C$36,0)</f>
        <v>0.23538541127780635</v>
      </c>
      <c r="F7" s="14">
        <v>0</v>
      </c>
      <c r="G7" s="15">
        <f>IFERROR(F7/F$25,0)</f>
        <v>0</v>
      </c>
      <c r="H7" s="15">
        <f>IFERROR(F7/F$36,0)</f>
        <v>0</v>
      </c>
      <c r="I7" s="14">
        <v>5.2662037037037E-3</v>
      </c>
      <c r="J7" s="15">
        <f>IFERROR(I7/I$25,0)</f>
        <v>0.31336088154269942</v>
      </c>
      <c r="K7" s="17">
        <f>IFERROR(I7/I$36,0)</f>
        <v>0.20929162833486645</v>
      </c>
    </row>
    <row r="8" spans="2:11" x14ac:dyDescent="0.25">
      <c r="B8" s="13" t="s">
        <v>150</v>
      </c>
      <c r="C8" s="14">
        <v>6.5162037037037003E-3</v>
      </c>
      <c r="D8" s="15">
        <f t="shared" ref="D8:D24" si="0">IFERROR(C8/C$25,0)</f>
        <v>0.44611727416798719</v>
      </c>
      <c r="E8" s="15">
        <f t="shared" ref="E8:E24" si="1">IFERROR(C8/C$36,0)</f>
        <v>0.29125711329539561</v>
      </c>
      <c r="F8" s="14">
        <v>1.63194444444444E-3</v>
      </c>
      <c r="G8" s="15">
        <f t="shared" ref="G8:G24" si="2">IFERROR(F8/F$25,0)</f>
        <v>0.74210526315789416</v>
      </c>
      <c r="H8" s="15">
        <f t="shared" ref="H8:H24" si="3">IFERROR(F8/F$36,0)</f>
        <v>0.58506224066389967</v>
      </c>
      <c r="I8" s="14">
        <v>8.1481481481481492E-3</v>
      </c>
      <c r="J8" s="15">
        <f t="shared" ref="J8:J24" si="4">IFERROR(I8/I$25,0)</f>
        <v>0.48484848484848481</v>
      </c>
      <c r="K8" s="17">
        <f t="shared" ref="K8:K24" si="5">IFERROR(I8/I$36,0)</f>
        <v>0.32382704691812331</v>
      </c>
    </row>
    <row r="9" spans="2:11" x14ac:dyDescent="0.25">
      <c r="B9" s="13" t="s">
        <v>11</v>
      </c>
      <c r="C9" s="14">
        <v>1.0185185185185199E-3</v>
      </c>
      <c r="D9" s="15">
        <f t="shared" si="0"/>
        <v>6.973058637084005E-2</v>
      </c>
      <c r="E9" s="15">
        <f t="shared" si="1"/>
        <v>4.5525090532850553E-2</v>
      </c>
      <c r="F9" s="14">
        <v>5.6712962962962999E-4</v>
      </c>
      <c r="G9" s="15">
        <f t="shared" si="2"/>
        <v>0.2578947368421059</v>
      </c>
      <c r="H9" s="15">
        <f t="shared" si="3"/>
        <v>0.20331950207468921</v>
      </c>
      <c r="I9" s="14">
        <v>1.58564814814815E-3</v>
      </c>
      <c r="J9" s="15">
        <f t="shared" si="4"/>
        <v>9.43526170798899E-2</v>
      </c>
      <c r="K9" s="17">
        <f t="shared" si="5"/>
        <v>6.3017479300828044E-2</v>
      </c>
    </row>
    <row r="10" spans="2:11" x14ac:dyDescent="0.25">
      <c r="B10" s="13" t="s">
        <v>63</v>
      </c>
      <c r="C10" s="14">
        <v>1.41203703703704E-3</v>
      </c>
      <c r="D10" s="15">
        <f t="shared" si="0"/>
        <v>9.6671949286846498E-2</v>
      </c>
      <c r="E10" s="15">
        <f t="shared" si="1"/>
        <v>6.311433005690649E-2</v>
      </c>
      <c r="F10" s="14">
        <v>0</v>
      </c>
      <c r="G10" s="15">
        <f t="shared" si="2"/>
        <v>0</v>
      </c>
      <c r="H10" s="15">
        <f t="shared" si="3"/>
        <v>0</v>
      </c>
      <c r="I10" s="14">
        <v>1.41203703703704E-3</v>
      </c>
      <c r="J10" s="15">
        <f t="shared" si="4"/>
        <v>8.4022038567493268E-2</v>
      </c>
      <c r="K10" s="17">
        <f t="shared" si="5"/>
        <v>5.6117755289788525E-2</v>
      </c>
    </row>
    <row r="11" spans="2:11" x14ac:dyDescent="0.25">
      <c r="B11" s="13" t="s">
        <v>12</v>
      </c>
      <c r="C11" s="14">
        <v>2.6620370370370399E-4</v>
      </c>
      <c r="D11" s="15">
        <f t="shared" si="0"/>
        <v>1.822503961965137E-2</v>
      </c>
      <c r="E11" s="15">
        <f t="shared" si="1"/>
        <v>1.1898603207449572E-2</v>
      </c>
      <c r="F11" s="14">
        <v>0</v>
      </c>
      <c r="G11" s="15">
        <f t="shared" si="2"/>
        <v>0</v>
      </c>
      <c r="H11" s="15">
        <f t="shared" si="3"/>
        <v>0</v>
      </c>
      <c r="I11" s="14">
        <v>2.6620370370370399E-4</v>
      </c>
      <c r="J11" s="15">
        <f t="shared" si="4"/>
        <v>1.5840220385674945E-2</v>
      </c>
      <c r="K11" s="17">
        <f t="shared" si="5"/>
        <v>1.0579576816927333E-2</v>
      </c>
    </row>
    <row r="12" spans="2:11" x14ac:dyDescent="0.25">
      <c r="B12" s="13" t="s">
        <v>151</v>
      </c>
      <c r="C12" s="14">
        <v>1.2731481481481499E-4</v>
      </c>
      <c r="D12" s="15">
        <f t="shared" si="0"/>
        <v>8.7163232963550063E-3</v>
      </c>
      <c r="E12" s="15">
        <f t="shared" si="1"/>
        <v>5.6906363166063191E-3</v>
      </c>
      <c r="F12" s="14">
        <v>0</v>
      </c>
      <c r="G12" s="15">
        <f t="shared" si="2"/>
        <v>0</v>
      </c>
      <c r="H12" s="15">
        <f t="shared" si="3"/>
        <v>0</v>
      </c>
      <c r="I12" s="14">
        <v>1.2731481481481499E-4</v>
      </c>
      <c r="J12" s="15">
        <f t="shared" si="4"/>
        <v>7.5757575757575846E-3</v>
      </c>
      <c r="K12" s="17">
        <f t="shared" si="5"/>
        <v>5.0597976080956827E-3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0</v>
      </c>
      <c r="D24" s="15">
        <f t="shared" si="0"/>
        <v>0</v>
      </c>
      <c r="E24" s="15">
        <f t="shared" si="1"/>
        <v>0</v>
      </c>
      <c r="F24" s="24">
        <v>0</v>
      </c>
      <c r="G24" s="15">
        <f t="shared" si="2"/>
        <v>0</v>
      </c>
      <c r="H24" s="15">
        <f t="shared" si="3"/>
        <v>0</v>
      </c>
      <c r="I24" s="24">
        <v>0</v>
      </c>
      <c r="J24" s="15">
        <f t="shared" si="4"/>
        <v>0</v>
      </c>
      <c r="K24" s="17">
        <f t="shared" si="5"/>
        <v>0</v>
      </c>
    </row>
    <row r="25" spans="2:11" ht="16.5" thickTop="1" thickBot="1" x14ac:dyDescent="0.3">
      <c r="B25" s="36" t="s">
        <v>3</v>
      </c>
      <c r="C25" s="37">
        <f>SUM(C7:C24)</f>
        <v>1.4606481481481479E-2</v>
      </c>
      <c r="D25" s="38">
        <f>IFERROR(SUM(D7:D24),0)</f>
        <v>1.0000000000000002</v>
      </c>
      <c r="E25" s="38">
        <f>IFERROR(SUM(E7:E24),0)</f>
        <v>0.65287118468701488</v>
      </c>
      <c r="F25" s="37">
        <f>SUM(F7:F24)</f>
        <v>2.1990740740740699E-3</v>
      </c>
      <c r="G25" s="38">
        <f>IFERROR(SUM(G7:G24),0)</f>
        <v>1</v>
      </c>
      <c r="H25" s="38">
        <f>IFERROR(SUM(H7:H24),0)</f>
        <v>0.78838174273858885</v>
      </c>
      <c r="I25" s="37">
        <f>SUM(I7:I24)</f>
        <v>1.680555555555556E-2</v>
      </c>
      <c r="J25" s="38">
        <f>IFERROR(SUM(J7:J24),0)</f>
        <v>0.99999999999999978</v>
      </c>
      <c r="K25" s="39">
        <f>IFERROR(SUM(K7:K24),0)</f>
        <v>0.66789328426862937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2.5462962962962999E-4</v>
      </c>
      <c r="D28" s="22"/>
      <c r="E28" s="15">
        <f>IFERROR(C28/C$36,0)</f>
        <v>1.1381272633212638E-2</v>
      </c>
      <c r="F28" s="14">
        <v>0</v>
      </c>
      <c r="G28" s="22"/>
      <c r="H28" s="15">
        <f>IFERROR(F28/F$36,0)</f>
        <v>0</v>
      </c>
      <c r="I28" s="14">
        <v>2.5462962962962999E-4</v>
      </c>
      <c r="J28" s="22"/>
      <c r="K28" s="17">
        <f>IFERROR(I28/I$36,0)</f>
        <v>1.0119595216191365E-2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1.5046296296296301E-3</v>
      </c>
      <c r="D31" s="22"/>
      <c r="E31" s="15">
        <f t="shared" si="6"/>
        <v>6.7252974650801878E-2</v>
      </c>
      <c r="F31" s="14">
        <v>0</v>
      </c>
      <c r="G31" s="22"/>
      <c r="H31" s="15">
        <f t="shared" si="7"/>
        <v>0</v>
      </c>
      <c r="I31" s="14">
        <v>1.5046296296296301E-3</v>
      </c>
      <c r="J31" s="22"/>
      <c r="K31" s="17">
        <f t="shared" si="8"/>
        <v>5.9797608095676184E-2</v>
      </c>
    </row>
    <row r="32" spans="2:11" x14ac:dyDescent="0.25">
      <c r="B32" s="21" t="s">
        <v>19</v>
      </c>
      <c r="C32" s="14">
        <v>5.9837962962963004E-3</v>
      </c>
      <c r="D32" s="22"/>
      <c r="E32" s="15">
        <f t="shared" si="6"/>
        <v>0.26745990688049681</v>
      </c>
      <c r="F32" s="14">
        <v>5.90277777777778E-4</v>
      </c>
      <c r="G32" s="22"/>
      <c r="H32" s="15">
        <f t="shared" si="7"/>
        <v>0.21161825726141117</v>
      </c>
      <c r="I32" s="14">
        <v>6.5740740740740699E-3</v>
      </c>
      <c r="J32" s="22"/>
      <c r="K32" s="17">
        <f t="shared" si="8"/>
        <v>0.26126954921803108</v>
      </c>
    </row>
    <row r="33" spans="2:11" ht="15.75" thickBot="1" x14ac:dyDescent="0.3">
      <c r="B33" s="28" t="s">
        <v>20</v>
      </c>
      <c r="C33" s="24">
        <v>2.31481481481481E-5</v>
      </c>
      <c r="D33" s="29"/>
      <c r="E33" s="25">
        <f t="shared" si="6"/>
        <v>1.0346611484738726E-3</v>
      </c>
      <c r="F33" s="24">
        <v>0</v>
      </c>
      <c r="G33" s="29"/>
      <c r="H33" s="25">
        <f t="shared" si="7"/>
        <v>0</v>
      </c>
      <c r="I33" s="24">
        <v>2.31481481481481E-5</v>
      </c>
      <c r="J33" s="29"/>
      <c r="K33" s="27">
        <f t="shared" si="8"/>
        <v>9.1996320147193916E-4</v>
      </c>
    </row>
    <row r="34" spans="2:11" ht="16.5" thickTop="1" thickBot="1" x14ac:dyDescent="0.3">
      <c r="B34" s="36" t="s">
        <v>3</v>
      </c>
      <c r="C34" s="37">
        <f>SUM(C28:C33)</f>
        <v>7.7662037037037083E-3</v>
      </c>
      <c r="D34" s="38"/>
      <c r="E34" s="38">
        <f>IFERROR(SUM(E28:E33),0)</f>
        <v>0.34712881531298523</v>
      </c>
      <c r="F34" s="37">
        <f>SUM(F28:F33)</f>
        <v>5.90277777777778E-4</v>
      </c>
      <c r="G34" s="38"/>
      <c r="H34" s="38">
        <f>IFERROR(SUM(H28:H33),0)</f>
        <v>0.21161825726141117</v>
      </c>
      <c r="I34" s="37">
        <f>SUM(I28:I33)</f>
        <v>8.3564814814814786E-3</v>
      </c>
      <c r="J34" s="38"/>
      <c r="K34" s="39">
        <f>IFERROR(SUM(K28:K33),0)</f>
        <v>0.33210671573137052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2.2372685185185186E-2</v>
      </c>
      <c r="D36" s="40"/>
      <c r="E36" s="41">
        <f>IFERROR(SUM(E25,E34),0)</f>
        <v>1</v>
      </c>
      <c r="F36" s="37">
        <f>SUM(F25,F34)</f>
        <v>2.789351851851848E-3</v>
      </c>
      <c r="G36" s="40"/>
      <c r="H36" s="41">
        <f>IFERROR(SUM(H25,H34),0)</f>
        <v>1</v>
      </c>
      <c r="I36" s="37">
        <f>SUM(I25,I34)</f>
        <v>2.5162037037037038E-2</v>
      </c>
      <c r="J36" s="40"/>
      <c r="K36" s="43">
        <f>IFERROR(SUM(K25,K34),0)</f>
        <v>0.99999999999999989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1"/>
  <dimension ref="B2:K37"/>
  <sheetViews>
    <sheetView showGridLines="0" showZeros="0" zoomScale="80" zoomScaleNormal="8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85546875" style="8" customWidth="1"/>
    <col min="7" max="7" width="10.85546875" style="5" customWidth="1"/>
    <col min="8" max="8" width="10.85546875" style="8" customWidth="1"/>
    <col min="9" max="11" width="10.85546875" style="5" customWidth="1"/>
    <col min="12" max="16384" width="8.85546875" style="5"/>
  </cols>
  <sheetData>
    <row r="2" spans="2:11" ht="15.75" thickBot="1" x14ac:dyDescent="0.3"/>
    <row r="3" spans="2:11" x14ac:dyDescent="0.25">
      <c r="B3" s="147" t="s">
        <v>56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1.14930555555556E-2</v>
      </c>
      <c r="D7" s="15">
        <f>IFERROR(C7/C$25,0)</f>
        <v>0.38016845329249721</v>
      </c>
      <c r="E7" s="15">
        <f>IFERROR(C7/C$36,0)</f>
        <v>0.28003384094754741</v>
      </c>
      <c r="F7" s="14">
        <v>3.2986111111111098E-3</v>
      </c>
      <c r="G7" s="15">
        <f>IFERROR(F7/F$25,0)</f>
        <v>0.22673031026252971</v>
      </c>
      <c r="H7" s="15">
        <f>IFERROR(F7/F$36,0)</f>
        <v>0.18458549222797921</v>
      </c>
      <c r="I7" s="14">
        <v>1.4791666666666699E-2</v>
      </c>
      <c r="J7" s="15">
        <f>IFERROR(I7/I$25,0)</f>
        <v>0.33031791160506574</v>
      </c>
      <c r="K7" s="17">
        <f>IFERROR(I7/I$36,0)</f>
        <v>0.25108055009823199</v>
      </c>
    </row>
    <row r="8" spans="2:11" x14ac:dyDescent="0.25">
      <c r="B8" s="13" t="s">
        <v>150</v>
      </c>
      <c r="C8" s="14">
        <v>8.3101851851851791E-3</v>
      </c>
      <c r="D8" s="15">
        <f t="shared" ref="D8:D24" si="0">IFERROR(C8/C$25,0)</f>
        <v>0.27488514548238846</v>
      </c>
      <c r="E8" s="15">
        <f t="shared" ref="E8:E24" si="1">IFERROR(C8/C$36,0)</f>
        <v>0.20248166948674531</v>
      </c>
      <c r="F8" s="14">
        <v>3.8078703703703699E-3</v>
      </c>
      <c r="G8" s="15">
        <f t="shared" ref="G8:G24" si="2">IFERROR(F8/F$25,0)</f>
        <v>0.26173428798727122</v>
      </c>
      <c r="H8" s="15">
        <f t="shared" ref="H8:H24" si="3">IFERROR(F8/F$36,0)</f>
        <v>0.21308290155440412</v>
      </c>
      <c r="I8" s="14">
        <v>1.2118055555555601E-2</v>
      </c>
      <c r="J8" s="15">
        <f t="shared" ref="J8:J24" si="4">IFERROR(I8/I$25,0)</f>
        <v>0.27061256138537115</v>
      </c>
      <c r="K8" s="17">
        <f t="shared" ref="K8:K24" si="5">IFERROR(I8/I$36,0)</f>
        <v>0.20569744597249556</v>
      </c>
    </row>
    <row r="9" spans="2:11" x14ac:dyDescent="0.25">
      <c r="B9" s="13" t="s">
        <v>11</v>
      </c>
      <c r="C9" s="14">
        <v>2.6736111111111101E-3</v>
      </c>
      <c r="D9" s="15">
        <f t="shared" si="0"/>
        <v>8.8437978560489919E-2</v>
      </c>
      <c r="E9" s="15">
        <f t="shared" si="1"/>
        <v>6.514382402707268E-2</v>
      </c>
      <c r="F9" s="14">
        <v>1.8402777777777801E-3</v>
      </c>
      <c r="G9" s="15">
        <f t="shared" si="2"/>
        <v>0.12649164677804312</v>
      </c>
      <c r="H9" s="15">
        <f t="shared" si="3"/>
        <v>0.10297927461139909</v>
      </c>
      <c r="I9" s="14">
        <v>4.5138888888888902E-3</v>
      </c>
      <c r="J9" s="15">
        <f t="shared" si="4"/>
        <v>0.10080124063065367</v>
      </c>
      <c r="K9" s="17">
        <f t="shared" si="5"/>
        <v>7.6620825147347651E-2</v>
      </c>
    </row>
    <row r="10" spans="2:11" x14ac:dyDescent="0.25">
      <c r="B10" s="13" t="s">
        <v>63</v>
      </c>
      <c r="C10" s="14">
        <v>9.1435185185185196E-4</v>
      </c>
      <c r="D10" s="15">
        <f t="shared" si="0"/>
        <v>3.0245022970903493E-2</v>
      </c>
      <c r="E10" s="15">
        <f t="shared" si="1"/>
        <v>2.2278623801466425E-2</v>
      </c>
      <c r="F10" s="14">
        <v>0</v>
      </c>
      <c r="G10" s="15">
        <f t="shared" si="2"/>
        <v>0</v>
      </c>
      <c r="H10" s="15">
        <f t="shared" si="3"/>
        <v>0</v>
      </c>
      <c r="I10" s="14">
        <v>9.1435185185185196E-4</v>
      </c>
      <c r="J10" s="15">
        <f t="shared" si="4"/>
        <v>2.0418712845696508E-2</v>
      </c>
      <c r="K10" s="17">
        <f t="shared" si="5"/>
        <v>1.5520628683693496E-2</v>
      </c>
    </row>
    <row r="11" spans="2:11" x14ac:dyDescent="0.25">
      <c r="B11" s="13" t="s">
        <v>12</v>
      </c>
      <c r="C11" s="14">
        <v>8.3333333333333295E-4</v>
      </c>
      <c r="D11" s="15">
        <f t="shared" si="0"/>
        <v>2.7565084226646205E-2</v>
      </c>
      <c r="E11" s="15">
        <f t="shared" si="1"/>
        <v>2.0304568527918756E-2</v>
      </c>
      <c r="F11" s="14">
        <v>9.2592592592592596E-4</v>
      </c>
      <c r="G11" s="15">
        <f t="shared" si="2"/>
        <v>6.3643595863166258E-2</v>
      </c>
      <c r="H11" s="15">
        <f t="shared" si="3"/>
        <v>5.1813471502590677E-2</v>
      </c>
      <c r="I11" s="14">
        <v>1.7592592592592601E-3</v>
      </c>
      <c r="J11" s="15">
        <f t="shared" si="4"/>
        <v>3.9286637373998359E-2</v>
      </c>
      <c r="K11" s="17">
        <f t="shared" si="5"/>
        <v>2.9862475442043193E-2</v>
      </c>
    </row>
    <row r="12" spans="2:11" x14ac:dyDescent="0.25">
      <c r="B12" s="13" t="s">
        <v>151</v>
      </c>
      <c r="C12" s="14">
        <v>1.2731481481481499E-4</v>
      </c>
      <c r="D12" s="15">
        <f t="shared" si="0"/>
        <v>4.211332312404289E-3</v>
      </c>
      <c r="E12" s="15">
        <f t="shared" si="1"/>
        <v>3.1020868584320381E-3</v>
      </c>
      <c r="F12" s="14">
        <v>0</v>
      </c>
      <c r="G12" s="15">
        <f t="shared" si="2"/>
        <v>0</v>
      </c>
      <c r="H12" s="15">
        <f t="shared" si="3"/>
        <v>0</v>
      </c>
      <c r="I12" s="14">
        <v>1.2731481481481499E-4</v>
      </c>
      <c r="J12" s="15">
        <f t="shared" si="4"/>
        <v>2.8431119152235681E-3</v>
      </c>
      <c r="K12" s="17">
        <f t="shared" si="5"/>
        <v>2.1611001964636539E-3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1.38888888888889E-4</v>
      </c>
      <c r="D15" s="15">
        <f t="shared" si="0"/>
        <v>4.59418070444104E-3</v>
      </c>
      <c r="E15" s="15">
        <f t="shared" si="1"/>
        <v>3.3840947546531302E-3</v>
      </c>
      <c r="F15" s="14">
        <v>0</v>
      </c>
      <c r="G15" s="15">
        <f t="shared" si="2"/>
        <v>0</v>
      </c>
      <c r="H15" s="15">
        <f t="shared" si="3"/>
        <v>0</v>
      </c>
      <c r="I15" s="14">
        <v>1.38888888888889E-4</v>
      </c>
      <c r="J15" s="15">
        <f t="shared" si="4"/>
        <v>3.1015766347893448E-3</v>
      </c>
      <c r="K15" s="17">
        <f t="shared" si="5"/>
        <v>2.3575638506876211E-3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2.19907407407407E-4</v>
      </c>
      <c r="D19" s="15">
        <f t="shared" si="0"/>
        <v>7.2741194486982937E-3</v>
      </c>
      <c r="E19" s="15">
        <f t="shared" si="1"/>
        <v>5.3581500282007758E-3</v>
      </c>
      <c r="F19" s="18">
        <v>0</v>
      </c>
      <c r="G19" s="15">
        <f t="shared" si="2"/>
        <v>0</v>
      </c>
      <c r="H19" s="15">
        <f t="shared" si="3"/>
        <v>0</v>
      </c>
      <c r="I19" s="18">
        <v>2.19907407407407E-4</v>
      </c>
      <c r="J19" s="15">
        <f t="shared" si="4"/>
        <v>4.9108296717497836E-3</v>
      </c>
      <c r="K19" s="17">
        <f t="shared" si="5"/>
        <v>3.7328094302553905E-3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5.5208333333333299E-3</v>
      </c>
      <c r="D24" s="15">
        <f t="shared" si="0"/>
        <v>0.18261868300153108</v>
      </c>
      <c r="E24" s="15">
        <f t="shared" si="1"/>
        <v>0.13451776649746175</v>
      </c>
      <c r="F24" s="24">
        <v>4.6759259259259297E-3</v>
      </c>
      <c r="G24" s="15">
        <f t="shared" si="2"/>
        <v>0.32140015910898989</v>
      </c>
      <c r="H24" s="15">
        <f t="shared" si="3"/>
        <v>0.26165803108808311</v>
      </c>
      <c r="I24" s="24">
        <v>1.0196759259259299E-2</v>
      </c>
      <c r="J24" s="15">
        <f t="shared" si="4"/>
        <v>0.22770741793745181</v>
      </c>
      <c r="K24" s="17">
        <f t="shared" si="5"/>
        <v>0.17308447937131674</v>
      </c>
    </row>
    <row r="25" spans="2:11" ht="16.5" thickTop="1" thickBot="1" x14ac:dyDescent="0.3">
      <c r="B25" s="36" t="s">
        <v>3</v>
      </c>
      <c r="C25" s="37">
        <f>SUM(C7:C24)</f>
        <v>3.0231481481481515E-2</v>
      </c>
      <c r="D25" s="38">
        <f>IFERROR(SUM(D7:D24),0)</f>
        <v>1</v>
      </c>
      <c r="E25" s="38">
        <f>IFERROR(SUM(E7:E24),0)</f>
        <v>0.73660462492949819</v>
      </c>
      <c r="F25" s="37">
        <f>SUM(F7:F24)</f>
        <v>1.4548611111111113E-2</v>
      </c>
      <c r="G25" s="38">
        <f>IFERROR(SUM(G7:G24),0)</f>
        <v>1.0000000000000002</v>
      </c>
      <c r="H25" s="38">
        <f>IFERROR(SUM(H7:H24),0)</f>
        <v>0.81411917098445619</v>
      </c>
      <c r="I25" s="37">
        <f>SUM(I7:I24)</f>
        <v>4.4780092592592718E-2</v>
      </c>
      <c r="J25" s="38">
        <f>IFERROR(SUM(J7:J24),0)</f>
        <v>1</v>
      </c>
      <c r="K25" s="39">
        <f>IFERROR(SUM(K7:K24),0)</f>
        <v>0.7601178781925354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2.7777777777777799E-4</v>
      </c>
      <c r="D28" s="22"/>
      <c r="E28" s="15">
        <f>IFERROR(C28/C$36,0)</f>
        <v>6.7681895093062603E-3</v>
      </c>
      <c r="F28" s="14">
        <v>0</v>
      </c>
      <c r="G28" s="22"/>
      <c r="H28" s="15">
        <f>IFERROR(F28/F$36,0)</f>
        <v>0</v>
      </c>
      <c r="I28" s="14">
        <v>2.7777777777777799E-4</v>
      </c>
      <c r="J28" s="22"/>
      <c r="K28" s="17">
        <f>IFERROR(I28/I$36,0)</f>
        <v>4.7151277013752421E-3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1.9212962962963001E-3</v>
      </c>
      <c r="D31" s="22"/>
      <c r="E31" s="15">
        <f t="shared" si="6"/>
        <v>4.6813310772701691E-2</v>
      </c>
      <c r="F31" s="14">
        <v>7.8703703703703705E-4</v>
      </c>
      <c r="G31" s="22"/>
      <c r="H31" s="15">
        <f t="shared" si="7"/>
        <v>4.4041450777202076E-2</v>
      </c>
      <c r="I31" s="14">
        <v>2.70833333333333E-3</v>
      </c>
      <c r="J31" s="22"/>
      <c r="K31" s="17">
        <f t="shared" si="8"/>
        <v>4.5972495088408519E-2</v>
      </c>
    </row>
    <row r="32" spans="2:11" x14ac:dyDescent="0.25">
      <c r="B32" s="21" t="s">
        <v>19</v>
      </c>
      <c r="C32" s="14">
        <v>8.6111111111111093E-3</v>
      </c>
      <c r="D32" s="22"/>
      <c r="E32" s="15">
        <f t="shared" si="6"/>
        <v>0.20981387478849386</v>
      </c>
      <c r="F32" s="14">
        <v>2.5347222222222199E-3</v>
      </c>
      <c r="G32" s="22"/>
      <c r="H32" s="15">
        <f t="shared" si="7"/>
        <v>0.14183937823834183</v>
      </c>
      <c r="I32" s="14">
        <v>1.1145833333333299E-2</v>
      </c>
      <c r="J32" s="22"/>
      <c r="K32" s="17">
        <f t="shared" si="8"/>
        <v>0.18919449901768087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1.0810185185185187E-2</v>
      </c>
      <c r="D34" s="38"/>
      <c r="E34" s="38">
        <f>IFERROR(SUM(E28:E33),0)</f>
        <v>0.26339537507050181</v>
      </c>
      <c r="F34" s="37">
        <f>SUM(F28:F33)</f>
        <v>3.3217592592592569E-3</v>
      </c>
      <c r="G34" s="38"/>
      <c r="H34" s="38">
        <f>IFERROR(SUM(H28:H33),0)</f>
        <v>0.18588082901554392</v>
      </c>
      <c r="I34" s="37">
        <f>SUM(I28:I33)</f>
        <v>1.4131944444444407E-2</v>
      </c>
      <c r="J34" s="38"/>
      <c r="K34" s="39">
        <f>IFERROR(SUM(K28:K33),0)</f>
        <v>0.23988212180746463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4.1041666666666698E-2</v>
      </c>
      <c r="D36" s="40"/>
      <c r="E36" s="41">
        <f>IFERROR(SUM(E25,E34),0)</f>
        <v>1</v>
      </c>
      <c r="F36" s="37">
        <f>SUM(F25,F34)</f>
        <v>1.787037037037037E-2</v>
      </c>
      <c r="G36" s="40"/>
      <c r="H36" s="41">
        <f>IFERROR(SUM(H25,H34),0)</f>
        <v>1</v>
      </c>
      <c r="I36" s="37">
        <f>SUM(I25,I34)</f>
        <v>5.8912037037037124E-2</v>
      </c>
      <c r="J36" s="40"/>
      <c r="K36" s="43">
        <f>IFERROR(SUM(K25,K34),0)</f>
        <v>1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2"/>
  <dimension ref="B2:K37"/>
  <sheetViews>
    <sheetView showGridLines="0" showZeros="0" zoomScale="80" zoomScaleNormal="8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4" customWidth="1"/>
    <col min="7" max="7" width="10.28515625" style="1" customWidth="1"/>
    <col min="8" max="8" width="10.28515625" style="4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47" t="s">
        <v>50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3.4027777777777802E-3</v>
      </c>
      <c r="D7" s="15">
        <f>IFERROR(C7/C$25,0)</f>
        <v>0.24459234608985037</v>
      </c>
      <c r="E7" s="15">
        <f>IFERROR(C7/C$36,0)</f>
        <v>0.1506147540983607</v>
      </c>
      <c r="F7" s="14">
        <v>1.38888888888889E-4</v>
      </c>
      <c r="G7" s="15">
        <f>IFERROR(F7/F$25,0)</f>
        <v>0.29268292682926833</v>
      </c>
      <c r="H7" s="15">
        <f>IFERROR(F7/F$36,0)</f>
        <v>0.17910447761194034</v>
      </c>
      <c r="I7" s="14">
        <v>3.54166666666667E-3</v>
      </c>
      <c r="J7" s="15">
        <f>IFERROR(I7/I$25,0)</f>
        <v>0.24617860016090123</v>
      </c>
      <c r="K7" s="17">
        <f>IFERROR(I7/I$36,0)</f>
        <v>0.15156017830609225</v>
      </c>
    </row>
    <row r="8" spans="2:11" x14ac:dyDescent="0.25">
      <c r="B8" s="13" t="s">
        <v>150</v>
      </c>
      <c r="C8" s="14">
        <v>8.9120370370370395E-4</v>
      </c>
      <c r="D8" s="15">
        <f t="shared" ref="D8:D24" si="0">IFERROR(C8/C$25,0)</f>
        <v>6.405990016638935E-2</v>
      </c>
      <c r="E8" s="15">
        <f t="shared" ref="E8:E24" si="1">IFERROR(C8/C$36,0)</f>
        <v>3.9446721311475405E-2</v>
      </c>
      <c r="F8" s="14">
        <v>1.38888888888889E-4</v>
      </c>
      <c r="G8" s="15">
        <f t="shared" ref="G8:G24" si="2">IFERROR(F8/F$25,0)</f>
        <v>0.29268292682926833</v>
      </c>
      <c r="H8" s="15">
        <f t="shared" ref="H8:H24" si="3">IFERROR(F8/F$36,0)</f>
        <v>0.17910447761194034</v>
      </c>
      <c r="I8" s="14">
        <v>1.03009259259259E-3</v>
      </c>
      <c r="J8" s="15">
        <f t="shared" ref="J8:J24" si="4">IFERROR(I8/I$25,0)</f>
        <v>7.1600965406274961E-2</v>
      </c>
      <c r="K8" s="17">
        <f t="shared" ref="K8:K24" si="5">IFERROR(I8/I$36,0)</f>
        <v>4.4081228330856745E-2</v>
      </c>
    </row>
    <row r="9" spans="2:11" x14ac:dyDescent="0.25">
      <c r="B9" s="13" t="s">
        <v>11</v>
      </c>
      <c r="C9" s="14">
        <v>4.2824074074074102E-4</v>
      </c>
      <c r="D9" s="15">
        <f t="shared" si="0"/>
        <v>3.0782029950083209E-2</v>
      </c>
      <c r="E9" s="15">
        <f t="shared" si="1"/>
        <v>1.8954918032786889E-2</v>
      </c>
      <c r="F9" s="14">
        <v>1.2731481481481499E-4</v>
      </c>
      <c r="G9" s="15">
        <f t="shared" si="2"/>
        <v>0.26829268292682945</v>
      </c>
      <c r="H9" s="15">
        <f t="shared" si="3"/>
        <v>0.16417910447761208</v>
      </c>
      <c r="I9" s="14">
        <v>5.5555555555555599E-4</v>
      </c>
      <c r="J9" s="15">
        <f t="shared" si="4"/>
        <v>3.8616251005631562E-2</v>
      </c>
      <c r="K9" s="17">
        <f t="shared" si="5"/>
        <v>2.3774145616641918E-2</v>
      </c>
    </row>
    <row r="10" spans="2:11" x14ac:dyDescent="0.25">
      <c r="B10" s="13" t="s">
        <v>63</v>
      </c>
      <c r="C10" s="14">
        <v>1.04166666666667E-4</v>
      </c>
      <c r="D10" s="15">
        <f t="shared" si="0"/>
        <v>7.4875207986689072E-3</v>
      </c>
      <c r="E10" s="15">
        <f t="shared" si="1"/>
        <v>4.610655737704931E-3</v>
      </c>
      <c r="F10" s="14">
        <v>0</v>
      </c>
      <c r="G10" s="15">
        <f t="shared" si="2"/>
        <v>0</v>
      </c>
      <c r="H10" s="15">
        <f t="shared" si="3"/>
        <v>0</v>
      </c>
      <c r="I10" s="14">
        <v>1.04166666666667E-4</v>
      </c>
      <c r="J10" s="15">
        <f t="shared" si="4"/>
        <v>7.2405470635559356E-3</v>
      </c>
      <c r="K10" s="17">
        <f t="shared" si="5"/>
        <v>4.4576523031203703E-3</v>
      </c>
    </row>
    <row r="11" spans="2:11" x14ac:dyDescent="0.25">
      <c r="B11" s="13" t="s">
        <v>12</v>
      </c>
      <c r="C11" s="14">
        <v>2.7777777777777799E-4</v>
      </c>
      <c r="D11" s="15">
        <f t="shared" si="0"/>
        <v>1.9966722129783704E-2</v>
      </c>
      <c r="E11" s="15">
        <f t="shared" si="1"/>
        <v>1.229508196721312E-2</v>
      </c>
      <c r="F11" s="14">
        <v>6.9444444444444404E-5</v>
      </c>
      <c r="G11" s="15">
        <f t="shared" si="2"/>
        <v>0.14634146341463397</v>
      </c>
      <c r="H11" s="15">
        <f t="shared" si="3"/>
        <v>8.9552238805970047E-2</v>
      </c>
      <c r="I11" s="14">
        <v>3.4722222222222202E-4</v>
      </c>
      <c r="J11" s="15">
        <f t="shared" si="4"/>
        <v>2.4135156878519692E-2</v>
      </c>
      <c r="K11" s="17">
        <f t="shared" si="5"/>
        <v>1.4858841010401178E-2</v>
      </c>
    </row>
    <row r="12" spans="2:1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8.8078703703703704E-3</v>
      </c>
      <c r="D24" s="15">
        <f t="shared" si="0"/>
        <v>0.63311148086522451</v>
      </c>
      <c r="E24" s="15">
        <f t="shared" si="1"/>
        <v>0.38985655737704905</v>
      </c>
      <c r="F24" s="24">
        <v>0</v>
      </c>
      <c r="G24" s="15">
        <f t="shared" si="2"/>
        <v>0</v>
      </c>
      <c r="H24" s="15">
        <f t="shared" si="3"/>
        <v>0</v>
      </c>
      <c r="I24" s="24">
        <v>8.8078703703703704E-3</v>
      </c>
      <c r="J24" s="15">
        <f t="shared" si="4"/>
        <v>0.61222847948511661</v>
      </c>
      <c r="K24" s="17">
        <f t="shared" si="5"/>
        <v>0.37691926696384342</v>
      </c>
    </row>
    <row r="25" spans="2:11" ht="16.5" thickTop="1" thickBot="1" x14ac:dyDescent="0.3">
      <c r="B25" s="36" t="s">
        <v>3</v>
      </c>
      <c r="C25" s="37">
        <f>SUM(C7:C24)</f>
        <v>1.391203703703704E-2</v>
      </c>
      <c r="D25" s="38">
        <f>IFERROR(SUM(D7:D24),0)</f>
        <v>1</v>
      </c>
      <c r="E25" s="38">
        <f>IFERROR(SUM(E7:E24),0)</f>
        <v>0.61577868852459017</v>
      </c>
      <c r="F25" s="37">
        <f>SUM(F7:F24)</f>
        <v>4.7453703703703736E-4</v>
      </c>
      <c r="G25" s="38">
        <f>IFERROR(SUM(G7:G24),0)</f>
        <v>1.0000000000000002</v>
      </c>
      <c r="H25" s="38">
        <f>IFERROR(SUM(H7:H24),0)</f>
        <v>0.61194029850746279</v>
      </c>
      <c r="I25" s="37">
        <f>SUM(I7:I24)</f>
        <v>1.4386574074074076E-2</v>
      </c>
      <c r="J25" s="38">
        <f>IFERROR(SUM(J7:J24),0)</f>
        <v>1</v>
      </c>
      <c r="K25" s="39">
        <f>IFERROR(SUM(K7:K24),0)</f>
        <v>0.61565131253095595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1.52777777777778E-3</v>
      </c>
      <c r="D31" s="22"/>
      <c r="E31" s="15">
        <f t="shared" si="6"/>
        <v>6.7622950819672206E-2</v>
      </c>
      <c r="F31" s="14">
        <v>1.15740740740741E-4</v>
      </c>
      <c r="G31" s="22"/>
      <c r="H31" s="15">
        <f t="shared" si="7"/>
        <v>0.14925373134328385</v>
      </c>
      <c r="I31" s="14">
        <v>1.6435185185185201E-3</v>
      </c>
      <c r="J31" s="22"/>
      <c r="K31" s="17">
        <f t="shared" si="8"/>
        <v>7.0331847449232349E-2</v>
      </c>
    </row>
    <row r="32" spans="2:11" x14ac:dyDescent="0.25">
      <c r="B32" s="21" t="s">
        <v>19</v>
      </c>
      <c r="C32" s="14">
        <v>7.1527777777777796E-3</v>
      </c>
      <c r="D32" s="22"/>
      <c r="E32" s="15">
        <f t="shared" si="6"/>
        <v>0.31659836065573765</v>
      </c>
      <c r="F32" s="14">
        <v>1.8518518518518501E-4</v>
      </c>
      <c r="G32" s="22"/>
      <c r="H32" s="15">
        <f t="shared" si="7"/>
        <v>0.23880597014925339</v>
      </c>
      <c r="I32" s="14">
        <v>7.3379629629629602E-3</v>
      </c>
      <c r="J32" s="22"/>
      <c r="K32" s="17">
        <f t="shared" si="8"/>
        <v>0.31401684001981162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8.6805555555555594E-3</v>
      </c>
      <c r="D34" s="38"/>
      <c r="E34" s="38">
        <f>IFERROR(SUM(E28:E33),0)</f>
        <v>0.38422131147540983</v>
      </c>
      <c r="F34" s="37">
        <f>SUM(F28:F33)</f>
        <v>3.00925925925926E-4</v>
      </c>
      <c r="G34" s="38"/>
      <c r="H34" s="38">
        <f>IFERROR(SUM(H28:H33),0)</f>
        <v>0.38805970149253721</v>
      </c>
      <c r="I34" s="37">
        <f>SUM(I28:I33)</f>
        <v>8.9814814814814809E-3</v>
      </c>
      <c r="J34" s="38"/>
      <c r="K34" s="39">
        <f>IFERROR(SUM(K28:K33),0)</f>
        <v>0.38434868746904394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2.2592592592592602E-2</v>
      </c>
      <c r="D36" s="40"/>
      <c r="E36" s="41">
        <f>IFERROR(SUM(E25,E34),0)</f>
        <v>1</v>
      </c>
      <c r="F36" s="37">
        <f>SUM(F25,F34)</f>
        <v>7.7546296296296337E-4</v>
      </c>
      <c r="G36" s="40"/>
      <c r="H36" s="41">
        <f>IFERROR(SUM(H25,H34),0)</f>
        <v>1</v>
      </c>
      <c r="I36" s="37">
        <f>SUM(I25,I34)</f>
        <v>2.3368055555555559E-2</v>
      </c>
      <c r="J36" s="40"/>
      <c r="K36" s="43">
        <f>IFERROR(SUM(K25,K34),0)</f>
        <v>0.99999999999999989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3"/>
  <dimension ref="B2:K37"/>
  <sheetViews>
    <sheetView showGridLines="0" showZeros="0" zoomScale="80" zoomScaleNormal="8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47" t="s">
        <v>52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2.23032407407407E-2</v>
      </c>
      <c r="D7" s="15">
        <f>IFERROR(C7/C$25,0)</f>
        <v>0.28197249048873257</v>
      </c>
      <c r="E7" s="15">
        <f>IFERROR(C7/C$36,0)</f>
        <v>0.23281382143288606</v>
      </c>
      <c r="F7" s="14">
        <v>2.0601851851851901E-3</v>
      </c>
      <c r="G7" s="15">
        <f>IFERROR(F7/F$25,0)</f>
        <v>9.7748489840747063E-2</v>
      </c>
      <c r="H7" s="15">
        <f>IFERROR(F7/F$36,0)</f>
        <v>8.6115142718916515E-2</v>
      </c>
      <c r="I7" s="14">
        <v>2.43634259259259E-2</v>
      </c>
      <c r="J7" s="15">
        <f>IFERROR(I7/I$25,0)</f>
        <v>0.24321201617562091</v>
      </c>
      <c r="K7" s="17">
        <f>IFERROR(I7/I$36,0)</f>
        <v>0.20349961330239735</v>
      </c>
    </row>
    <row r="8" spans="2:11" x14ac:dyDescent="0.25">
      <c r="B8" s="13" t="s">
        <v>150</v>
      </c>
      <c r="C8" s="14">
        <v>3.2881944444444401E-2</v>
      </c>
      <c r="D8" s="15">
        <f t="shared" ref="D8:D24" si="0">IFERROR(C8/C$25,0)</f>
        <v>0.41571553994732213</v>
      </c>
      <c r="E8" s="15">
        <f t="shared" ref="E8:E24" si="1">IFERROR(C8/C$36,0)</f>
        <v>0.3432403044581368</v>
      </c>
      <c r="F8" s="14">
        <v>9.69907407407407E-3</v>
      </c>
      <c r="G8" s="15">
        <f t="shared" ref="G8:G24" si="2">IFERROR(F8/F$25,0)</f>
        <v>0.46018671059857197</v>
      </c>
      <c r="H8" s="15">
        <f t="shared" ref="H8:H24" si="3">IFERROR(F8/F$36,0)</f>
        <v>0.40541848089017885</v>
      </c>
      <c r="I8" s="14">
        <v>4.2581018518518497E-2</v>
      </c>
      <c r="J8" s="15">
        <f t="shared" ref="J8:J24" si="4">IFERROR(I8/I$25,0)</f>
        <v>0.42507221259387645</v>
      </c>
      <c r="K8" s="17">
        <f t="shared" ref="K8:K24" si="5">IFERROR(I8/I$36,0)</f>
        <v>0.35566511987625671</v>
      </c>
    </row>
    <row r="9" spans="2:11" x14ac:dyDescent="0.25">
      <c r="B9" s="13" t="s">
        <v>11</v>
      </c>
      <c r="C9" s="14">
        <v>9.4097222222222204E-3</v>
      </c>
      <c r="D9" s="15">
        <f t="shared" si="0"/>
        <v>0.1189640035118526</v>
      </c>
      <c r="E9" s="15">
        <f t="shared" si="1"/>
        <v>9.8223994200797443E-2</v>
      </c>
      <c r="F9" s="14">
        <v>5.0925925925925904E-3</v>
      </c>
      <c r="G9" s="15">
        <f t="shared" si="2"/>
        <v>0.24162548050521679</v>
      </c>
      <c r="H9" s="15">
        <f t="shared" si="3"/>
        <v>0.21286889211417503</v>
      </c>
      <c r="I9" s="14">
        <v>1.4502314814814799E-2</v>
      </c>
      <c r="J9" s="15">
        <f t="shared" si="4"/>
        <v>0.14477180820335062</v>
      </c>
      <c r="K9" s="17">
        <f t="shared" si="5"/>
        <v>0.12113302397525126</v>
      </c>
    </row>
    <row r="10" spans="2:11" x14ac:dyDescent="0.25">
      <c r="B10" s="13" t="s">
        <v>63</v>
      </c>
      <c r="C10" s="14">
        <v>6.0763888888888899E-3</v>
      </c>
      <c r="D10" s="15">
        <f t="shared" si="0"/>
        <v>7.6821773485513709E-2</v>
      </c>
      <c r="E10" s="15">
        <f t="shared" si="1"/>
        <v>6.3428778542950398E-2</v>
      </c>
      <c r="F10" s="14">
        <v>8.7962962962963005E-4</v>
      </c>
      <c r="G10" s="15">
        <f t="shared" si="2"/>
        <v>4.1735310269082934E-2</v>
      </c>
      <c r="H10" s="15">
        <f t="shared" si="3"/>
        <v>3.676826318335754E-2</v>
      </c>
      <c r="I10" s="14">
        <v>6.9560185185185202E-3</v>
      </c>
      <c r="J10" s="15">
        <f t="shared" si="4"/>
        <v>6.943963027151942E-2</v>
      </c>
      <c r="K10" s="17">
        <f t="shared" si="5"/>
        <v>5.8101314771848447E-2</v>
      </c>
    </row>
    <row r="11" spans="2:11" x14ac:dyDescent="0.25">
      <c r="B11" s="13" t="s">
        <v>12</v>
      </c>
      <c r="C11" s="14">
        <v>4.6064814814814796E-3</v>
      </c>
      <c r="D11" s="15">
        <f t="shared" si="0"/>
        <v>5.8238220661398929E-2</v>
      </c>
      <c r="E11" s="15">
        <f t="shared" si="1"/>
        <v>4.8085054971608088E-2</v>
      </c>
      <c r="F11" s="14">
        <v>3.3449074074074102E-3</v>
      </c>
      <c r="G11" s="15">
        <f t="shared" si="2"/>
        <v>0.15870400878638122</v>
      </c>
      <c r="H11" s="15">
        <f t="shared" si="3"/>
        <v>0.13981615868408334</v>
      </c>
      <c r="I11" s="14">
        <v>7.9513888888888898E-3</v>
      </c>
      <c r="J11" s="15">
        <f t="shared" si="4"/>
        <v>7.9376083188908209E-2</v>
      </c>
      <c r="K11" s="17">
        <f t="shared" si="5"/>
        <v>6.6415313225058031E-2</v>
      </c>
    </row>
    <row r="12" spans="2:11" x14ac:dyDescent="0.25">
      <c r="B12" s="13" t="s">
        <v>151</v>
      </c>
      <c r="C12" s="14">
        <v>6.9444444444444404E-5</v>
      </c>
      <c r="D12" s="15">
        <f t="shared" si="0"/>
        <v>8.7796312554872739E-4</v>
      </c>
      <c r="E12" s="15">
        <f t="shared" si="1"/>
        <v>7.2490032620514688E-4</v>
      </c>
      <c r="F12" s="14">
        <v>0</v>
      </c>
      <c r="G12" s="15">
        <f t="shared" si="2"/>
        <v>0</v>
      </c>
      <c r="H12" s="15">
        <f t="shared" si="3"/>
        <v>0</v>
      </c>
      <c r="I12" s="14">
        <v>6.9444444444444404E-5</v>
      </c>
      <c r="J12" s="15">
        <f t="shared" si="4"/>
        <v>6.932409012131716E-4</v>
      </c>
      <c r="K12" s="17">
        <f t="shared" si="5"/>
        <v>5.8004640371229685E-4</v>
      </c>
    </row>
    <row r="13" spans="2:11" x14ac:dyDescent="0.25">
      <c r="B13" s="13" t="s">
        <v>152</v>
      </c>
      <c r="C13" s="14">
        <v>6.01851851851852E-4</v>
      </c>
      <c r="D13" s="15">
        <f t="shared" si="0"/>
        <v>7.6090137547556438E-3</v>
      </c>
      <c r="E13" s="15">
        <f t="shared" si="1"/>
        <v>6.2824694937779453E-3</v>
      </c>
      <c r="F13" s="14">
        <v>0</v>
      </c>
      <c r="G13" s="15">
        <f t="shared" si="2"/>
        <v>0</v>
      </c>
      <c r="H13" s="15">
        <f t="shared" si="3"/>
        <v>0</v>
      </c>
      <c r="I13" s="14">
        <v>6.01851851851852E-4</v>
      </c>
      <c r="J13" s="15">
        <f t="shared" si="4"/>
        <v>6.0080878105141589E-3</v>
      </c>
      <c r="K13" s="17">
        <f t="shared" si="5"/>
        <v>5.0270688321732435E-3</v>
      </c>
    </row>
    <row r="14" spans="2:11" x14ac:dyDescent="0.25">
      <c r="B14" s="13" t="s">
        <v>153</v>
      </c>
      <c r="C14" s="14">
        <v>6.9444444444444404E-5</v>
      </c>
      <c r="D14" s="15">
        <f t="shared" si="0"/>
        <v>8.7796312554872739E-4</v>
      </c>
      <c r="E14" s="15">
        <f t="shared" si="1"/>
        <v>7.2490032620514688E-4</v>
      </c>
      <c r="F14" s="14">
        <v>0</v>
      </c>
      <c r="G14" s="15">
        <f t="shared" si="2"/>
        <v>0</v>
      </c>
      <c r="H14" s="15">
        <f t="shared" si="3"/>
        <v>0</v>
      </c>
      <c r="I14" s="14">
        <v>6.9444444444444404E-5</v>
      </c>
      <c r="J14" s="15">
        <f t="shared" si="4"/>
        <v>6.932409012131716E-4</v>
      </c>
      <c r="K14" s="17">
        <f t="shared" si="5"/>
        <v>5.8004640371229685E-4</v>
      </c>
    </row>
    <row r="15" spans="2:11" x14ac:dyDescent="0.25">
      <c r="B15" s="13" t="s">
        <v>154</v>
      </c>
      <c r="C15" s="14">
        <v>2.31481481481481E-5</v>
      </c>
      <c r="D15" s="15">
        <f t="shared" si="0"/>
        <v>2.9265437518290866E-4</v>
      </c>
      <c r="E15" s="15">
        <f t="shared" si="1"/>
        <v>2.4163344206838192E-4</v>
      </c>
      <c r="F15" s="14">
        <v>0</v>
      </c>
      <c r="G15" s="15">
        <f t="shared" si="2"/>
        <v>0</v>
      </c>
      <c r="H15" s="15">
        <f t="shared" si="3"/>
        <v>0</v>
      </c>
      <c r="I15" s="14">
        <v>2.31481481481481E-5</v>
      </c>
      <c r="J15" s="15">
        <f t="shared" si="4"/>
        <v>2.3108030040439018E-4</v>
      </c>
      <c r="K15" s="17">
        <f t="shared" si="5"/>
        <v>1.9334880123743199E-4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3.0555555555555601E-3</v>
      </c>
      <c r="D24" s="15">
        <f t="shared" si="0"/>
        <v>3.8630377524144083E-2</v>
      </c>
      <c r="E24" s="15">
        <f t="shared" si="1"/>
        <v>3.1895614353026527E-2</v>
      </c>
      <c r="F24" s="24">
        <v>0</v>
      </c>
      <c r="G24" s="15">
        <f t="shared" si="2"/>
        <v>0</v>
      </c>
      <c r="H24" s="15">
        <f t="shared" si="3"/>
        <v>0</v>
      </c>
      <c r="I24" s="24">
        <v>3.0555555555555601E-3</v>
      </c>
      <c r="J24" s="15">
        <f t="shared" si="4"/>
        <v>3.0502599653379613E-2</v>
      </c>
      <c r="K24" s="17">
        <f t="shared" si="5"/>
        <v>2.5522041763341111E-2</v>
      </c>
    </row>
    <row r="25" spans="2:11" ht="16.5" thickTop="1" thickBot="1" x14ac:dyDescent="0.3">
      <c r="B25" s="36" t="s">
        <v>3</v>
      </c>
      <c r="C25" s="37">
        <f>SUM(C7:C24)</f>
        <v>7.9097222222222138E-2</v>
      </c>
      <c r="D25" s="38">
        <f>IFERROR(SUM(D7:D24),0)</f>
        <v>1</v>
      </c>
      <c r="E25" s="38">
        <f>IFERROR(SUM(E7:E24),0)</f>
        <v>0.82566147154766212</v>
      </c>
      <c r="F25" s="37">
        <f>SUM(F7:F24)</f>
        <v>2.1076388888888891E-2</v>
      </c>
      <c r="G25" s="38">
        <f>IFERROR(SUM(G7:G24),0)</f>
        <v>1</v>
      </c>
      <c r="H25" s="38">
        <f>IFERROR(SUM(H7:H24),0)</f>
        <v>0.88098693759071134</v>
      </c>
      <c r="I25" s="37">
        <f>SUM(I7:I24)</f>
        <v>0.10017361111111105</v>
      </c>
      <c r="J25" s="38">
        <f>IFERROR(SUM(J7:J24),0)</f>
        <v>1</v>
      </c>
      <c r="K25" s="39">
        <f>IFERROR(SUM(K7:K24),0)</f>
        <v>0.83671693735498831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4.2824074074074102E-4</v>
      </c>
      <c r="D28" s="22"/>
      <c r="E28" s="15">
        <f>IFERROR(C28/C$36,0)</f>
        <v>4.4702186782650784E-3</v>
      </c>
      <c r="F28" s="14">
        <v>0</v>
      </c>
      <c r="G28" s="22"/>
      <c r="H28" s="15">
        <f>IFERROR(F28/F$36,0)</f>
        <v>0</v>
      </c>
      <c r="I28" s="14">
        <v>4.2824074074074102E-4</v>
      </c>
      <c r="J28" s="22"/>
      <c r="K28" s="17">
        <f>IFERROR(I28/I$36,0)</f>
        <v>3.5769528228925015E-3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3.8541666666666698E-3</v>
      </c>
      <c r="D31" s="22"/>
      <c r="E31" s="15">
        <f t="shared" si="6"/>
        <v>4.0231968104385708E-2</v>
      </c>
      <c r="F31" s="14">
        <v>1.19212962962963E-3</v>
      </c>
      <c r="G31" s="22"/>
      <c r="H31" s="15">
        <f t="shared" si="7"/>
        <v>4.9830672472181925E-2</v>
      </c>
      <c r="I31" s="14">
        <v>5.0462962962962996E-3</v>
      </c>
      <c r="J31" s="22"/>
      <c r="K31" s="17">
        <f t="shared" si="8"/>
        <v>4.215003866976029E-2</v>
      </c>
    </row>
    <row r="32" spans="2:11" x14ac:dyDescent="0.25">
      <c r="B32" s="21" t="s">
        <v>19</v>
      </c>
      <c r="C32" s="14">
        <v>1.24189814814815E-2</v>
      </c>
      <c r="D32" s="22"/>
      <c r="E32" s="15">
        <f t="shared" si="6"/>
        <v>0.12963634166968738</v>
      </c>
      <c r="F32" s="14">
        <v>1.65509259259259E-3</v>
      </c>
      <c r="G32" s="22"/>
      <c r="H32" s="15">
        <f t="shared" si="7"/>
        <v>6.9182389937106806E-2</v>
      </c>
      <c r="I32" s="14">
        <v>1.40740740740741E-2</v>
      </c>
      <c r="J32" s="22"/>
      <c r="K32" s="17">
        <f t="shared" si="8"/>
        <v>0.11755607115235911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1.6701388888888911E-2</v>
      </c>
      <c r="D34" s="38"/>
      <c r="E34" s="38">
        <f>IFERROR(SUM(E28:E33),0)</f>
        <v>0.17433852845233816</v>
      </c>
      <c r="F34" s="37">
        <f>SUM(F28:F33)</f>
        <v>2.8472222222222197E-3</v>
      </c>
      <c r="G34" s="38"/>
      <c r="H34" s="38">
        <f>IFERROR(SUM(H28:H33),0)</f>
        <v>0.11901306240928873</v>
      </c>
      <c r="I34" s="37">
        <f>SUM(I28:I33)</f>
        <v>1.9548611111111142E-2</v>
      </c>
      <c r="J34" s="38"/>
      <c r="K34" s="39">
        <f>IFERROR(SUM(K28:K33),0)</f>
        <v>0.16328306264501191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9.5798611111111043E-2</v>
      </c>
      <c r="D36" s="40"/>
      <c r="E36" s="41">
        <f>IFERROR(SUM(E25,E34),0)</f>
        <v>1.0000000000000002</v>
      </c>
      <c r="F36" s="37">
        <f>SUM(F25,F34)</f>
        <v>2.3923611111111111E-2</v>
      </c>
      <c r="G36" s="40"/>
      <c r="H36" s="41">
        <f>IFERROR(SUM(H25,H34),0)</f>
        <v>1</v>
      </c>
      <c r="I36" s="37">
        <f>SUM(I25,I34)</f>
        <v>0.11972222222222219</v>
      </c>
      <c r="J36" s="40"/>
      <c r="K36" s="43">
        <f>IFERROR(SUM(K25,K34),0)</f>
        <v>1.0000000000000002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4"/>
  <dimension ref="B2:K37"/>
  <sheetViews>
    <sheetView showGridLines="0" showZeros="0" topLeftCell="A7" zoomScale="80" zoomScaleNormal="8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x14ac:dyDescent="0.25">
      <c r="B3" s="147" t="s">
        <v>54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6.15740740740741E-3</v>
      </c>
      <c r="D7" s="15">
        <f>IFERROR(C7/C$25,0)</f>
        <v>0.35185185185185169</v>
      </c>
      <c r="E7" s="15">
        <f>IFERROR(C7/C$36,0)</f>
        <v>0.21153081510934388</v>
      </c>
      <c r="F7" s="14">
        <v>2.0949074074074099E-3</v>
      </c>
      <c r="G7" s="15">
        <f>IFERROR(F7/F$25,0)</f>
        <v>0.18172690763052243</v>
      </c>
      <c r="H7" s="15">
        <f>IFERROR(F7/F$36,0)</f>
        <v>0.12613240418118482</v>
      </c>
      <c r="I7" s="14">
        <v>8.2523148148148096E-3</v>
      </c>
      <c r="J7" s="15">
        <f>IFERROR(I7/I$25,0)</f>
        <v>0.2842902711323762</v>
      </c>
      <c r="K7" s="17">
        <f>IFERROR(I7/I$36,0)</f>
        <v>0.18050632911392372</v>
      </c>
    </row>
    <row r="8" spans="2:11" x14ac:dyDescent="0.25">
      <c r="B8" s="13" t="s">
        <v>150</v>
      </c>
      <c r="C8" s="14">
        <v>5.1851851851851902E-3</v>
      </c>
      <c r="D8" s="15">
        <f t="shared" ref="D8:D24" si="0">IFERROR(C8/C$25,0)</f>
        <v>0.29629629629629634</v>
      </c>
      <c r="E8" s="15">
        <f t="shared" ref="E8:E24" si="1">IFERROR(C8/C$36,0)</f>
        <v>0.17813121272365809</v>
      </c>
      <c r="F8" s="14">
        <v>3.7037037037036999E-3</v>
      </c>
      <c r="G8" s="15">
        <f t="shared" ref="G8:G24" si="2">IFERROR(F8/F$25,0)</f>
        <v>0.32128514056224888</v>
      </c>
      <c r="H8" s="15">
        <f t="shared" ref="H8:H24" si="3">IFERROR(F8/F$36,0)</f>
        <v>0.22299651567944229</v>
      </c>
      <c r="I8" s="14">
        <v>8.8888888888888906E-3</v>
      </c>
      <c r="J8" s="15">
        <f t="shared" ref="J8:J24" si="4">IFERROR(I8/I$25,0)</f>
        <v>0.30622009569377995</v>
      </c>
      <c r="K8" s="17">
        <f t="shared" ref="K8:K24" si="5">IFERROR(I8/I$36,0)</f>
        <v>0.19443037974683527</v>
      </c>
    </row>
    <row r="9" spans="2:11" x14ac:dyDescent="0.25">
      <c r="B9" s="13" t="s">
        <v>11</v>
      </c>
      <c r="C9" s="14">
        <v>2.66203703703704E-3</v>
      </c>
      <c r="D9" s="15">
        <f t="shared" si="0"/>
        <v>0.15211640211640215</v>
      </c>
      <c r="E9" s="15">
        <f t="shared" si="1"/>
        <v>9.1451292246520918E-2</v>
      </c>
      <c r="F9" s="14">
        <v>3.4606481481481502E-3</v>
      </c>
      <c r="G9" s="15">
        <f t="shared" si="2"/>
        <v>0.30020080321285175</v>
      </c>
      <c r="H9" s="15">
        <f t="shared" si="3"/>
        <v>0.20836236933797922</v>
      </c>
      <c r="I9" s="14">
        <v>6.1226851851851902E-3</v>
      </c>
      <c r="J9" s="15">
        <f t="shared" si="4"/>
        <v>0.21092503987240846</v>
      </c>
      <c r="K9" s="17">
        <f t="shared" si="5"/>
        <v>0.13392405063291135</v>
      </c>
    </row>
    <row r="10" spans="2:11" x14ac:dyDescent="0.25">
      <c r="B10" s="13" t="s">
        <v>63</v>
      </c>
      <c r="C10" s="14">
        <v>1.80555555555556E-3</v>
      </c>
      <c r="D10" s="15">
        <f t="shared" si="0"/>
        <v>0.10317460317460334</v>
      </c>
      <c r="E10" s="15">
        <f t="shared" si="1"/>
        <v>6.2027833001988185E-2</v>
      </c>
      <c r="F10" s="14">
        <v>1.2615740740740699E-3</v>
      </c>
      <c r="G10" s="15">
        <f t="shared" si="2"/>
        <v>0.10943775100401577</v>
      </c>
      <c r="H10" s="15">
        <f t="shared" si="3"/>
        <v>7.5958188153309861E-2</v>
      </c>
      <c r="I10" s="14">
        <v>3.0671296296296302E-3</v>
      </c>
      <c r="J10" s="15">
        <f t="shared" si="4"/>
        <v>0.10566188197767147</v>
      </c>
      <c r="K10" s="17">
        <f t="shared" si="5"/>
        <v>6.708860759493665E-2</v>
      </c>
    </row>
    <row r="11" spans="2:11" x14ac:dyDescent="0.25">
      <c r="B11" s="13" t="s">
        <v>12</v>
      </c>
      <c r="C11" s="14">
        <v>9.0277777777777795E-4</v>
      </c>
      <c r="D11" s="15">
        <f t="shared" si="0"/>
        <v>5.158730158730155E-2</v>
      </c>
      <c r="E11" s="15">
        <f t="shared" si="1"/>
        <v>3.101391650099402E-2</v>
      </c>
      <c r="F11" s="14">
        <v>1.0069444444444401E-3</v>
      </c>
      <c r="G11" s="15">
        <f t="shared" si="2"/>
        <v>8.7349397590361116E-2</v>
      </c>
      <c r="H11" s="15">
        <f t="shared" si="3"/>
        <v>6.0627177700348173E-2</v>
      </c>
      <c r="I11" s="14">
        <v>1.90972222222222E-3</v>
      </c>
      <c r="J11" s="15">
        <f t="shared" si="4"/>
        <v>6.5789473684210453E-2</v>
      </c>
      <c r="K11" s="17">
        <f t="shared" si="5"/>
        <v>4.1772151898734081E-2</v>
      </c>
    </row>
    <row r="12" spans="2:11" x14ac:dyDescent="0.25">
      <c r="B12" s="13" t="s">
        <v>151</v>
      </c>
      <c r="C12" s="14">
        <v>8.1018518518518503E-5</v>
      </c>
      <c r="D12" s="15">
        <f t="shared" si="0"/>
        <v>4.629629629629625E-3</v>
      </c>
      <c r="E12" s="15">
        <f t="shared" si="1"/>
        <v>2.7833001988071546E-3</v>
      </c>
      <c r="F12" s="14">
        <v>0</v>
      </c>
      <c r="G12" s="15">
        <f t="shared" si="2"/>
        <v>0</v>
      </c>
      <c r="H12" s="15">
        <f t="shared" si="3"/>
        <v>0</v>
      </c>
      <c r="I12" s="14">
        <v>8.1018518518518503E-5</v>
      </c>
      <c r="J12" s="15">
        <f t="shared" si="4"/>
        <v>2.7910685805422643E-3</v>
      </c>
      <c r="K12" s="17">
        <f t="shared" si="5"/>
        <v>1.772151898734175E-3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7.0601851851851804E-4</v>
      </c>
      <c r="D24" s="15">
        <f t="shared" si="0"/>
        <v>4.0343915343915279E-2</v>
      </c>
      <c r="E24" s="15">
        <f t="shared" si="1"/>
        <v>2.4254473161033765E-2</v>
      </c>
      <c r="F24" s="24">
        <v>0</v>
      </c>
      <c r="G24" s="15">
        <f t="shared" si="2"/>
        <v>0</v>
      </c>
      <c r="H24" s="15">
        <f t="shared" si="3"/>
        <v>0</v>
      </c>
      <c r="I24" s="24">
        <v>7.0601851851851804E-4</v>
      </c>
      <c r="J24" s="15">
        <f t="shared" si="4"/>
        <v>2.4322169059011148E-2</v>
      </c>
      <c r="K24" s="17">
        <f t="shared" si="5"/>
        <v>1.5443037974683518E-2</v>
      </c>
    </row>
    <row r="25" spans="2:11" ht="16.5" thickTop="1" thickBot="1" x14ac:dyDescent="0.3">
      <c r="B25" s="36" t="s">
        <v>3</v>
      </c>
      <c r="C25" s="37">
        <f>SUM(C7:C24)</f>
        <v>1.7500000000000016E-2</v>
      </c>
      <c r="D25" s="38">
        <f>IFERROR(SUM(D7:D24),0)</f>
        <v>1</v>
      </c>
      <c r="E25" s="38">
        <f>IFERROR(SUM(E7:E24),0)</f>
        <v>0.6011928429423461</v>
      </c>
      <c r="F25" s="37">
        <f>SUM(F7:F24)</f>
        <v>1.152777777777777E-2</v>
      </c>
      <c r="G25" s="38">
        <f>IFERROR(SUM(G7:G24),0)</f>
        <v>1</v>
      </c>
      <c r="H25" s="38">
        <f>IFERROR(SUM(H7:H24),0)</f>
        <v>0.69407665505226446</v>
      </c>
      <c r="I25" s="37">
        <f>SUM(I7:I24)</f>
        <v>2.9027777777777777E-2</v>
      </c>
      <c r="J25" s="38">
        <f>IFERROR(SUM(J7:J24),0)</f>
        <v>1</v>
      </c>
      <c r="K25" s="39">
        <f>IFERROR(SUM(K7:K24),0)</f>
        <v>0.6349367088607587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3.1250000000000002E-3</v>
      </c>
      <c r="D31" s="22"/>
      <c r="E31" s="15">
        <f t="shared" si="6"/>
        <v>0.10735586481113313</v>
      </c>
      <c r="F31" s="14">
        <v>7.7546296296296304E-4</v>
      </c>
      <c r="G31" s="22"/>
      <c r="H31" s="15">
        <f t="shared" si="7"/>
        <v>4.6689895470383283E-2</v>
      </c>
      <c r="I31" s="14">
        <v>3.9004629629629602E-3</v>
      </c>
      <c r="J31" s="22"/>
      <c r="K31" s="17">
        <f t="shared" si="8"/>
        <v>8.5316455696202373E-2</v>
      </c>
    </row>
    <row r="32" spans="2:11" x14ac:dyDescent="0.25">
      <c r="B32" s="21" t="s">
        <v>19</v>
      </c>
      <c r="C32" s="14">
        <v>8.4837962962963E-3</v>
      </c>
      <c r="D32" s="22"/>
      <c r="E32" s="15">
        <f t="shared" si="6"/>
        <v>0.29145129224652078</v>
      </c>
      <c r="F32" s="14">
        <v>4.3055555555555599E-3</v>
      </c>
      <c r="G32" s="22"/>
      <c r="H32" s="15">
        <f t="shared" si="7"/>
        <v>0.25923344947735222</v>
      </c>
      <c r="I32" s="14">
        <v>1.2789351851851901E-2</v>
      </c>
      <c r="J32" s="22"/>
      <c r="K32" s="17">
        <f t="shared" si="8"/>
        <v>0.27974683544303874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1.1608796296296301E-2</v>
      </c>
      <c r="D34" s="38"/>
      <c r="E34" s="38">
        <f>IFERROR(SUM(E28:E33),0)</f>
        <v>0.3988071570576539</v>
      </c>
      <c r="F34" s="37">
        <f>SUM(F28:F33)</f>
        <v>5.0810185185185229E-3</v>
      </c>
      <c r="G34" s="38"/>
      <c r="H34" s="38">
        <f>IFERROR(SUM(H28:H33),0)</f>
        <v>0.30592334494773549</v>
      </c>
      <c r="I34" s="37">
        <f>SUM(I28:I33)</f>
        <v>1.6689814814814862E-2</v>
      </c>
      <c r="J34" s="38"/>
      <c r="K34" s="39">
        <f>IFERROR(SUM(K28:K33),0)</f>
        <v>0.36506329113924113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2.9108796296296317E-2</v>
      </c>
      <c r="D36" s="40"/>
      <c r="E36" s="41">
        <f>IFERROR(SUM(E25,E34),0)</f>
        <v>1</v>
      </c>
      <c r="F36" s="37">
        <f>SUM(F25,F34)</f>
        <v>1.6608796296296295E-2</v>
      </c>
      <c r="G36" s="40"/>
      <c r="H36" s="41">
        <f>IFERROR(SUM(H25,H34),0)</f>
        <v>1</v>
      </c>
      <c r="I36" s="37">
        <f>SUM(I25,I34)</f>
        <v>4.5717592592592643E-2</v>
      </c>
      <c r="J36" s="40"/>
      <c r="K36" s="43">
        <f>IFERROR(SUM(K25,K34),0)</f>
        <v>0.99999999999999978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5"/>
  <dimension ref="B1:K72"/>
  <sheetViews>
    <sheetView showGridLines="0" showZeros="0" zoomScale="80" zoomScaleNormal="8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7" t="s">
        <v>42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s="5" customFormat="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s="5" customFormat="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1.72453703703704E-3</v>
      </c>
      <c r="D7" s="15">
        <f>IFERROR(C7/C$25,0)</f>
        <v>0.37721518987341818</v>
      </c>
      <c r="E7" s="15">
        <f>IFERROR(C7/C$36,0)</f>
        <v>0.22238805970149289</v>
      </c>
      <c r="F7" s="14">
        <v>0</v>
      </c>
      <c r="G7" s="15">
        <f>IFERROR(F7/F$25,0)</f>
        <v>0</v>
      </c>
      <c r="H7" s="15">
        <f>IFERROR(F7/F$36,0)</f>
        <v>0</v>
      </c>
      <c r="I7" s="14">
        <v>1.72453703703704E-3</v>
      </c>
      <c r="J7" s="15">
        <f>IFERROR(I7/I$25,0)</f>
        <v>0.37721518987341818</v>
      </c>
      <c r="K7" s="17">
        <f>IFERROR(I7/I$36,0)</f>
        <v>0.22238805970149289</v>
      </c>
    </row>
    <row r="8" spans="2:11" s="5" customFormat="1" x14ac:dyDescent="0.25">
      <c r="B8" s="13" t="s">
        <v>150</v>
      </c>
      <c r="C8" s="14">
        <v>7.1759259259259302E-4</v>
      </c>
      <c r="D8" s="15">
        <f t="shared" ref="D8:D24" si="0">IFERROR(C8/C$25,0)</f>
        <v>0.1569620253164557</v>
      </c>
      <c r="E8" s="15">
        <f t="shared" ref="E8:E24" si="1">IFERROR(C8/C$36,0)</f>
        <v>9.253731343283586E-2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7.1759259259259302E-4</v>
      </c>
      <c r="J8" s="15">
        <f t="shared" ref="J8:J24" si="4">IFERROR(I8/I$25,0)</f>
        <v>0.1569620253164557</v>
      </c>
      <c r="K8" s="17">
        <f t="shared" ref="K8:K24" si="5">IFERROR(I8/I$36,0)</f>
        <v>9.253731343283586E-2</v>
      </c>
    </row>
    <row r="9" spans="2:11" s="5" customFormat="1" x14ac:dyDescent="0.25">
      <c r="B9" s="13" t="s">
        <v>11</v>
      </c>
      <c r="C9" s="14">
        <v>4.8611111111111099E-4</v>
      </c>
      <c r="D9" s="15">
        <f t="shared" si="0"/>
        <v>0.10632911392405055</v>
      </c>
      <c r="E9" s="15">
        <f t="shared" si="1"/>
        <v>6.2686567164179072E-2</v>
      </c>
      <c r="F9" s="14">
        <v>0</v>
      </c>
      <c r="G9" s="15">
        <f t="shared" si="2"/>
        <v>0</v>
      </c>
      <c r="H9" s="15">
        <f t="shared" si="3"/>
        <v>0</v>
      </c>
      <c r="I9" s="14">
        <v>4.8611111111111099E-4</v>
      </c>
      <c r="J9" s="15">
        <f t="shared" si="4"/>
        <v>0.10632911392405055</v>
      </c>
      <c r="K9" s="17">
        <f t="shared" si="5"/>
        <v>6.2686567164179072E-2</v>
      </c>
    </row>
    <row r="10" spans="2:11" s="5" customFormat="1" x14ac:dyDescent="0.25">
      <c r="B10" s="13" t="s">
        <v>63</v>
      </c>
      <c r="C10" s="14">
        <v>1.6203703703703701E-4</v>
      </c>
      <c r="D10" s="15">
        <f t="shared" si="0"/>
        <v>3.5443037974683518E-2</v>
      </c>
      <c r="E10" s="15">
        <f t="shared" si="1"/>
        <v>2.0895522388059692E-2</v>
      </c>
      <c r="F10" s="14">
        <v>0</v>
      </c>
      <c r="G10" s="15">
        <f t="shared" si="2"/>
        <v>0</v>
      </c>
      <c r="H10" s="15">
        <f t="shared" si="3"/>
        <v>0</v>
      </c>
      <c r="I10" s="14">
        <v>1.6203703703703701E-4</v>
      </c>
      <c r="J10" s="15">
        <f t="shared" si="4"/>
        <v>3.5443037974683518E-2</v>
      </c>
      <c r="K10" s="17">
        <f t="shared" si="5"/>
        <v>2.0895522388059692E-2</v>
      </c>
    </row>
    <row r="11" spans="2:11" s="5" customFormat="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s="5" customFormat="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1.4814814814814801E-3</v>
      </c>
      <c r="D24" s="15">
        <f t="shared" si="0"/>
        <v>0.32405063291139197</v>
      </c>
      <c r="E24" s="15">
        <f t="shared" si="1"/>
        <v>0.19104477611940276</v>
      </c>
      <c r="F24" s="24">
        <v>0</v>
      </c>
      <c r="G24" s="15">
        <f t="shared" si="2"/>
        <v>0</v>
      </c>
      <c r="H24" s="15">
        <f t="shared" si="3"/>
        <v>0</v>
      </c>
      <c r="I24" s="24">
        <v>1.4814814814814801E-3</v>
      </c>
      <c r="J24" s="15">
        <f t="shared" si="4"/>
        <v>0.32405063291139197</v>
      </c>
      <c r="K24" s="17">
        <f t="shared" si="5"/>
        <v>0.19104477611940276</v>
      </c>
    </row>
    <row r="25" spans="2:11" s="5" customFormat="1" ht="16.5" thickTop="1" thickBot="1" x14ac:dyDescent="0.3">
      <c r="B25" s="36" t="s">
        <v>3</v>
      </c>
      <c r="C25" s="37">
        <f>SUM(C7:C24)</f>
        <v>4.5717592592592615E-3</v>
      </c>
      <c r="D25" s="38">
        <f>IFERROR(SUM(D7:D24),0)</f>
        <v>0.99999999999999978</v>
      </c>
      <c r="E25" s="38">
        <f>IFERROR(SUM(E7:E24),0)</f>
        <v>0.5895522388059703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4.5717592592592615E-3</v>
      </c>
      <c r="J25" s="38">
        <f>IFERROR(SUM(J7:J24),0)</f>
        <v>0.99999999999999978</v>
      </c>
      <c r="K25" s="39">
        <f>IFERROR(SUM(K7:K24),0)</f>
        <v>0.5895522388059703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3.4722222222222202E-5</v>
      </c>
      <c r="D28" s="22"/>
      <c r="E28" s="15">
        <f>IFERROR(C28/C$36,0)</f>
        <v>4.4776119402985043E-3</v>
      </c>
      <c r="F28" s="14">
        <v>0</v>
      </c>
      <c r="G28" s="22"/>
      <c r="H28" s="15">
        <f>IFERROR(F28/F$36,0)</f>
        <v>0</v>
      </c>
      <c r="I28" s="14">
        <v>3.4722222222222202E-5</v>
      </c>
      <c r="J28" s="22"/>
      <c r="K28" s="17">
        <f>IFERROR(I28/I$36,0)</f>
        <v>4.4776119402985043E-3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9.0277777777777795E-4</v>
      </c>
      <c r="D31" s="22"/>
      <c r="E31" s="15">
        <f t="shared" si="6"/>
        <v>0.11641791044776119</v>
      </c>
      <c r="F31" s="14">
        <v>0</v>
      </c>
      <c r="G31" s="22"/>
      <c r="H31" s="15">
        <f t="shared" si="7"/>
        <v>0</v>
      </c>
      <c r="I31" s="14">
        <v>9.0277777777777795E-4</v>
      </c>
      <c r="J31" s="22"/>
      <c r="K31" s="17">
        <f t="shared" si="8"/>
        <v>0.11641791044776119</v>
      </c>
    </row>
    <row r="32" spans="2:11" s="5" customFormat="1" x14ac:dyDescent="0.25">
      <c r="B32" s="21" t="s">
        <v>19</v>
      </c>
      <c r="C32" s="14">
        <v>2.2453703703703698E-3</v>
      </c>
      <c r="D32" s="22"/>
      <c r="E32" s="15">
        <f t="shared" si="6"/>
        <v>0.28955223880597003</v>
      </c>
      <c r="F32" s="14">
        <v>0</v>
      </c>
      <c r="G32" s="22"/>
      <c r="H32" s="15">
        <f t="shared" si="7"/>
        <v>0</v>
      </c>
      <c r="I32" s="14">
        <v>2.2453703703703698E-3</v>
      </c>
      <c r="J32" s="22"/>
      <c r="K32" s="17">
        <f t="shared" si="8"/>
        <v>0.28955223880597003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3.1828703703703698E-3</v>
      </c>
      <c r="D34" s="38"/>
      <c r="E34" s="38">
        <f>IFERROR(SUM(E28:E33),0)</f>
        <v>0.4104477611940297</v>
      </c>
      <c r="F34" s="37">
        <f>SUM(F28:F33)</f>
        <v>0</v>
      </c>
      <c r="G34" s="38"/>
      <c r="H34" s="38">
        <f>IFERROR(SUM(H28:H33),0)</f>
        <v>0</v>
      </c>
      <c r="I34" s="37">
        <f>SUM(I28:I33)</f>
        <v>3.1828703703703698E-3</v>
      </c>
      <c r="J34" s="38"/>
      <c r="K34" s="39">
        <f>IFERROR(SUM(K28:K33),0)</f>
        <v>0.4104477611940297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7.7546296296296313E-3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7.7546296296296313E-3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6"/>
  <dimension ref="B2:N37"/>
  <sheetViews>
    <sheetView showGridLines="0" showZeros="0" topLeftCell="A11" zoomScaleNormal="10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9" width="8" style="1" customWidth="1"/>
    <col min="10" max="10" width="8.42578125" style="1" bestFit="1" customWidth="1"/>
    <col min="11" max="12" width="8" style="1" customWidth="1"/>
    <col min="13" max="13" width="8.7109375" style="1" bestFit="1" customWidth="1"/>
    <col min="14" max="14" width="8" style="1" customWidth="1"/>
    <col min="15" max="16384" width="8.85546875" style="1"/>
  </cols>
  <sheetData>
    <row r="2" spans="2:14" ht="15.75" thickBot="1" x14ac:dyDescent="0.3"/>
    <row r="3" spans="2:14" x14ac:dyDescent="0.25">
      <c r="B3" s="147" t="s">
        <v>43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2:14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2:14" x14ac:dyDescent="0.25">
      <c r="B5" s="44"/>
      <c r="C5" s="148" t="s">
        <v>0</v>
      </c>
      <c r="D5" s="148"/>
      <c r="E5" s="148"/>
      <c r="F5" s="148" t="s">
        <v>1</v>
      </c>
      <c r="G5" s="148"/>
      <c r="H5" s="148"/>
      <c r="I5" s="148" t="s">
        <v>2</v>
      </c>
      <c r="J5" s="148"/>
      <c r="K5" s="148"/>
      <c r="L5" s="148" t="s">
        <v>3</v>
      </c>
      <c r="M5" s="148"/>
      <c r="N5" s="149"/>
    </row>
    <row r="6" spans="2:14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48</v>
      </c>
      <c r="C7" s="14">
        <v>1.7824074074074101E-3</v>
      </c>
      <c r="D7" s="15">
        <f>IFERROR(C7/C$25,0)</f>
        <v>0.17130144605116804</v>
      </c>
      <c r="E7" s="15">
        <f>IFERROR(C7/C$36,0)</f>
        <v>0.1498054474708172</v>
      </c>
      <c r="F7" s="14">
        <v>7.5231481481481503E-4</v>
      </c>
      <c r="G7" s="15">
        <f>IFERROR(F7/F$25,0)</f>
        <v>0.21594684385382043</v>
      </c>
      <c r="H7" s="15">
        <f>IFERROR(F7/F$36,0)</f>
        <v>0.18678160919540221</v>
      </c>
      <c r="I7" s="14">
        <v>8.1018518518518505E-4</v>
      </c>
      <c r="J7" s="15">
        <f>IFERROR(I7/I$25,0)</f>
        <v>0.17283950617283952</v>
      </c>
      <c r="K7" s="15">
        <f>IFERROR(I7/I$36,0)</f>
        <v>0.13084112149532709</v>
      </c>
      <c r="L7" s="16">
        <f>SUM(C7,F7,I7)</f>
        <v>3.3449074074074102E-3</v>
      </c>
      <c r="M7" s="15">
        <f>IFERROR(L7/L$25,0)</f>
        <v>0.18006230529595013</v>
      </c>
      <c r="N7" s="17">
        <f>IFERROR(L7/L$36,0)</f>
        <v>0.1512297226582941</v>
      </c>
    </row>
    <row r="8" spans="2:14" x14ac:dyDescent="0.25">
      <c r="B8" s="13" t="s">
        <v>150</v>
      </c>
      <c r="C8" s="14">
        <v>2.0138888888888901E-3</v>
      </c>
      <c r="D8" s="15">
        <f t="shared" ref="D8:D24" si="0">IFERROR(C8/C$25,0)</f>
        <v>0.19354838709677413</v>
      </c>
      <c r="E8" s="15">
        <f t="shared" ref="E8:E24" si="1">IFERROR(C8/C$36,0)</f>
        <v>0.16926070038910501</v>
      </c>
      <c r="F8" s="14">
        <v>9.9537037037036999E-4</v>
      </c>
      <c r="G8" s="15">
        <f t="shared" ref="G8:G24" si="2">IFERROR(F8/F$25,0)</f>
        <v>0.28571428571428531</v>
      </c>
      <c r="H8" s="15">
        <f t="shared" ref="H8:H24" si="3">IFERROR(F8/F$36,0)</f>
        <v>0.24712643678160889</v>
      </c>
      <c r="I8" s="14">
        <v>5.32407407407407E-4</v>
      </c>
      <c r="J8" s="15">
        <f t="shared" ref="J8:J24" si="4">IFERROR(I8/I$25,0)</f>
        <v>0.11358024691358018</v>
      </c>
      <c r="K8" s="15">
        <f t="shared" ref="K8:K24" si="5">IFERROR(I8/I$36,0)</f>
        <v>8.5981308411214902E-2</v>
      </c>
      <c r="L8" s="16">
        <f t="shared" ref="L8:L24" si="6">SUM(C8,F8,I8)</f>
        <v>3.5416666666666669E-3</v>
      </c>
      <c r="M8" s="15">
        <f t="shared" ref="M8:M24" si="7">IFERROR(L8/L$25,0)</f>
        <v>0.19065420560747648</v>
      </c>
      <c r="N8" s="17">
        <f t="shared" ref="N8:N24" si="8">IFERROR(L8/L$36,0)</f>
        <v>0.16012558869701718</v>
      </c>
    </row>
    <row r="9" spans="2:14" x14ac:dyDescent="0.25">
      <c r="B9" s="13" t="s">
        <v>11</v>
      </c>
      <c r="C9" s="14">
        <v>3.0324074074074099E-3</v>
      </c>
      <c r="D9" s="15">
        <f t="shared" si="0"/>
        <v>0.29143492769744156</v>
      </c>
      <c r="E9" s="15">
        <f t="shared" si="1"/>
        <v>0.25486381322957197</v>
      </c>
      <c r="F9" s="14">
        <v>1.1805555555555599E-3</v>
      </c>
      <c r="G9" s="15">
        <f t="shared" si="2"/>
        <v>0.3388704318936886</v>
      </c>
      <c r="H9" s="15">
        <f t="shared" si="3"/>
        <v>0.29310344827586288</v>
      </c>
      <c r="I9" s="14">
        <v>1.37731481481481E-3</v>
      </c>
      <c r="J9" s="15">
        <f t="shared" si="4"/>
        <v>0.29382716049382618</v>
      </c>
      <c r="K9" s="15">
        <f t="shared" si="5"/>
        <v>0.2224299065420553</v>
      </c>
      <c r="L9" s="16">
        <f t="shared" si="6"/>
        <v>5.5902777777777791E-3</v>
      </c>
      <c r="M9" s="15">
        <f t="shared" si="7"/>
        <v>0.30093457943925211</v>
      </c>
      <c r="N9" s="17">
        <f t="shared" si="8"/>
        <v>0.25274725274725263</v>
      </c>
    </row>
    <row r="10" spans="2:14" x14ac:dyDescent="0.25">
      <c r="B10" s="13" t="s">
        <v>63</v>
      </c>
      <c r="C10" s="14">
        <v>2.4074074074074102E-3</v>
      </c>
      <c r="D10" s="15">
        <f t="shared" si="0"/>
        <v>0.23136818687430483</v>
      </c>
      <c r="E10" s="15">
        <f t="shared" si="1"/>
        <v>0.20233463035019458</v>
      </c>
      <c r="F10" s="14">
        <v>3.7037037037037003E-4</v>
      </c>
      <c r="G10" s="15">
        <f t="shared" si="2"/>
        <v>0.10631229235880378</v>
      </c>
      <c r="H10" s="15">
        <f t="shared" si="3"/>
        <v>9.1954022988505579E-2</v>
      </c>
      <c r="I10" s="14">
        <v>1.49305555555556E-3</v>
      </c>
      <c r="J10" s="15">
        <f t="shared" si="4"/>
        <v>0.31851851851851953</v>
      </c>
      <c r="K10" s="15">
        <f t="shared" si="5"/>
        <v>0.24112149532710353</v>
      </c>
      <c r="L10" s="16">
        <f t="shared" si="6"/>
        <v>4.27083333333334E-3</v>
      </c>
      <c r="M10" s="15">
        <f t="shared" si="7"/>
        <v>0.22990654205607491</v>
      </c>
      <c r="N10" s="17">
        <f t="shared" si="8"/>
        <v>0.19309262166405039</v>
      </c>
    </row>
    <row r="11" spans="2:14" x14ac:dyDescent="0.25">
      <c r="B11" s="13" t="s">
        <v>12</v>
      </c>
      <c r="C11" s="14">
        <v>7.4074074074074103E-4</v>
      </c>
      <c r="D11" s="15">
        <f t="shared" si="0"/>
        <v>7.1190211345939891E-2</v>
      </c>
      <c r="E11" s="15">
        <f t="shared" si="1"/>
        <v>6.2256809338521367E-2</v>
      </c>
      <c r="F11" s="14">
        <v>1.8518518518518501E-4</v>
      </c>
      <c r="G11" s="15">
        <f t="shared" si="2"/>
        <v>5.3156146179401891E-2</v>
      </c>
      <c r="H11" s="15">
        <f t="shared" si="3"/>
        <v>4.597701149425279E-2</v>
      </c>
      <c r="I11" s="14">
        <v>4.7453703703703698E-4</v>
      </c>
      <c r="J11" s="15">
        <f t="shared" si="4"/>
        <v>0.10123456790123458</v>
      </c>
      <c r="K11" s="15">
        <f t="shared" si="5"/>
        <v>7.6635514018691592E-2</v>
      </c>
      <c r="L11" s="16">
        <f t="shared" si="6"/>
        <v>1.4004629629629632E-3</v>
      </c>
      <c r="M11" s="15">
        <f t="shared" si="7"/>
        <v>7.5389408099688415E-2</v>
      </c>
      <c r="N11" s="17">
        <f t="shared" si="8"/>
        <v>6.3317634746206136E-2</v>
      </c>
    </row>
    <row r="12" spans="2:14" x14ac:dyDescent="0.25">
      <c r="B12" s="13" t="s">
        <v>151</v>
      </c>
      <c r="C12" s="14">
        <v>6.9444444444444404E-5</v>
      </c>
      <c r="D12" s="15">
        <f t="shared" si="0"/>
        <v>6.6740823136818579E-3</v>
      </c>
      <c r="E12" s="15">
        <f t="shared" si="1"/>
        <v>5.8365758754863727E-3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5">
        <f t="shared" si="5"/>
        <v>0</v>
      </c>
      <c r="L12" s="16">
        <f t="shared" si="6"/>
        <v>6.9444444444444404E-5</v>
      </c>
      <c r="M12" s="15">
        <f t="shared" si="7"/>
        <v>3.7383177570093403E-3</v>
      </c>
      <c r="N12" s="17">
        <f t="shared" si="8"/>
        <v>3.139717425431707E-3</v>
      </c>
    </row>
    <row r="13" spans="2:14" x14ac:dyDescent="0.25">
      <c r="B13" s="13" t="s">
        <v>152</v>
      </c>
      <c r="C13" s="14">
        <v>1.15740740740741E-4</v>
      </c>
      <c r="D13" s="15">
        <f t="shared" si="0"/>
        <v>1.1123470522803129E-2</v>
      </c>
      <c r="E13" s="15">
        <f t="shared" si="1"/>
        <v>9.7276264591439811E-3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5">
        <f t="shared" si="5"/>
        <v>0</v>
      </c>
      <c r="L13" s="16">
        <f t="shared" si="6"/>
        <v>1.15740740740741E-4</v>
      </c>
      <c r="M13" s="15">
        <f t="shared" si="7"/>
        <v>6.2305295950155848E-3</v>
      </c>
      <c r="N13" s="17">
        <f t="shared" si="8"/>
        <v>5.2328623757195263E-3</v>
      </c>
    </row>
    <row r="14" spans="2:14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0</v>
      </c>
      <c r="M15" s="15">
        <f t="shared" si="7"/>
        <v>0</v>
      </c>
      <c r="N15" s="17">
        <f t="shared" si="8"/>
        <v>0</v>
      </c>
    </row>
    <row r="16" spans="2:14" x14ac:dyDescent="0.25">
      <c r="B16" s="13" t="s">
        <v>155</v>
      </c>
      <c r="C16" s="14">
        <v>0</v>
      </c>
      <c r="D16" s="15">
        <f>IFERROR(C16/C$25,0)</f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x14ac:dyDescent="0.25">
      <c r="B17" s="13" t="s">
        <v>156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0</v>
      </c>
      <c r="M18" s="15">
        <f t="shared" si="7"/>
        <v>0</v>
      </c>
      <c r="N18" s="17">
        <f t="shared" si="8"/>
        <v>0</v>
      </c>
    </row>
    <row r="19" spans="2:14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4">
        <v>0</v>
      </c>
      <c r="G19" s="15">
        <f t="shared" si="2"/>
        <v>0</v>
      </c>
      <c r="H19" s="15">
        <f t="shared" si="3"/>
        <v>0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0</v>
      </c>
      <c r="M19" s="15">
        <f t="shared" si="7"/>
        <v>0</v>
      </c>
      <c r="N19" s="17">
        <f t="shared" si="8"/>
        <v>0</v>
      </c>
    </row>
    <row r="20" spans="2:14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0</v>
      </c>
      <c r="M21" s="15">
        <f t="shared" si="7"/>
        <v>0</v>
      </c>
      <c r="N21" s="17">
        <f t="shared" si="8"/>
        <v>0</v>
      </c>
    </row>
    <row r="22" spans="2:14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x14ac:dyDescent="0.25">
      <c r="B23" s="13" t="s">
        <v>162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ht="15.75" thickBot="1" x14ac:dyDescent="0.3">
      <c r="B24" s="23" t="s">
        <v>13</v>
      </c>
      <c r="C24" s="24">
        <v>2.4305555555555601E-4</v>
      </c>
      <c r="D24" s="15">
        <f t="shared" si="0"/>
        <v>2.3359288097886562E-2</v>
      </c>
      <c r="E24" s="15">
        <f t="shared" si="1"/>
        <v>2.0428015564202352E-2</v>
      </c>
      <c r="F24" s="24">
        <v>0</v>
      </c>
      <c r="G24" s="15">
        <f t="shared" si="2"/>
        <v>0</v>
      </c>
      <c r="H24" s="15">
        <f t="shared" si="3"/>
        <v>0</v>
      </c>
      <c r="I24" s="24">
        <v>0</v>
      </c>
      <c r="J24" s="15">
        <f t="shared" si="4"/>
        <v>0</v>
      </c>
      <c r="K24" s="15">
        <f t="shared" si="5"/>
        <v>0</v>
      </c>
      <c r="L24" s="16">
        <f t="shared" si="6"/>
        <v>2.4305555555555601E-4</v>
      </c>
      <c r="M24" s="15">
        <f t="shared" si="7"/>
        <v>1.3084112149532723E-2</v>
      </c>
      <c r="N24" s="17">
        <f t="shared" si="8"/>
        <v>1.0989010989011002E-2</v>
      </c>
    </row>
    <row r="25" spans="2:14" ht="16.5" thickTop="1" thickBot="1" x14ac:dyDescent="0.3">
      <c r="B25" s="36" t="s">
        <v>3</v>
      </c>
      <c r="C25" s="37">
        <f>SUM(C7:C24)</f>
        <v>1.0405092592592603E-2</v>
      </c>
      <c r="D25" s="38">
        <f>IFERROR(SUM(D7:D24),0)</f>
        <v>0.99999999999999989</v>
      </c>
      <c r="E25" s="38">
        <f>IFERROR(SUM(E7:E24),0)</f>
        <v>0.8745136186770428</v>
      </c>
      <c r="F25" s="37">
        <f>SUM(F7:F24)</f>
        <v>3.4837962962962999E-3</v>
      </c>
      <c r="G25" s="38">
        <f>IFERROR(SUM(G7:G24),0)</f>
        <v>1</v>
      </c>
      <c r="H25" s="38">
        <f>IFERROR(SUM(H7:H24),0)</f>
        <v>0.86494252873563249</v>
      </c>
      <c r="I25" s="37">
        <f>SUM(I7:I24)</f>
        <v>4.687499999999999E-3</v>
      </c>
      <c r="J25" s="38">
        <f>IFERROR(SUM(J7:J24),0)</f>
        <v>1</v>
      </c>
      <c r="K25" s="38">
        <f>IFERROR(SUM(K7:K24),0)</f>
        <v>0.7570093457943925</v>
      </c>
      <c r="L25" s="37">
        <f>SUM(L7:L24)</f>
        <v>1.8576388888888906E-2</v>
      </c>
      <c r="M25" s="38">
        <f>IFERROR(SUM(M7:M24),0)</f>
        <v>0.99999999999999967</v>
      </c>
      <c r="N25" s="39">
        <f>IFERROR(SUM(N7:N24),0)</f>
        <v>0.83987441130298257</v>
      </c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19" t="s">
        <v>5</v>
      </c>
      <c r="L27" s="19" t="s">
        <v>4</v>
      </c>
      <c r="M27" s="19" t="s">
        <v>5</v>
      </c>
      <c r="N27" s="20" t="s">
        <v>5</v>
      </c>
    </row>
    <row r="28" spans="2:14" x14ac:dyDescent="0.25">
      <c r="B28" s="21" t="s">
        <v>15</v>
      </c>
      <c r="C28" s="14">
        <v>1.6203703703703701E-4</v>
      </c>
      <c r="D28" s="22"/>
      <c r="E28" s="15">
        <f>IFERROR(C28/C$36,0)</f>
        <v>1.3618677042801541E-2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5">
        <f>IFERROR(I28/I$36,0)</f>
        <v>0</v>
      </c>
      <c r="L28" s="16">
        <f>SUM(C28,F28,I28)</f>
        <v>1.6203703703703701E-4</v>
      </c>
      <c r="M28" s="22"/>
      <c r="N28" s="17">
        <f>IFERROR(L28/L$36,0)</f>
        <v>7.3260073260073191E-3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x14ac:dyDescent="0.25">
      <c r="B30" s="21" t="s">
        <v>17</v>
      </c>
      <c r="C30" s="14">
        <v>0</v>
      </c>
      <c r="D30" s="22"/>
      <c r="E30" s="15">
        <f t="shared" si="9"/>
        <v>0</v>
      </c>
      <c r="F30" s="14">
        <v>0</v>
      </c>
      <c r="G30" s="22"/>
      <c r="H30" s="15">
        <f t="shared" si="10"/>
        <v>0</v>
      </c>
      <c r="I30" s="14">
        <v>0</v>
      </c>
      <c r="J30" s="22"/>
      <c r="K30" s="15">
        <f t="shared" si="11"/>
        <v>0</v>
      </c>
      <c r="L30" s="16">
        <f t="shared" si="12"/>
        <v>0</v>
      </c>
      <c r="M30" s="22"/>
      <c r="N30" s="17">
        <f t="shared" si="13"/>
        <v>0</v>
      </c>
    </row>
    <row r="31" spans="2:14" x14ac:dyDescent="0.25">
      <c r="B31" s="21" t="s">
        <v>18</v>
      </c>
      <c r="C31" s="14">
        <v>4.7453703703703698E-4</v>
      </c>
      <c r="D31" s="22"/>
      <c r="E31" s="15">
        <f t="shared" si="9"/>
        <v>3.9883268482490228E-2</v>
      </c>
      <c r="F31" s="14">
        <v>1.8518518518518501E-4</v>
      </c>
      <c r="G31" s="22"/>
      <c r="H31" s="15">
        <f t="shared" si="10"/>
        <v>4.597701149425279E-2</v>
      </c>
      <c r="I31" s="14">
        <v>6.2500000000000001E-4</v>
      </c>
      <c r="J31" s="22"/>
      <c r="K31" s="15">
        <f t="shared" si="11"/>
        <v>0.10093457943925235</v>
      </c>
      <c r="L31" s="16">
        <f t="shared" si="12"/>
        <v>1.284722222222222E-3</v>
      </c>
      <c r="M31" s="22"/>
      <c r="N31" s="17">
        <f t="shared" si="13"/>
        <v>5.8084772370486606E-2</v>
      </c>
    </row>
    <row r="32" spans="2:14" x14ac:dyDescent="0.25">
      <c r="B32" s="21" t="s">
        <v>19</v>
      </c>
      <c r="C32" s="14">
        <v>8.5648148148148205E-4</v>
      </c>
      <c r="D32" s="22"/>
      <c r="E32" s="15">
        <f t="shared" si="9"/>
        <v>7.198443579766535E-2</v>
      </c>
      <c r="F32" s="14">
        <v>3.5879629629629602E-4</v>
      </c>
      <c r="G32" s="22"/>
      <c r="H32" s="15">
        <f t="shared" si="10"/>
        <v>8.9080459770114806E-2</v>
      </c>
      <c r="I32" s="14">
        <v>8.7962962962963005E-4</v>
      </c>
      <c r="J32" s="22"/>
      <c r="K32" s="15">
        <f t="shared" si="11"/>
        <v>0.14205607476635523</v>
      </c>
      <c r="L32" s="16">
        <f t="shared" si="12"/>
        <v>2.0949074074074082E-3</v>
      </c>
      <c r="M32" s="22"/>
      <c r="N32" s="17">
        <f t="shared" si="13"/>
        <v>9.4714809000523259E-2</v>
      </c>
    </row>
    <row r="33" spans="2:14" ht="15.75" thickBot="1" x14ac:dyDescent="0.3">
      <c r="B33" s="28" t="s">
        <v>20</v>
      </c>
      <c r="C33" s="24">
        <v>0</v>
      </c>
      <c r="D33" s="29"/>
      <c r="E33" s="25">
        <f t="shared" si="9"/>
        <v>0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16">
        <f t="shared" si="12"/>
        <v>0</v>
      </c>
      <c r="M33" s="29"/>
      <c r="N33" s="27">
        <f t="shared" si="13"/>
        <v>0</v>
      </c>
    </row>
    <row r="34" spans="2:14" ht="16.5" thickTop="1" thickBot="1" x14ac:dyDescent="0.3">
      <c r="B34" s="36" t="s">
        <v>3</v>
      </c>
      <c r="C34" s="37">
        <f>SUM(C28:C33)</f>
        <v>1.4930555555555561E-3</v>
      </c>
      <c r="D34" s="38"/>
      <c r="E34" s="38">
        <f>IFERROR(SUM(E28:E33),0)</f>
        <v>0.12548638132295711</v>
      </c>
      <c r="F34" s="37">
        <f>SUM(F28:F33)</f>
        <v>5.4398148148148101E-4</v>
      </c>
      <c r="G34" s="38"/>
      <c r="H34" s="38">
        <f>IFERROR(SUM(H28:H33),0)</f>
        <v>0.1350574712643676</v>
      </c>
      <c r="I34" s="37">
        <f>SUM(I28:I33)</f>
        <v>1.5046296296296301E-3</v>
      </c>
      <c r="J34" s="38"/>
      <c r="K34" s="38">
        <f>IFERROR(SUM(K28:K33),0)</f>
        <v>0.24299065420560759</v>
      </c>
      <c r="L34" s="37">
        <f>SUM(L28:L33)</f>
        <v>3.5416666666666669E-3</v>
      </c>
      <c r="M34" s="38"/>
      <c r="N34" s="39">
        <f>IFERROR(SUM(N28:N33),0)</f>
        <v>0.16012558869701718</v>
      </c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16.5" thickTop="1" thickBot="1" x14ac:dyDescent="0.3">
      <c r="B36" s="36" t="s">
        <v>6</v>
      </c>
      <c r="C36" s="37">
        <f>SUM(C25,C34)</f>
        <v>1.1898148148148159E-2</v>
      </c>
      <c r="D36" s="40"/>
      <c r="E36" s="41">
        <f>IFERROR(SUM(E25,E34),0)</f>
        <v>0.99999999999999989</v>
      </c>
      <c r="F36" s="37">
        <f>SUM(F25,F34)</f>
        <v>4.0277777777777812E-3</v>
      </c>
      <c r="G36" s="40"/>
      <c r="H36" s="41">
        <f>IFERROR(SUM(H25,H34),0)</f>
        <v>1</v>
      </c>
      <c r="I36" s="37">
        <f>SUM(I25,I34)</f>
        <v>6.192129629629629E-3</v>
      </c>
      <c r="J36" s="40"/>
      <c r="K36" s="41">
        <f>IFERROR(SUM(K25,K34),0)</f>
        <v>1</v>
      </c>
      <c r="L36" s="42">
        <f>SUM(L25,L34)</f>
        <v>2.2118055555555571E-2</v>
      </c>
      <c r="M36" s="40"/>
      <c r="N36" s="43">
        <f>IFERROR(SUM(N25,N34),0)</f>
        <v>0.99999999999999978</v>
      </c>
    </row>
    <row r="37" spans="2:14" ht="66" customHeight="1" thickTop="1" thickBot="1" x14ac:dyDescent="0.3">
      <c r="B37" s="155" t="s">
        <v>44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7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4" max="1048575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7"/>
  <dimension ref="B1:N72"/>
  <sheetViews>
    <sheetView showGridLines="0" showZeros="0" topLeftCell="A7" zoomScale="90" zoomScaleNormal="90" zoomScaleSheetLayoutView="110" zoomScalePageLayoutView="5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0" width="8.28515625" style="1" customWidth="1"/>
    <col min="11" max="11" width="11.28515625" style="1" bestFit="1" customWidth="1"/>
    <col min="12" max="14" width="8.2851562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47" t="s">
        <v>45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2:14" s="5" customFormat="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2:14" s="5" customFormat="1" x14ac:dyDescent="0.25">
      <c r="B5" s="44"/>
      <c r="C5" s="153" t="s">
        <v>0</v>
      </c>
      <c r="D5" s="153"/>
      <c r="E5" s="153"/>
      <c r="F5" s="153" t="s">
        <v>1</v>
      </c>
      <c r="G5" s="153"/>
      <c r="H5" s="153"/>
      <c r="I5" s="153" t="s">
        <v>2</v>
      </c>
      <c r="J5" s="153"/>
      <c r="K5" s="153"/>
      <c r="L5" s="153" t="s">
        <v>3</v>
      </c>
      <c r="M5" s="153"/>
      <c r="N5" s="154"/>
    </row>
    <row r="6" spans="2:14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s="5" customFormat="1" x14ac:dyDescent="0.25">
      <c r="B7" s="13" t="s">
        <v>48</v>
      </c>
      <c r="C7" s="14">
        <v>1.42592592592593E-2</v>
      </c>
      <c r="D7" s="15">
        <f>IFERROR(C7/C$25,0)</f>
        <v>0.2661481961546775</v>
      </c>
      <c r="E7" s="15">
        <f>IFERROR(C7/C$36,0)</f>
        <v>0.19416863672182871</v>
      </c>
      <c r="F7" s="14">
        <v>7.4537037037037002E-3</v>
      </c>
      <c r="G7" s="15">
        <f>IFERROR(F7/F$25,0)</f>
        <v>0.31992051664182797</v>
      </c>
      <c r="H7" s="15">
        <f>IFERROR(F7/F$36,0)</f>
        <v>0.24375473126419367</v>
      </c>
      <c r="I7" s="14">
        <v>9.2013888888888892E-3</v>
      </c>
      <c r="J7" s="15">
        <f>IFERROR(I7/I$25,0)</f>
        <v>0.4058192955589589</v>
      </c>
      <c r="K7" s="15">
        <f>IFERROR(I7/I$36,0)</f>
        <v>0.23838080959520264</v>
      </c>
      <c r="L7" s="16">
        <f>SUM(C7,F7,I7)</f>
        <v>3.0914351851851887E-2</v>
      </c>
      <c r="M7" s="15">
        <f>IFERROR(L7/L$25,0)</f>
        <v>0.31054528543192678</v>
      </c>
      <c r="N7" s="17">
        <f>IFERROR(L7/L$36,0)</f>
        <v>0.21676675864307771</v>
      </c>
    </row>
    <row r="8" spans="2:14" s="5" customFormat="1" x14ac:dyDescent="0.25">
      <c r="B8" s="13" t="s">
        <v>150</v>
      </c>
      <c r="C8" s="14">
        <v>1.29166666666667E-2</v>
      </c>
      <c r="D8" s="15">
        <f t="shared" ref="D8:D24" si="0">IFERROR(C8/C$25,0)</f>
        <v>0.24108878807517856</v>
      </c>
      <c r="E8" s="15">
        <f t="shared" ref="E8:E24" si="1">IFERROR(C8/C$36,0)</f>
        <v>0.17588652482269546</v>
      </c>
      <c r="F8" s="14">
        <v>6.1342592592592603E-3</v>
      </c>
      <c r="G8" s="15">
        <f t="shared" ref="G8:G24" si="2">IFERROR(F8/F$25,0)</f>
        <v>0.2632886239443617</v>
      </c>
      <c r="H8" s="15">
        <f t="shared" ref="H8:H24" si="3">IFERROR(F8/F$36,0)</f>
        <v>0.20060560181680548</v>
      </c>
      <c r="I8" s="14">
        <v>2.9513888888888901E-3</v>
      </c>
      <c r="J8" s="15">
        <f t="shared" ref="J8:J24" si="4">IFERROR(I8/I$25,0)</f>
        <v>0.13016845329249629</v>
      </c>
      <c r="K8" s="15">
        <f t="shared" ref="K8:K24" si="5">IFERROR(I8/I$36,0)</f>
        <v>7.6461769115442377E-2</v>
      </c>
      <c r="L8" s="16">
        <f t="shared" ref="L8:L24" si="6">SUM(C8,F8,I8)</f>
        <v>2.200231481481485E-2</v>
      </c>
      <c r="M8" s="15">
        <f t="shared" ref="M8:M24" si="7">IFERROR(L8/L$25,0)</f>
        <v>0.22102081153354289</v>
      </c>
      <c r="N8" s="17">
        <f t="shared" ref="N8:N24" si="8">IFERROR(L8/L$36,0)</f>
        <v>0.15427690310014636</v>
      </c>
    </row>
    <row r="9" spans="2:14" s="5" customFormat="1" x14ac:dyDescent="0.25">
      <c r="B9" s="13" t="s">
        <v>11</v>
      </c>
      <c r="C9" s="14">
        <v>1.1504629629629601E-2</v>
      </c>
      <c r="D9" s="15">
        <f t="shared" si="0"/>
        <v>0.21473320371570453</v>
      </c>
      <c r="E9" s="15">
        <f t="shared" si="1"/>
        <v>0.15665878644602005</v>
      </c>
      <c r="F9" s="14">
        <v>3.5300925925925899E-3</v>
      </c>
      <c r="G9" s="15">
        <f t="shared" si="2"/>
        <v>0.15151515151515141</v>
      </c>
      <c r="H9" s="15">
        <f t="shared" si="3"/>
        <v>0.11544284632853889</v>
      </c>
      <c r="I9" s="14">
        <v>6.0069444444444398E-3</v>
      </c>
      <c r="J9" s="15">
        <f t="shared" si="4"/>
        <v>0.26493108728943332</v>
      </c>
      <c r="K9" s="15">
        <f t="shared" si="5"/>
        <v>0.15562218890554724</v>
      </c>
      <c r="L9" s="16">
        <f t="shared" si="6"/>
        <v>2.1041666666666632E-2</v>
      </c>
      <c r="M9" s="15">
        <f t="shared" si="7"/>
        <v>0.21137077084059952</v>
      </c>
      <c r="N9" s="17">
        <f t="shared" si="8"/>
        <v>0.14754098360655718</v>
      </c>
    </row>
    <row r="10" spans="2:14" s="5" customFormat="1" x14ac:dyDescent="0.25">
      <c r="B10" s="13" t="s">
        <v>63</v>
      </c>
      <c r="C10" s="14">
        <v>8.9699074074074108E-3</v>
      </c>
      <c r="D10" s="15">
        <f t="shared" si="0"/>
        <v>0.16742276949665141</v>
      </c>
      <c r="E10" s="15">
        <f t="shared" si="1"/>
        <v>0.12214342001576046</v>
      </c>
      <c r="F10" s="14">
        <v>2.5810185185185198E-3</v>
      </c>
      <c r="G10" s="15">
        <f t="shared" si="2"/>
        <v>0.11077993045206166</v>
      </c>
      <c r="H10" s="15">
        <f t="shared" si="3"/>
        <v>8.4405753217259696E-2</v>
      </c>
      <c r="I10" s="14">
        <v>3.10185185185185E-3</v>
      </c>
      <c r="J10" s="15">
        <f t="shared" si="4"/>
        <v>0.13680449208779988</v>
      </c>
      <c r="K10" s="15">
        <f t="shared" si="5"/>
        <v>8.0359820089955042E-2</v>
      </c>
      <c r="L10" s="16">
        <f t="shared" si="6"/>
        <v>1.465277777777778E-2</v>
      </c>
      <c r="M10" s="15">
        <f t="shared" si="7"/>
        <v>0.14719218695500522</v>
      </c>
      <c r="N10" s="17">
        <f t="shared" si="8"/>
        <v>0.10274306119136507</v>
      </c>
    </row>
    <row r="11" spans="2:14" s="5" customFormat="1" x14ac:dyDescent="0.25">
      <c r="B11" s="13" t="s">
        <v>12</v>
      </c>
      <c r="C11" s="14">
        <v>2.21064814814815E-3</v>
      </c>
      <c r="D11" s="15">
        <f t="shared" si="0"/>
        <v>4.1261611579174753E-2</v>
      </c>
      <c r="E11" s="15">
        <f t="shared" si="1"/>
        <v>3.0102442868400334E-2</v>
      </c>
      <c r="F11" s="14">
        <v>8.2175925925925895E-4</v>
      </c>
      <c r="G11" s="15">
        <f t="shared" si="2"/>
        <v>3.5270740188772964E-2</v>
      </c>
      <c r="H11" s="15">
        <f t="shared" si="3"/>
        <v>2.6873580620741851E-2</v>
      </c>
      <c r="I11" s="14">
        <v>1.3194444444444399E-3</v>
      </c>
      <c r="J11" s="15">
        <f t="shared" si="4"/>
        <v>5.8192955589586357E-2</v>
      </c>
      <c r="K11" s="15">
        <f t="shared" si="5"/>
        <v>3.4182908545727052E-2</v>
      </c>
      <c r="L11" s="16">
        <f t="shared" si="6"/>
        <v>4.3518518518518489E-3</v>
      </c>
      <c r="M11" s="15">
        <f t="shared" si="7"/>
        <v>4.3715846994535477E-2</v>
      </c>
      <c r="N11" s="17">
        <f t="shared" si="8"/>
        <v>3.0514526862522304E-2</v>
      </c>
    </row>
    <row r="12" spans="2:14" s="5" customFormat="1" x14ac:dyDescent="0.25">
      <c r="B12" s="13" t="s">
        <v>151</v>
      </c>
      <c r="C12" s="14">
        <v>2.6620370370370399E-4</v>
      </c>
      <c r="D12" s="15">
        <f t="shared" si="0"/>
        <v>4.9686757399006257E-3</v>
      </c>
      <c r="E12" s="15">
        <f t="shared" si="1"/>
        <v>3.6249014972419258E-3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5">
        <f t="shared" si="5"/>
        <v>0</v>
      </c>
      <c r="L12" s="16">
        <f t="shared" si="6"/>
        <v>2.6620370370370399E-4</v>
      </c>
      <c r="M12" s="15">
        <f t="shared" si="7"/>
        <v>2.6741076618997813E-3</v>
      </c>
      <c r="N12" s="17">
        <f t="shared" si="8"/>
        <v>1.8665801006330165E-3</v>
      </c>
    </row>
    <row r="13" spans="2:14" s="5" customFormat="1" x14ac:dyDescent="0.25">
      <c r="B13" s="13" t="s">
        <v>152</v>
      </c>
      <c r="C13" s="14">
        <v>1.7361111111111101E-4</v>
      </c>
      <c r="D13" s="15">
        <f t="shared" si="0"/>
        <v>3.2404406999351856E-3</v>
      </c>
      <c r="E13" s="15">
        <f t="shared" si="1"/>
        <v>2.3640661938534261E-3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5">
        <f t="shared" si="5"/>
        <v>0</v>
      </c>
      <c r="L13" s="16">
        <f t="shared" si="6"/>
        <v>1.7361111111111101E-4</v>
      </c>
      <c r="M13" s="15">
        <f t="shared" si="7"/>
        <v>1.743983257760724E-3</v>
      </c>
      <c r="N13" s="17">
        <f t="shared" si="8"/>
        <v>1.2173348482389218E-3</v>
      </c>
    </row>
    <row r="14" spans="2:14" s="5" customFormat="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s="5" customFormat="1" x14ac:dyDescent="0.25">
      <c r="B15" s="13" t="s">
        <v>154</v>
      </c>
      <c r="C15" s="14">
        <v>9.2592592592592602E-5</v>
      </c>
      <c r="D15" s="15">
        <f t="shared" si="0"/>
        <v>1.7282350399654334E-3</v>
      </c>
      <c r="E15" s="15">
        <f t="shared" si="1"/>
        <v>1.2608353033884947E-3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9.2592592592592602E-5</v>
      </c>
      <c r="M15" s="15">
        <f t="shared" si="7"/>
        <v>9.3012440413905344E-4</v>
      </c>
      <c r="N15" s="17">
        <f t="shared" si="8"/>
        <v>6.4924525239409207E-4</v>
      </c>
    </row>
    <row r="16" spans="2:14" s="5" customFormat="1" x14ac:dyDescent="0.25">
      <c r="B16" s="13" t="s">
        <v>155</v>
      </c>
      <c r="C16" s="14">
        <v>0</v>
      </c>
      <c r="D16" s="15">
        <f>IFERROR(C16/C$25,0)</f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s="5" customFormat="1" x14ac:dyDescent="0.25">
      <c r="B17" s="13" t="s">
        <v>156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s="5" customFormat="1" x14ac:dyDescent="0.25">
      <c r="B18" s="13" t="s">
        <v>157</v>
      </c>
      <c r="C18" s="14">
        <v>7.6388888888888904E-4</v>
      </c>
      <c r="D18" s="15">
        <f t="shared" si="0"/>
        <v>1.4257939079714827E-2</v>
      </c>
      <c r="E18" s="15">
        <f t="shared" si="1"/>
        <v>1.0401891252955082E-2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7.6388888888888904E-4</v>
      </c>
      <c r="M18" s="15">
        <f t="shared" si="7"/>
        <v>7.6735263341471908E-3</v>
      </c>
      <c r="N18" s="17">
        <f t="shared" si="8"/>
        <v>5.3562733322512603E-3</v>
      </c>
    </row>
    <row r="19" spans="2:14" s="5" customFormat="1" x14ac:dyDescent="0.25">
      <c r="B19" s="13" t="s">
        <v>158</v>
      </c>
      <c r="C19" s="14">
        <v>1.8518518518518501E-4</v>
      </c>
      <c r="D19" s="15">
        <f t="shared" si="0"/>
        <v>3.4564700799308633E-3</v>
      </c>
      <c r="E19" s="15">
        <f t="shared" si="1"/>
        <v>2.5216706067769869E-3</v>
      </c>
      <c r="F19" s="14">
        <v>0</v>
      </c>
      <c r="G19" s="15">
        <f t="shared" si="2"/>
        <v>0</v>
      </c>
      <c r="H19" s="15">
        <f t="shared" si="3"/>
        <v>0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1.8518518518518501E-4</v>
      </c>
      <c r="M19" s="15">
        <f t="shared" si="7"/>
        <v>1.8602488082781049E-3</v>
      </c>
      <c r="N19" s="17">
        <f t="shared" si="8"/>
        <v>1.2984905047881828E-3</v>
      </c>
    </row>
    <row r="20" spans="2:14" s="5" customFormat="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s="5" customFormat="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0</v>
      </c>
      <c r="M21" s="15">
        <f t="shared" si="7"/>
        <v>0</v>
      </c>
      <c r="N21" s="17">
        <f t="shared" si="8"/>
        <v>0</v>
      </c>
    </row>
    <row r="22" spans="2:14" s="5" customFormat="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s="5" customFormat="1" x14ac:dyDescent="0.25">
      <c r="B23" s="13" t="s">
        <v>162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s="5" customFormat="1" ht="15.75" thickBot="1" x14ac:dyDescent="0.3">
      <c r="B24" s="23" t="s">
        <v>13</v>
      </c>
      <c r="C24" s="24">
        <v>2.2337962962963001E-3</v>
      </c>
      <c r="D24" s="15">
        <f t="shared" si="0"/>
        <v>4.1693670339166149E-2</v>
      </c>
      <c r="E24" s="15">
        <f t="shared" si="1"/>
        <v>3.0417651694247483E-2</v>
      </c>
      <c r="F24" s="24">
        <v>2.7777777777777801E-3</v>
      </c>
      <c r="G24" s="15">
        <f t="shared" si="2"/>
        <v>0.11922503725782424</v>
      </c>
      <c r="H24" s="15">
        <f t="shared" si="3"/>
        <v>9.0840272520817639E-2</v>
      </c>
      <c r="I24" s="24">
        <v>9.2592592592592602E-5</v>
      </c>
      <c r="J24" s="15">
        <f t="shared" si="4"/>
        <v>4.0837161817253729E-3</v>
      </c>
      <c r="K24" s="15">
        <f t="shared" si="5"/>
        <v>2.3988005997001524E-3</v>
      </c>
      <c r="L24" s="16">
        <f t="shared" si="6"/>
        <v>5.1041666666666726E-3</v>
      </c>
      <c r="M24" s="15">
        <f t="shared" si="7"/>
        <v>5.1273107778165371E-2</v>
      </c>
      <c r="N24" s="17">
        <f t="shared" si="8"/>
        <v>3.5789644538224363E-2</v>
      </c>
    </row>
    <row r="25" spans="2:14" s="5" customFormat="1" ht="16.5" thickTop="1" thickBot="1" x14ac:dyDescent="0.3">
      <c r="B25" s="36" t="s">
        <v>3</v>
      </c>
      <c r="C25" s="37">
        <f>SUM(C7:C24)</f>
        <v>5.3576388888888951E-2</v>
      </c>
      <c r="D25" s="38">
        <f>IFERROR(SUM(D7:D24),0)</f>
        <v>1</v>
      </c>
      <c r="E25" s="38">
        <f>IFERROR(SUM(E7:E24),0)</f>
        <v>0.72955082742316857</v>
      </c>
      <c r="F25" s="37">
        <f>SUM(F7:F24)</f>
        <v>2.329861111111111E-2</v>
      </c>
      <c r="G25" s="38">
        <f>IFERROR(SUM(G7:G24),0)</f>
        <v>1</v>
      </c>
      <c r="H25" s="38">
        <f>IFERROR(SUM(H7:H24),0)</f>
        <v>0.76192278576835726</v>
      </c>
      <c r="I25" s="37">
        <f>SUM(I7:I24)</f>
        <v>2.2673611111111099E-2</v>
      </c>
      <c r="J25" s="38">
        <f>IFERROR(SUM(J7:J24),0)</f>
        <v>1.0000000000000002</v>
      </c>
      <c r="K25" s="38">
        <f>IFERROR(SUM(K7:K24),0)</f>
        <v>0.58740629685157442</v>
      </c>
      <c r="L25" s="37">
        <f>SUM(L7:L24)</f>
        <v>9.9548611111111143E-2</v>
      </c>
      <c r="M25" s="38">
        <f>IFERROR(SUM(M7:M24),0)</f>
        <v>1</v>
      </c>
      <c r="N25" s="39">
        <f>IFERROR(SUM(N7:N24),0)</f>
        <v>0.69801980198019842</v>
      </c>
    </row>
    <row r="26" spans="2:14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s="5" customFormat="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19" t="s">
        <v>5</v>
      </c>
      <c r="L27" s="19" t="s">
        <v>4</v>
      </c>
      <c r="M27" s="19" t="s">
        <v>5</v>
      </c>
      <c r="N27" s="20" t="s">
        <v>5</v>
      </c>
    </row>
    <row r="28" spans="2:14" s="5" customFormat="1" x14ac:dyDescent="0.25">
      <c r="B28" s="21" t="s">
        <v>15</v>
      </c>
      <c r="C28" s="14">
        <v>2.1990740740740699E-3</v>
      </c>
      <c r="D28" s="22"/>
      <c r="E28" s="15">
        <f>IFERROR(C28/C$36,0)</f>
        <v>2.9944838455476689E-2</v>
      </c>
      <c r="F28" s="14">
        <v>1.50462962962963E-4</v>
      </c>
      <c r="G28" s="22"/>
      <c r="H28" s="15">
        <f>IFERROR(F28/F$36,0)</f>
        <v>4.9205147615442859E-3</v>
      </c>
      <c r="I28" s="14">
        <v>7.8703703703703705E-4</v>
      </c>
      <c r="J28" s="22"/>
      <c r="K28" s="15">
        <f>IFERROR(I28/I$36,0)</f>
        <v>2.0389805097451294E-2</v>
      </c>
      <c r="L28" s="16">
        <f>SUM(C28,F28,I28)</f>
        <v>3.1365740740740698E-3</v>
      </c>
      <c r="M28" s="22"/>
      <c r="N28" s="17">
        <f>IFERROR(L28/L$36,0)</f>
        <v>2.1993182924849836E-2</v>
      </c>
    </row>
    <row r="29" spans="2:14" s="5" customFormat="1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s="5" customFormat="1" x14ac:dyDescent="0.25">
      <c r="B30" s="21" t="s">
        <v>17</v>
      </c>
      <c r="C30" s="14">
        <v>0</v>
      </c>
      <c r="D30" s="22"/>
      <c r="E30" s="15">
        <f t="shared" si="9"/>
        <v>0</v>
      </c>
      <c r="F30" s="14">
        <v>0</v>
      </c>
      <c r="G30" s="22"/>
      <c r="H30" s="15">
        <f t="shared" si="10"/>
        <v>0</v>
      </c>
      <c r="I30" s="14">
        <v>0</v>
      </c>
      <c r="J30" s="22"/>
      <c r="K30" s="15">
        <f t="shared" si="11"/>
        <v>0</v>
      </c>
      <c r="L30" s="16">
        <f t="shared" si="12"/>
        <v>0</v>
      </c>
      <c r="M30" s="22"/>
      <c r="N30" s="17">
        <f t="shared" si="13"/>
        <v>0</v>
      </c>
    </row>
    <row r="31" spans="2:14" s="5" customFormat="1" x14ac:dyDescent="0.25">
      <c r="B31" s="21" t="s">
        <v>18</v>
      </c>
      <c r="C31" s="14">
        <v>7.1875000000000003E-3</v>
      </c>
      <c r="D31" s="22"/>
      <c r="E31" s="15">
        <f t="shared" si="9"/>
        <v>9.7872340425531903E-2</v>
      </c>
      <c r="F31" s="14">
        <v>2.7314814814814801E-3</v>
      </c>
      <c r="G31" s="22"/>
      <c r="H31" s="15">
        <f t="shared" si="10"/>
        <v>8.9326267978803886E-2</v>
      </c>
      <c r="I31" s="14">
        <v>4.5717592592592598E-3</v>
      </c>
      <c r="J31" s="22"/>
      <c r="K31" s="15">
        <f t="shared" si="11"/>
        <v>0.11844077961019503</v>
      </c>
      <c r="L31" s="16">
        <f t="shared" si="12"/>
        <v>1.449074074074074E-2</v>
      </c>
      <c r="M31" s="22"/>
      <c r="N31" s="17">
        <f t="shared" si="13"/>
        <v>0.10160688199967539</v>
      </c>
    </row>
    <row r="32" spans="2:14" s="5" customFormat="1" x14ac:dyDescent="0.25">
      <c r="B32" s="21" t="s">
        <v>19</v>
      </c>
      <c r="C32" s="14">
        <v>1.0474537037036999E-2</v>
      </c>
      <c r="D32" s="22"/>
      <c r="E32" s="15">
        <f t="shared" si="9"/>
        <v>0.14263199369582294</v>
      </c>
      <c r="F32" s="14">
        <v>4.3981481481481502E-3</v>
      </c>
      <c r="G32" s="22"/>
      <c r="H32" s="15">
        <f t="shared" si="10"/>
        <v>0.14383043149129454</v>
      </c>
      <c r="I32" s="14">
        <v>1.05671296296296E-2</v>
      </c>
      <c r="J32" s="22"/>
      <c r="K32" s="15">
        <f t="shared" si="11"/>
        <v>0.27376311844077911</v>
      </c>
      <c r="L32" s="16">
        <f t="shared" si="12"/>
        <v>2.5439814814814748E-2</v>
      </c>
      <c r="M32" s="22"/>
      <c r="N32" s="17">
        <f t="shared" si="13"/>
        <v>0.17838013309527631</v>
      </c>
    </row>
    <row r="33" spans="2:14" s="5" customFormat="1" ht="15.75" thickBot="1" x14ac:dyDescent="0.3">
      <c r="B33" s="28" t="s">
        <v>20</v>
      </c>
      <c r="C33" s="24">
        <v>0</v>
      </c>
      <c r="D33" s="29"/>
      <c r="E33" s="25">
        <f t="shared" si="9"/>
        <v>0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16">
        <f t="shared" si="12"/>
        <v>0</v>
      </c>
      <c r="M33" s="29"/>
      <c r="N33" s="27">
        <f t="shared" si="13"/>
        <v>0</v>
      </c>
    </row>
    <row r="34" spans="2:14" s="5" customFormat="1" ht="16.5" thickTop="1" thickBot="1" x14ac:dyDescent="0.3">
      <c r="B34" s="36" t="s">
        <v>3</v>
      </c>
      <c r="C34" s="37">
        <f>SUM(C28:C33)</f>
        <v>1.9861111111111069E-2</v>
      </c>
      <c r="D34" s="38"/>
      <c r="E34" s="38">
        <f>IFERROR(SUM(E28:E33),0)</f>
        <v>0.27044917257683154</v>
      </c>
      <c r="F34" s="37">
        <f>SUM(F28:F33)</f>
        <v>7.2800925925925932E-3</v>
      </c>
      <c r="G34" s="38"/>
      <c r="H34" s="38">
        <f>IFERROR(SUM(H28:H33),0)</f>
        <v>0.23807721423164271</v>
      </c>
      <c r="I34" s="37">
        <f>SUM(I28:I33)</f>
        <v>1.5925925925925899E-2</v>
      </c>
      <c r="J34" s="38"/>
      <c r="K34" s="38">
        <f>IFERROR(SUM(K28:K33),0)</f>
        <v>0.41259370314842542</v>
      </c>
      <c r="L34" s="37">
        <f>SUM(L28:L33)</f>
        <v>4.3067129629629559E-2</v>
      </c>
      <c r="M34" s="38"/>
      <c r="N34" s="39">
        <f>IFERROR(SUM(N28:N33),0)</f>
        <v>0.30198019801980153</v>
      </c>
    </row>
    <row r="35" spans="2:14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s="5" customFormat="1" ht="16.5" thickTop="1" thickBot="1" x14ac:dyDescent="0.3">
      <c r="B36" s="36" t="s">
        <v>6</v>
      </c>
      <c r="C36" s="37">
        <f>SUM(C25,C34)</f>
        <v>7.3437500000000017E-2</v>
      </c>
      <c r="D36" s="40"/>
      <c r="E36" s="41">
        <f>IFERROR(SUM(E25,E34),0)</f>
        <v>1</v>
      </c>
      <c r="F36" s="37">
        <f>SUM(F25,F34)</f>
        <v>3.0578703703703705E-2</v>
      </c>
      <c r="G36" s="40"/>
      <c r="H36" s="41">
        <f>IFERROR(SUM(H25,H34),0)</f>
        <v>1</v>
      </c>
      <c r="I36" s="37">
        <f>SUM(I25,I34)</f>
        <v>3.8599537037037002E-2</v>
      </c>
      <c r="J36" s="40"/>
      <c r="K36" s="41">
        <f>IFERROR(SUM(K25,K34),0)</f>
        <v>0.99999999999999978</v>
      </c>
      <c r="L36" s="42">
        <f>SUM(L25,L34)</f>
        <v>0.14261574074074071</v>
      </c>
      <c r="M36" s="40"/>
      <c r="N36" s="43">
        <f>IFERROR(SUM(N25,N34),0)</f>
        <v>1</v>
      </c>
    </row>
    <row r="37" spans="2:14" s="5" customFormat="1" ht="66" customHeight="1" thickTop="1" thickBot="1" x14ac:dyDescent="0.3">
      <c r="B37" s="144" t="s">
        <v>31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6"/>
    </row>
    <row r="38" spans="2:14" s="5" customFormat="1" x14ac:dyDescent="0.25"/>
    <row r="39" spans="2:14" s="5" customFormat="1" x14ac:dyDescent="0.25"/>
    <row r="40" spans="2:14" s="5" customFormat="1" x14ac:dyDescent="0.25"/>
    <row r="41" spans="2:14" s="5" customFormat="1" x14ac:dyDescent="0.25"/>
    <row r="42" spans="2:14" s="5" customFormat="1" x14ac:dyDescent="0.25"/>
    <row r="43" spans="2:14" s="5" customFormat="1" x14ac:dyDescent="0.25"/>
    <row r="44" spans="2:14" s="5" customFormat="1" x14ac:dyDescent="0.25"/>
    <row r="45" spans="2:14" s="5" customFormat="1" x14ac:dyDescent="0.25"/>
    <row r="46" spans="2:14" s="5" customFormat="1" x14ac:dyDescent="0.25"/>
    <row r="47" spans="2:14" s="5" customFormat="1" x14ac:dyDescent="0.25"/>
    <row r="48" spans="2:14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31666666666666665" right="0.70866141732283472" top="0.74803149606299213" bottom="0.74803149606299213" header="0.31496062992125984" footer="0.31496062992125984"/>
  <pageSetup paperSize="9" scale="80" orientation="landscape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8"/>
  <dimension ref="B2:N37"/>
  <sheetViews>
    <sheetView showGridLines="0" showZeros="0" zoomScale="80" zoomScaleNormal="8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7109375" style="1" customWidth="1"/>
    <col min="15" max="16384" width="8.85546875" style="1"/>
  </cols>
  <sheetData>
    <row r="2" spans="2:14" ht="15.75" thickBot="1" x14ac:dyDescent="0.3"/>
    <row r="3" spans="2:14" x14ac:dyDescent="0.25">
      <c r="B3" s="147" t="s">
        <v>46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2:14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2:14" x14ac:dyDescent="0.25">
      <c r="B5" s="44"/>
      <c r="C5" s="153" t="s">
        <v>0</v>
      </c>
      <c r="D5" s="153"/>
      <c r="E5" s="153"/>
      <c r="F5" s="153" t="s">
        <v>1</v>
      </c>
      <c r="G5" s="153"/>
      <c r="H5" s="153"/>
      <c r="I5" s="153" t="s">
        <v>2</v>
      </c>
      <c r="J5" s="153"/>
      <c r="K5" s="153"/>
      <c r="L5" s="153" t="s">
        <v>3</v>
      </c>
      <c r="M5" s="153"/>
      <c r="N5" s="154"/>
    </row>
    <row r="6" spans="2:14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48</v>
      </c>
      <c r="C7" s="14">
        <v>1.6041666666666701E-2</v>
      </c>
      <c r="D7" s="15">
        <f>IFERROR(C7/C$25,0)</f>
        <v>0.25072358900144759</v>
      </c>
      <c r="E7" s="15">
        <f>IFERROR(C7/C$36,0)</f>
        <v>0.18798318187983218</v>
      </c>
      <c r="F7" s="14">
        <v>8.2060185185185205E-3</v>
      </c>
      <c r="G7" s="15">
        <f>IFERROR(F7/F$25,0)</f>
        <v>0.30639585133967162</v>
      </c>
      <c r="H7" s="15">
        <f>IFERROR(F7/F$36,0)</f>
        <v>0.23712374581939805</v>
      </c>
      <c r="I7" s="14">
        <v>1.00115740740741E-2</v>
      </c>
      <c r="J7" s="15">
        <f>IFERROR(I7/I$25,0)</f>
        <v>0.36590524534687019</v>
      </c>
      <c r="K7" s="15">
        <f>IFERROR(I7/I$36,0)</f>
        <v>0.2235142118863051</v>
      </c>
      <c r="L7" s="16">
        <f>SUM(C7,F7,I7)</f>
        <v>3.4259259259259323E-2</v>
      </c>
      <c r="M7" s="15">
        <f>IFERROR(L7/L$25,0)</f>
        <v>0.2900254752106608</v>
      </c>
      <c r="N7" s="17">
        <f>IFERROR(L7/L$36,0)</f>
        <v>0.20796739970491143</v>
      </c>
    </row>
    <row r="8" spans="2:14" x14ac:dyDescent="0.25">
      <c r="B8" s="13" t="s">
        <v>150</v>
      </c>
      <c r="C8" s="14">
        <v>1.49305555555556E-2</v>
      </c>
      <c r="D8" s="15">
        <f t="shared" ref="D8:D24" si="0">IFERROR(C8/C$25,0)</f>
        <v>0.23335745296671548</v>
      </c>
      <c r="E8" s="15">
        <f t="shared" ref="E8:E24" si="1">IFERROR(C8/C$36,0)</f>
        <v>0.1749627017496275</v>
      </c>
      <c r="F8" s="14">
        <v>7.1296296296296299E-3</v>
      </c>
      <c r="G8" s="15">
        <f t="shared" ref="G8:G24" si="2">IFERROR(F8/F$25,0)</f>
        <v>0.2662057044079516</v>
      </c>
      <c r="H8" s="15">
        <f t="shared" ref="H8:H24" si="3">IFERROR(F8/F$36,0)</f>
        <v>0.20602006688963212</v>
      </c>
      <c r="I8" s="14">
        <v>3.4837962962962999E-3</v>
      </c>
      <c r="J8" s="15">
        <f t="shared" ref="J8:J24" si="4">IFERROR(I8/I$25,0)</f>
        <v>0.12732656514382401</v>
      </c>
      <c r="K8" s="15">
        <f t="shared" ref="K8:K24" si="5">IFERROR(I8/I$36,0)</f>
        <v>7.7777777777777724E-2</v>
      </c>
      <c r="L8" s="16">
        <f t="shared" ref="L8:L24" si="6">SUM(C8,F8,I8)</f>
        <v>2.5543981481481532E-2</v>
      </c>
      <c r="M8" s="15">
        <f t="shared" ref="M8:M24" si="7">IFERROR(L8/L$25,0)</f>
        <v>0.21624534587497585</v>
      </c>
      <c r="N8" s="17">
        <f t="shared" ref="N8:N24" si="8">IFERROR(L8/L$36,0)</f>
        <v>0.15506217944214173</v>
      </c>
    </row>
    <row r="9" spans="2:14" x14ac:dyDescent="0.25">
      <c r="B9" s="13" t="s">
        <v>11</v>
      </c>
      <c r="C9" s="14">
        <v>1.4537037037036999E-2</v>
      </c>
      <c r="D9" s="15">
        <f t="shared" si="0"/>
        <v>0.22720694645441319</v>
      </c>
      <c r="E9" s="15">
        <f t="shared" si="1"/>
        <v>0.17035128170351235</v>
      </c>
      <c r="F9" s="14">
        <v>4.7106481481481496E-3</v>
      </c>
      <c r="G9" s="15">
        <f t="shared" si="2"/>
        <v>0.17588591184096808</v>
      </c>
      <c r="H9" s="15">
        <f t="shared" si="3"/>
        <v>0.13612040133779268</v>
      </c>
      <c r="I9" s="14">
        <v>7.3842592592592597E-3</v>
      </c>
      <c r="J9" s="15">
        <f t="shared" si="4"/>
        <v>0.26988155668358682</v>
      </c>
      <c r="K9" s="15">
        <f t="shared" si="5"/>
        <v>0.16485788113695063</v>
      </c>
      <c r="L9" s="16">
        <f t="shared" si="6"/>
        <v>2.663194444444441E-2</v>
      </c>
      <c r="M9" s="15">
        <f t="shared" si="7"/>
        <v>0.22545561434450284</v>
      </c>
      <c r="N9" s="17">
        <f t="shared" si="8"/>
        <v>0.1616665495679053</v>
      </c>
    </row>
    <row r="10" spans="2:14" x14ac:dyDescent="0.25">
      <c r="B10" s="13" t="s">
        <v>63</v>
      </c>
      <c r="C10" s="14">
        <v>1.13773148148148E-2</v>
      </c>
      <c r="D10" s="15">
        <f t="shared" si="0"/>
        <v>0.17782199710564367</v>
      </c>
      <c r="E10" s="15">
        <f t="shared" si="1"/>
        <v>0.13332429133324272</v>
      </c>
      <c r="F10" s="14">
        <v>2.9513888888888901E-3</v>
      </c>
      <c r="G10" s="15">
        <f t="shared" si="2"/>
        <v>0.11019878997407091</v>
      </c>
      <c r="H10" s="15">
        <f t="shared" si="3"/>
        <v>8.528428093645489E-2</v>
      </c>
      <c r="I10" s="14">
        <v>4.5949074074074104E-3</v>
      </c>
      <c r="J10" s="15">
        <f t="shared" si="4"/>
        <v>0.1679357021996615</v>
      </c>
      <c r="K10" s="15">
        <f t="shared" si="5"/>
        <v>0.10258397932816526</v>
      </c>
      <c r="L10" s="16">
        <f t="shared" si="6"/>
        <v>1.8923611111111099E-2</v>
      </c>
      <c r="M10" s="15">
        <f t="shared" si="7"/>
        <v>0.16019988242210448</v>
      </c>
      <c r="N10" s="17">
        <f t="shared" si="8"/>
        <v>0.11487388463430045</v>
      </c>
    </row>
    <row r="11" spans="2:14" x14ac:dyDescent="0.25">
      <c r="B11" s="13" t="s">
        <v>12</v>
      </c>
      <c r="C11" s="14">
        <v>2.9513888888888901E-3</v>
      </c>
      <c r="D11" s="15">
        <f t="shared" si="0"/>
        <v>4.6128798842257596E-2</v>
      </c>
      <c r="E11" s="15">
        <f t="shared" si="1"/>
        <v>3.4585650345856513E-2</v>
      </c>
      <c r="F11" s="14">
        <v>1.0069444444444401E-3</v>
      </c>
      <c r="G11" s="15">
        <f t="shared" si="2"/>
        <v>3.7597234226447548E-2</v>
      </c>
      <c r="H11" s="15">
        <f t="shared" si="3"/>
        <v>2.9096989966555058E-2</v>
      </c>
      <c r="I11" s="14">
        <v>1.79398148148148E-3</v>
      </c>
      <c r="J11" s="15">
        <f t="shared" si="4"/>
        <v>6.5566835871404258E-2</v>
      </c>
      <c r="K11" s="15">
        <f t="shared" si="5"/>
        <v>4.0051679586563207E-2</v>
      </c>
      <c r="L11" s="16">
        <f t="shared" si="6"/>
        <v>5.7523148148148099E-3</v>
      </c>
      <c r="M11" s="15">
        <f t="shared" si="7"/>
        <v>4.8696844993141225E-2</v>
      </c>
      <c r="N11" s="17">
        <f t="shared" si="8"/>
        <v>3.4918850558561046E-2</v>
      </c>
    </row>
    <row r="12" spans="2:14" x14ac:dyDescent="0.25">
      <c r="B12" s="13" t="s">
        <v>151</v>
      </c>
      <c r="C12" s="14">
        <v>3.3564814814814801E-4</v>
      </c>
      <c r="D12" s="15">
        <f t="shared" si="0"/>
        <v>5.2460202604920356E-3</v>
      </c>
      <c r="E12" s="15">
        <f t="shared" si="1"/>
        <v>3.9332700393326986E-3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5">
        <f t="shared" si="5"/>
        <v>0</v>
      </c>
      <c r="L12" s="16">
        <f t="shared" si="6"/>
        <v>3.3564814814814801E-4</v>
      </c>
      <c r="M12" s="15">
        <f t="shared" si="7"/>
        <v>2.841465804428765E-3</v>
      </c>
      <c r="N12" s="17">
        <f t="shared" si="8"/>
        <v>2.0375184430548709E-3</v>
      </c>
    </row>
    <row r="13" spans="2:14" x14ac:dyDescent="0.25">
      <c r="B13" s="13" t="s">
        <v>152</v>
      </c>
      <c r="C13" s="14">
        <v>2.89351851851852E-4</v>
      </c>
      <c r="D13" s="15">
        <f t="shared" si="0"/>
        <v>4.5224312590448623E-3</v>
      </c>
      <c r="E13" s="15">
        <f t="shared" si="1"/>
        <v>3.3907500339075015E-3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5">
        <f t="shared" si="5"/>
        <v>0</v>
      </c>
      <c r="L13" s="16">
        <f t="shared" si="6"/>
        <v>2.89351851851852E-4</v>
      </c>
      <c r="M13" s="15">
        <f t="shared" si="7"/>
        <v>2.449539486576524E-3</v>
      </c>
      <c r="N13" s="17">
        <f t="shared" si="8"/>
        <v>1.7564814164266144E-3</v>
      </c>
    </row>
    <row r="14" spans="2:14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x14ac:dyDescent="0.25">
      <c r="B15" s="13" t="s">
        <v>154</v>
      </c>
      <c r="C15" s="14">
        <v>9.2592592592592602E-5</v>
      </c>
      <c r="D15" s="15">
        <f t="shared" si="0"/>
        <v>1.4471780028943555E-3</v>
      </c>
      <c r="E15" s="15">
        <f t="shared" si="1"/>
        <v>1.0850400108504E-3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9.2592592592592602E-5</v>
      </c>
      <c r="M15" s="15">
        <f t="shared" si="7"/>
        <v>7.8385263570448734E-4</v>
      </c>
      <c r="N15" s="17">
        <f t="shared" si="8"/>
        <v>5.6207405325651636E-4</v>
      </c>
    </row>
    <row r="16" spans="2:14" x14ac:dyDescent="0.25">
      <c r="B16" s="13" t="s">
        <v>155</v>
      </c>
      <c r="C16" s="14">
        <v>0</v>
      </c>
      <c r="D16" s="15">
        <f>IFERROR(C16/C$25,0)</f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x14ac:dyDescent="0.25">
      <c r="B17" s="13" t="s">
        <v>156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x14ac:dyDescent="0.25">
      <c r="B18" s="13" t="s">
        <v>157</v>
      </c>
      <c r="C18" s="14">
        <v>7.6388888888888904E-4</v>
      </c>
      <c r="D18" s="15">
        <f t="shared" si="0"/>
        <v>1.1939218523878433E-2</v>
      </c>
      <c r="E18" s="15">
        <f t="shared" si="1"/>
        <v>8.9515800895158017E-3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7.6388888888888904E-4</v>
      </c>
      <c r="M18" s="15">
        <f t="shared" si="7"/>
        <v>6.4667842445620205E-3</v>
      </c>
      <c r="N18" s="17">
        <f t="shared" si="8"/>
        <v>4.6371109393662608E-3</v>
      </c>
    </row>
    <row r="19" spans="2:14" x14ac:dyDescent="0.25">
      <c r="B19" s="13" t="s">
        <v>158</v>
      </c>
      <c r="C19" s="14">
        <v>1.8518518518518501E-4</v>
      </c>
      <c r="D19" s="15">
        <f t="shared" si="0"/>
        <v>2.8943560057887079E-3</v>
      </c>
      <c r="E19" s="15">
        <f t="shared" si="1"/>
        <v>2.1700800217007979E-3</v>
      </c>
      <c r="F19" s="14">
        <v>0</v>
      </c>
      <c r="G19" s="15">
        <f t="shared" si="2"/>
        <v>0</v>
      </c>
      <c r="H19" s="15">
        <f t="shared" si="3"/>
        <v>0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1.8518518518518501E-4</v>
      </c>
      <c r="M19" s="15">
        <f t="shared" si="7"/>
        <v>1.567705271408973E-3</v>
      </c>
      <c r="N19" s="17">
        <f t="shared" si="8"/>
        <v>1.1241481065130316E-3</v>
      </c>
    </row>
    <row r="20" spans="2:14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0</v>
      </c>
      <c r="M21" s="15">
        <f t="shared" si="7"/>
        <v>0</v>
      </c>
      <c r="N21" s="17">
        <f t="shared" si="8"/>
        <v>0</v>
      </c>
    </row>
    <row r="22" spans="2:14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x14ac:dyDescent="0.25">
      <c r="B23" s="13" t="s">
        <v>162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ht="15.75" thickBot="1" x14ac:dyDescent="0.3">
      <c r="B24" s="23" t="s">
        <v>13</v>
      </c>
      <c r="C24" s="24">
        <v>2.4768518518518499E-3</v>
      </c>
      <c r="D24" s="15">
        <f t="shared" si="0"/>
        <v>3.8712011577423974E-2</v>
      </c>
      <c r="E24" s="15">
        <f t="shared" si="1"/>
        <v>2.9024820290248176E-2</v>
      </c>
      <c r="F24" s="24">
        <v>2.7777777777777801E-3</v>
      </c>
      <c r="G24" s="15">
        <f t="shared" si="2"/>
        <v>0.10371650821089032</v>
      </c>
      <c r="H24" s="15">
        <f t="shared" si="3"/>
        <v>8.0267558528428165E-2</v>
      </c>
      <c r="I24" s="24">
        <v>9.2592592592592602E-5</v>
      </c>
      <c r="J24" s="15">
        <f t="shared" si="4"/>
        <v>3.3840947546531263E-3</v>
      </c>
      <c r="K24" s="15">
        <f t="shared" si="5"/>
        <v>2.0671834625322965E-3</v>
      </c>
      <c r="L24" s="16">
        <f t="shared" si="6"/>
        <v>5.3472222222222228E-3</v>
      </c>
      <c r="M24" s="15">
        <f t="shared" si="7"/>
        <v>4.5267489711934145E-2</v>
      </c>
      <c r="N24" s="17">
        <f t="shared" si="8"/>
        <v>3.2459776575563822E-2</v>
      </c>
    </row>
    <row r="25" spans="2:14" ht="16.5" thickTop="1" thickBot="1" x14ac:dyDescent="0.3">
      <c r="B25" s="36" t="s">
        <v>3</v>
      </c>
      <c r="C25" s="37">
        <f>SUM(C7:C24)</f>
        <v>6.3981481481481514E-2</v>
      </c>
      <c r="D25" s="38">
        <f>IFERROR(SUM(D7:D24),0)</f>
        <v>0.99999999999999989</v>
      </c>
      <c r="E25" s="38">
        <f>IFERROR(SUM(E7:E24),0)</f>
        <v>0.74976264749762678</v>
      </c>
      <c r="F25" s="37">
        <f>SUM(F7:F24)</f>
        <v>2.6782407407407408E-2</v>
      </c>
      <c r="G25" s="38">
        <f>IFERROR(SUM(G7:G24),0)</f>
        <v>1.0000000000000002</v>
      </c>
      <c r="H25" s="38">
        <f>IFERROR(SUM(H7:H24),0)</f>
        <v>0.77391304347826095</v>
      </c>
      <c r="I25" s="37">
        <f>SUM(I7:I24)</f>
        <v>2.7361111111111145E-2</v>
      </c>
      <c r="J25" s="38">
        <f>IFERROR(SUM(J7:J24),0)</f>
        <v>0.99999999999999989</v>
      </c>
      <c r="K25" s="38">
        <f>IFERROR(SUM(K7:K24),0)</f>
        <v>0.61085271317829426</v>
      </c>
      <c r="L25" s="37">
        <f>SUM(L7:L24)</f>
        <v>0.11812500000000005</v>
      </c>
      <c r="M25" s="38">
        <f>IFERROR(SUM(M7:M24),0)</f>
        <v>1</v>
      </c>
      <c r="N25" s="39">
        <f>IFERROR(SUM(N7:N24),0)</f>
        <v>0.71706597344200107</v>
      </c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19" t="s">
        <v>5</v>
      </c>
      <c r="L27" s="19" t="s">
        <v>4</v>
      </c>
      <c r="M27" s="19" t="s">
        <v>5</v>
      </c>
      <c r="N27" s="20" t="s">
        <v>5</v>
      </c>
    </row>
    <row r="28" spans="2:14" x14ac:dyDescent="0.25">
      <c r="B28" s="21" t="s">
        <v>15</v>
      </c>
      <c r="C28" s="14">
        <v>2.3611111111111098E-3</v>
      </c>
      <c r="D28" s="22"/>
      <c r="E28" s="15">
        <f>IFERROR(C28/C$36,0)</f>
        <v>2.7668520276685184E-2</v>
      </c>
      <c r="F28" s="14">
        <v>1.50462962962963E-4</v>
      </c>
      <c r="G28" s="22"/>
      <c r="H28" s="15">
        <f>IFERROR(F28/F$36,0)</f>
        <v>4.3478260869565227E-3</v>
      </c>
      <c r="I28" s="14">
        <v>7.8703703703703705E-4</v>
      </c>
      <c r="J28" s="22"/>
      <c r="K28" s="15">
        <f>IFERROR(I28/I$36,0)</f>
        <v>1.7571059431524517E-2</v>
      </c>
      <c r="L28" s="16">
        <f>SUM(C28,F28,I28)</f>
        <v>3.2986111111111098E-3</v>
      </c>
      <c r="M28" s="22"/>
      <c r="N28" s="17">
        <f>IFERROR(L28/L$36,0)</f>
        <v>2.0023888147263386E-2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x14ac:dyDescent="0.25">
      <c r="B30" s="21" t="s">
        <v>17</v>
      </c>
      <c r="C30" s="14">
        <v>0</v>
      </c>
      <c r="D30" s="22"/>
      <c r="E30" s="15">
        <f t="shared" si="9"/>
        <v>0</v>
      </c>
      <c r="F30" s="14">
        <v>0</v>
      </c>
      <c r="G30" s="22"/>
      <c r="H30" s="15">
        <f t="shared" si="10"/>
        <v>0</v>
      </c>
      <c r="I30" s="14">
        <v>0</v>
      </c>
      <c r="J30" s="22"/>
      <c r="K30" s="15">
        <f t="shared" si="11"/>
        <v>0</v>
      </c>
      <c r="L30" s="16">
        <f t="shared" si="12"/>
        <v>0</v>
      </c>
      <c r="M30" s="22"/>
      <c r="N30" s="17">
        <f t="shared" si="13"/>
        <v>0</v>
      </c>
    </row>
    <row r="31" spans="2:14" x14ac:dyDescent="0.25">
      <c r="B31" s="21" t="s">
        <v>18</v>
      </c>
      <c r="C31" s="14">
        <v>7.6620370370370401E-3</v>
      </c>
      <c r="D31" s="22"/>
      <c r="E31" s="15">
        <f t="shared" si="9"/>
        <v>8.9787060897870627E-2</v>
      </c>
      <c r="F31" s="14">
        <v>2.9166666666666698E-3</v>
      </c>
      <c r="G31" s="22"/>
      <c r="H31" s="15">
        <f t="shared" si="10"/>
        <v>8.4280936454849589E-2</v>
      </c>
      <c r="I31" s="14">
        <v>5.1967592592592603E-3</v>
      </c>
      <c r="J31" s="22"/>
      <c r="K31" s="15">
        <f t="shared" si="11"/>
        <v>0.11602067183462515</v>
      </c>
      <c r="L31" s="16">
        <f t="shared" si="12"/>
        <v>1.577546296296297E-2</v>
      </c>
      <c r="M31" s="22"/>
      <c r="N31" s="17">
        <f t="shared" si="13"/>
        <v>9.5763366823579013E-2</v>
      </c>
    </row>
    <row r="32" spans="2:14" x14ac:dyDescent="0.25">
      <c r="B32" s="21" t="s">
        <v>19</v>
      </c>
      <c r="C32" s="14">
        <v>1.1331018518518501E-2</v>
      </c>
      <c r="D32" s="22"/>
      <c r="E32" s="15">
        <f t="shared" si="9"/>
        <v>0.13278177132781749</v>
      </c>
      <c r="F32" s="14">
        <v>4.7569444444444404E-3</v>
      </c>
      <c r="G32" s="22"/>
      <c r="H32" s="15">
        <f t="shared" si="10"/>
        <v>0.137458193979933</v>
      </c>
      <c r="I32" s="14">
        <v>1.1446759259259301E-2</v>
      </c>
      <c r="J32" s="22"/>
      <c r="K32" s="15">
        <f t="shared" si="11"/>
        <v>0.25555555555555604</v>
      </c>
      <c r="L32" s="16">
        <f t="shared" si="12"/>
        <v>2.7534722222222245E-2</v>
      </c>
      <c r="M32" s="22"/>
      <c r="N32" s="17">
        <f t="shared" si="13"/>
        <v>0.16714677158715668</v>
      </c>
    </row>
    <row r="33" spans="2:14" ht="15.75" thickBot="1" x14ac:dyDescent="0.3">
      <c r="B33" s="28" t="s">
        <v>20</v>
      </c>
      <c r="C33" s="24">
        <v>0</v>
      </c>
      <c r="D33" s="29"/>
      <c r="E33" s="25">
        <f t="shared" si="9"/>
        <v>0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16">
        <f t="shared" si="12"/>
        <v>0</v>
      </c>
      <c r="M33" s="29"/>
      <c r="N33" s="27">
        <f t="shared" si="13"/>
        <v>0</v>
      </c>
    </row>
    <row r="34" spans="2:14" ht="16.5" thickTop="1" thickBot="1" x14ac:dyDescent="0.3">
      <c r="B34" s="36" t="s">
        <v>3</v>
      </c>
      <c r="C34" s="37">
        <f>SUM(C28:C33)</f>
        <v>2.135416666666665E-2</v>
      </c>
      <c r="D34" s="38"/>
      <c r="E34" s="38">
        <f>IFERROR(SUM(E28:E33),0)</f>
        <v>0.25023735250237333</v>
      </c>
      <c r="F34" s="37">
        <f>SUM(F28:F33)</f>
        <v>7.8240740740740736E-3</v>
      </c>
      <c r="G34" s="38"/>
      <c r="H34" s="38">
        <f>IFERROR(SUM(H28:H33),0)</f>
        <v>0.2260869565217391</v>
      </c>
      <c r="I34" s="37">
        <f>SUM(I28:I33)</f>
        <v>1.7430555555555598E-2</v>
      </c>
      <c r="J34" s="38"/>
      <c r="K34" s="38">
        <f>IFERROR(SUM(K28:K33),0)</f>
        <v>0.38914728682170574</v>
      </c>
      <c r="L34" s="37">
        <f>SUM(L28:L33)</f>
        <v>4.6608796296296329E-2</v>
      </c>
      <c r="M34" s="38"/>
      <c r="N34" s="39">
        <f>IFERROR(SUM(N28:N33),0)</f>
        <v>0.2829340265579991</v>
      </c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16.5" thickTop="1" thickBot="1" x14ac:dyDescent="0.3">
      <c r="B36" s="36" t="s">
        <v>6</v>
      </c>
      <c r="C36" s="37">
        <f>SUM(C25,C34)</f>
        <v>8.533564814814816E-2</v>
      </c>
      <c r="D36" s="40"/>
      <c r="E36" s="41">
        <f>IFERROR(SUM(E25,E34),0)</f>
        <v>1</v>
      </c>
      <c r="F36" s="37">
        <f>SUM(F25,F34)</f>
        <v>3.4606481481481481E-2</v>
      </c>
      <c r="G36" s="40"/>
      <c r="H36" s="41">
        <f>IFERROR(SUM(H25,H34),0)</f>
        <v>1</v>
      </c>
      <c r="I36" s="37">
        <f>SUM(I25,I34)</f>
        <v>4.4791666666666743E-2</v>
      </c>
      <c r="J36" s="40"/>
      <c r="K36" s="41">
        <f>IFERROR(SUM(K25,K34),0)</f>
        <v>1</v>
      </c>
      <c r="L36" s="42">
        <f>SUM(L25,L34)</f>
        <v>0.16473379629629636</v>
      </c>
      <c r="M36" s="40"/>
      <c r="N36" s="43">
        <f>IFERROR(SUM(N25,N34),0)</f>
        <v>1.0000000000000002</v>
      </c>
    </row>
    <row r="37" spans="2:14" ht="66" customHeight="1" thickTop="1" thickBot="1" x14ac:dyDescent="0.3">
      <c r="B37" s="144" t="s">
        <v>32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6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colBreaks count="1" manualBreakCount="1">
    <brk id="14" max="1048575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9"/>
  <dimension ref="B1:K72"/>
  <sheetViews>
    <sheetView showGridLines="0" showZeros="0" zoomScale="80" zoomScaleNormal="8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4" customWidth="1"/>
    <col min="7" max="7" width="10.28515625" style="1" customWidth="1"/>
    <col min="8" max="8" width="10.28515625" style="4" customWidth="1"/>
    <col min="9" max="11" width="10.2851562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7" t="s">
        <v>47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s="5" customFormat="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s="5" customFormat="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1.04282407407407E-2</v>
      </c>
      <c r="D7" s="15">
        <f>IFERROR(C7/C$25,0)</f>
        <v>0.29073894804775652</v>
      </c>
      <c r="E7" s="15">
        <f>IFERROR(C7/C$36,0)</f>
        <v>0.18964428541359649</v>
      </c>
      <c r="F7" s="14">
        <v>2.1412037037036999E-3</v>
      </c>
      <c r="G7" s="15">
        <f>IFERROR(F7/F$25,0)</f>
        <v>0.26734104046242729</v>
      </c>
      <c r="H7" s="15">
        <f>IFERROR(F7/F$36,0)</f>
        <v>0.22289156626505996</v>
      </c>
      <c r="I7" s="14">
        <v>1.25694444444444E-2</v>
      </c>
      <c r="J7" s="15">
        <f>IFERROR(I7/I$25,0)</f>
        <v>0.28646795040886236</v>
      </c>
      <c r="K7" s="17">
        <f>IFERROR(I7/I$36,0)</f>
        <v>0.19458878337215479</v>
      </c>
    </row>
    <row r="8" spans="2:11" s="5" customFormat="1" x14ac:dyDescent="0.25">
      <c r="B8" s="13" t="s">
        <v>150</v>
      </c>
      <c r="C8" s="14">
        <v>6.1342592592592603E-3</v>
      </c>
      <c r="D8" s="15">
        <f t="shared" ref="D8:D24" si="0">IFERROR(C8/C$25,0)</f>
        <v>0.17102291061632807</v>
      </c>
      <c r="E8" s="15">
        <f t="shared" ref="E8:E24" si="1">IFERROR(C8/C$36,0)</f>
        <v>0.11155546200799839</v>
      </c>
      <c r="F8" s="14">
        <v>1.8981481481481501E-3</v>
      </c>
      <c r="G8" s="15">
        <f t="shared" ref="G8:G24" si="2">IFERROR(F8/F$25,0)</f>
        <v>0.23699421965317949</v>
      </c>
      <c r="H8" s="15">
        <f t="shared" ref="H8:H24" si="3">IFERROR(F8/F$36,0)</f>
        <v>0.19759036144578343</v>
      </c>
      <c r="I8" s="14">
        <v>8.03240740740741E-3</v>
      </c>
      <c r="J8" s="15">
        <f t="shared" ref="J8:J24" si="4">IFERROR(I8/I$25,0)</f>
        <v>0.18306515431284645</v>
      </c>
      <c r="K8" s="17">
        <f t="shared" ref="K8:K24" si="5">IFERROR(I8/I$36,0)</f>
        <v>0.12435047482530014</v>
      </c>
    </row>
    <row r="9" spans="2:11" s="5" customFormat="1" x14ac:dyDescent="0.25">
      <c r="B9" s="13" t="s">
        <v>11</v>
      </c>
      <c r="C9" s="14">
        <v>5.0694444444444398E-3</v>
      </c>
      <c r="D9" s="15">
        <f t="shared" si="0"/>
        <v>0.14133591481122945</v>
      </c>
      <c r="E9" s="15">
        <f t="shared" si="1"/>
        <v>9.2191117659440075E-2</v>
      </c>
      <c r="F9" s="14">
        <v>1.9791666666666699E-3</v>
      </c>
      <c r="G9" s="15">
        <f t="shared" si="2"/>
        <v>0.24710982658959582</v>
      </c>
      <c r="H9" s="15">
        <f t="shared" si="3"/>
        <v>0.20602409638554262</v>
      </c>
      <c r="I9" s="14">
        <v>7.0486111111111097E-3</v>
      </c>
      <c r="J9" s="15">
        <f t="shared" si="4"/>
        <v>0.1606436296491692</v>
      </c>
      <c r="K9" s="17">
        <f t="shared" si="5"/>
        <v>0.10912022934957888</v>
      </c>
    </row>
    <row r="10" spans="2:11" s="5" customFormat="1" x14ac:dyDescent="0.25">
      <c r="B10" s="13" t="s">
        <v>63</v>
      </c>
      <c r="C10" s="14">
        <v>3.4606481481481502E-3</v>
      </c>
      <c r="D10" s="15">
        <f t="shared" si="0"/>
        <v>9.6482736366570024E-2</v>
      </c>
      <c r="E10" s="15">
        <f t="shared" si="1"/>
        <v>6.2934119132814215E-2</v>
      </c>
      <c r="F10" s="14">
        <v>1.03009259259259E-3</v>
      </c>
      <c r="G10" s="15">
        <f t="shared" si="2"/>
        <v>0.12861271676300548</v>
      </c>
      <c r="H10" s="15">
        <f t="shared" si="3"/>
        <v>0.1072289156626504</v>
      </c>
      <c r="I10" s="14">
        <v>4.4907407407407396E-3</v>
      </c>
      <c r="J10" s="15">
        <f t="shared" si="4"/>
        <v>0.10234766552360862</v>
      </c>
      <c r="K10" s="17">
        <f t="shared" si="5"/>
        <v>6.9521591112703784E-2</v>
      </c>
    </row>
    <row r="11" spans="2:11" s="5" customFormat="1" x14ac:dyDescent="0.25">
      <c r="B11" s="13" t="s">
        <v>12</v>
      </c>
      <c r="C11" s="14">
        <v>9.8379629629629598E-4</v>
      </c>
      <c r="D11" s="15">
        <f t="shared" si="0"/>
        <v>2.7428202646014865E-2</v>
      </c>
      <c r="E11" s="15">
        <f t="shared" si="1"/>
        <v>1.7890970322037469E-2</v>
      </c>
      <c r="F11" s="14">
        <v>7.9861111111111105E-4</v>
      </c>
      <c r="G11" s="15">
        <f t="shared" si="2"/>
        <v>9.9710982658959543E-2</v>
      </c>
      <c r="H11" s="15">
        <f t="shared" si="3"/>
        <v>8.3132530120481968E-2</v>
      </c>
      <c r="I11" s="14">
        <v>1.7824074074074101E-3</v>
      </c>
      <c r="J11" s="15">
        <f t="shared" si="4"/>
        <v>4.0622527037721019E-2</v>
      </c>
      <c r="K11" s="17">
        <f t="shared" si="5"/>
        <v>2.7593621214836085E-2</v>
      </c>
    </row>
    <row r="12" spans="2:11" s="5" customFormat="1" x14ac:dyDescent="0.25">
      <c r="B12" s="13" t="s">
        <v>151</v>
      </c>
      <c r="C12" s="14">
        <v>9.6064814814814797E-4</v>
      </c>
      <c r="D12" s="15">
        <f t="shared" si="0"/>
        <v>2.678283317199099E-2</v>
      </c>
      <c r="E12" s="15">
        <f t="shared" si="1"/>
        <v>1.7470006314460117E-2</v>
      </c>
      <c r="F12" s="14">
        <v>0</v>
      </c>
      <c r="G12" s="15">
        <f t="shared" si="2"/>
        <v>0</v>
      </c>
      <c r="H12" s="15">
        <f t="shared" si="3"/>
        <v>0</v>
      </c>
      <c r="I12" s="14">
        <v>9.6064814814814797E-4</v>
      </c>
      <c r="J12" s="15">
        <f t="shared" si="4"/>
        <v>2.1893959377472981E-2</v>
      </c>
      <c r="K12" s="17">
        <f t="shared" si="5"/>
        <v>1.4871886758645399E-2</v>
      </c>
    </row>
    <row r="13" spans="2:11" s="5" customFormat="1" x14ac:dyDescent="0.25">
      <c r="B13" s="13" t="s">
        <v>152</v>
      </c>
      <c r="C13" s="14">
        <v>2.6620370370370399E-4</v>
      </c>
      <c r="D13" s="15">
        <f t="shared" si="0"/>
        <v>7.4217489512746213E-3</v>
      </c>
      <c r="E13" s="15">
        <f t="shared" si="1"/>
        <v>4.8410860871395574E-3</v>
      </c>
      <c r="F13" s="14">
        <v>0</v>
      </c>
      <c r="G13" s="15">
        <f t="shared" si="2"/>
        <v>0</v>
      </c>
      <c r="H13" s="15">
        <f t="shared" si="3"/>
        <v>0</v>
      </c>
      <c r="I13" s="14">
        <v>2.6620370370370399E-4</v>
      </c>
      <c r="J13" s="15">
        <f t="shared" si="4"/>
        <v>6.0670007913479415E-3</v>
      </c>
      <c r="K13" s="17">
        <f t="shared" si="5"/>
        <v>4.1211252463716217E-3</v>
      </c>
    </row>
    <row r="14" spans="2:11" s="5" customFormat="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8.5648148148148202E-3</v>
      </c>
      <c r="D24" s="15">
        <f t="shared" si="0"/>
        <v>0.23878670538883554</v>
      </c>
      <c r="E24" s="15">
        <f t="shared" si="1"/>
        <v>0.15575668280362046</v>
      </c>
      <c r="F24" s="24">
        <v>1.6203703703703701E-4</v>
      </c>
      <c r="G24" s="15">
        <f t="shared" si="2"/>
        <v>2.023121387283237E-2</v>
      </c>
      <c r="H24" s="15">
        <f t="shared" si="3"/>
        <v>1.6867469879518079E-2</v>
      </c>
      <c r="I24" s="24">
        <v>8.7268518518518502E-3</v>
      </c>
      <c r="J24" s="15">
        <f t="shared" si="4"/>
        <v>0.19889211289897141</v>
      </c>
      <c r="K24" s="17">
        <f t="shared" si="5"/>
        <v>0.13510123633757387</v>
      </c>
    </row>
    <row r="25" spans="2:11" s="5" customFormat="1" ht="16.5" thickTop="1" thickBot="1" x14ac:dyDescent="0.3">
      <c r="B25" s="36" t="s">
        <v>3</v>
      </c>
      <c r="C25" s="37">
        <f>SUM(C7:C24)</f>
        <v>3.5868055555555514E-2</v>
      </c>
      <c r="D25" s="38">
        <f>IFERROR(SUM(D7:D24),0)</f>
        <v>1.0000000000000002</v>
      </c>
      <c r="E25" s="38">
        <f>IFERROR(SUM(E7:E24),0)</f>
        <v>0.65228372974110671</v>
      </c>
      <c r="F25" s="37">
        <f>SUM(F7:F24)</f>
        <v>8.0092592592592576E-3</v>
      </c>
      <c r="G25" s="38">
        <f>IFERROR(SUM(G7:G24),0)</f>
        <v>0.99999999999999989</v>
      </c>
      <c r="H25" s="38">
        <f>IFERROR(SUM(H7:H24),0)</f>
        <v>0.83373493975903634</v>
      </c>
      <c r="I25" s="37">
        <f>SUM(I7:I24)</f>
        <v>4.3877314814814772E-2</v>
      </c>
      <c r="J25" s="38">
        <f>IFERROR(SUM(J7:J24),0)</f>
        <v>1</v>
      </c>
      <c r="K25" s="39">
        <f>IFERROR(SUM(K7:K24),0)</f>
        <v>0.67926894821716455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1.79398148148148E-3</v>
      </c>
      <c r="D31" s="22"/>
      <c r="E31" s="15">
        <f t="shared" si="6"/>
        <v>3.2624710587244782E-2</v>
      </c>
      <c r="F31" s="14">
        <v>5.09259259259259E-4</v>
      </c>
      <c r="G31" s="22"/>
      <c r="H31" s="15">
        <f t="shared" si="7"/>
        <v>5.3012048192771083E-2</v>
      </c>
      <c r="I31" s="14">
        <v>2.3032407407407398E-3</v>
      </c>
      <c r="J31" s="22"/>
      <c r="K31" s="17">
        <f t="shared" si="8"/>
        <v>3.5656692349041369E-2</v>
      </c>
    </row>
    <row r="32" spans="2:11" s="5" customFormat="1" x14ac:dyDescent="0.25">
      <c r="B32" s="21" t="s">
        <v>19</v>
      </c>
      <c r="C32" s="14">
        <v>1.7326388888888902E-2</v>
      </c>
      <c r="D32" s="22"/>
      <c r="E32" s="15">
        <f t="shared" si="6"/>
        <v>0.31509155967164848</v>
      </c>
      <c r="F32" s="14">
        <v>1.0879629629629601E-3</v>
      </c>
      <c r="G32" s="22"/>
      <c r="H32" s="15">
        <f t="shared" si="7"/>
        <v>0.11325301204819253</v>
      </c>
      <c r="I32" s="14">
        <v>1.84143518518519E-2</v>
      </c>
      <c r="J32" s="22"/>
      <c r="K32" s="17">
        <f t="shared" si="8"/>
        <v>0.28507435943379394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1.9120370370370381E-2</v>
      </c>
      <c r="D34" s="38"/>
      <c r="E34" s="38">
        <f>IFERROR(SUM(E28:E33),0)</f>
        <v>0.34771627025889329</v>
      </c>
      <c r="F34" s="37">
        <f>SUM(F28:F33)</f>
        <v>1.5972222222222191E-3</v>
      </c>
      <c r="G34" s="38"/>
      <c r="H34" s="38">
        <f>IFERROR(SUM(H28:H33),0)</f>
        <v>0.1662650602409636</v>
      </c>
      <c r="I34" s="37">
        <f>SUM(I28:I33)</f>
        <v>2.0717592592592642E-2</v>
      </c>
      <c r="J34" s="38"/>
      <c r="K34" s="39">
        <f>IFERROR(SUM(K28:K33),0)</f>
        <v>0.32073105178283534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5.4988425925925899E-2</v>
      </c>
      <c r="D36" s="40"/>
      <c r="E36" s="41">
        <f>IFERROR(SUM(E25,E34),0)</f>
        <v>1</v>
      </c>
      <c r="F36" s="37">
        <f>SUM(F25,F34)</f>
        <v>9.6064814814814763E-3</v>
      </c>
      <c r="G36" s="40"/>
      <c r="H36" s="41">
        <f>IFERROR(SUM(H25,H34),0)</f>
        <v>1</v>
      </c>
      <c r="I36" s="37">
        <f>SUM(I25,I34)</f>
        <v>6.459490740740742E-2</v>
      </c>
      <c r="J36" s="40"/>
      <c r="K36" s="43">
        <f>IFERROR(SUM(K25,K34),0)</f>
        <v>0.99999999999999989</v>
      </c>
    </row>
    <row r="37" spans="2:11" s="5" customFormat="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/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"/>
  <dimension ref="B2:N39"/>
  <sheetViews>
    <sheetView showGridLines="0" showZeros="0" topLeftCell="A4" zoomScale="80" zoomScaleNormal="80" zoomScaleSheetLayoutView="110" zoomScalePageLayoutView="6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42578125" style="1" customWidth="1"/>
    <col min="15" max="16384" width="8.85546875" style="1"/>
  </cols>
  <sheetData>
    <row r="2" spans="2:14" ht="15.75" thickBot="1" x14ac:dyDescent="0.3"/>
    <row r="3" spans="2:14" x14ac:dyDescent="0.25">
      <c r="B3" s="147" t="s">
        <v>39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2:14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2:14" x14ac:dyDescent="0.25">
      <c r="B5" s="44"/>
      <c r="C5" s="153" t="s">
        <v>0</v>
      </c>
      <c r="D5" s="153"/>
      <c r="E5" s="153"/>
      <c r="F5" s="153" t="s">
        <v>1</v>
      </c>
      <c r="G5" s="153"/>
      <c r="H5" s="153"/>
      <c r="I5" s="153" t="s">
        <v>2</v>
      </c>
      <c r="J5" s="153"/>
      <c r="K5" s="153"/>
      <c r="L5" s="153" t="s">
        <v>3</v>
      </c>
      <c r="M5" s="153"/>
      <c r="N5" s="154"/>
    </row>
    <row r="6" spans="2:14" ht="16.5" customHeigh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x14ac:dyDescent="0.25">
      <c r="B7" s="13" t="s">
        <v>48</v>
      </c>
      <c r="C7" s="14">
        <v>3.51388888888889E-2</v>
      </c>
      <c r="D7" s="15">
        <f>IFERROR(C7/C$25,0)</f>
        <v>0.30284289276807974</v>
      </c>
      <c r="E7" s="15">
        <f>IFERROR(C7/C$36,0)</f>
        <v>0.2092494313874147</v>
      </c>
      <c r="F7" s="14">
        <v>1.13078703703704E-2</v>
      </c>
      <c r="G7" s="15">
        <f>IFERROR(F7/F$25,0)</f>
        <v>0.30675039246467906</v>
      </c>
      <c r="H7" s="15">
        <f>IFERROR(F7/F$36,0)</f>
        <v>0.21557811120917977</v>
      </c>
      <c r="I7" s="14">
        <v>1.19212962962963E-2</v>
      </c>
      <c r="J7" s="15">
        <f>IFERROR(I7/I$25,0)</f>
        <v>0.43811144193960022</v>
      </c>
      <c r="K7" s="15">
        <f>IFERROR(I7/I$36,0)</f>
        <v>0.23998136067101583</v>
      </c>
      <c r="L7" s="16">
        <f>SUM(C7,F7,I7)</f>
        <v>5.8368055555555597E-2</v>
      </c>
      <c r="M7" s="15">
        <f>IFERROR(L7/L$25,0)</f>
        <v>0.32407942934258738</v>
      </c>
      <c r="N7" s="17">
        <f>IFERROR(L7/L$36,0)</f>
        <v>0.21613165902370043</v>
      </c>
    </row>
    <row r="8" spans="2:14" x14ac:dyDescent="0.25">
      <c r="B8" s="13" t="s">
        <v>150</v>
      </c>
      <c r="C8" s="14">
        <v>3.3483796296296303E-2</v>
      </c>
      <c r="D8" s="15">
        <f t="shared" ref="D8:D24" si="0">IFERROR(C8/C$25,0)</f>
        <v>0.28857855361596002</v>
      </c>
      <c r="E8" s="15">
        <f t="shared" ref="E8:E24" si="1">IFERROR(C8/C$36,0)</f>
        <v>0.19939347990902195</v>
      </c>
      <c r="F8" s="14">
        <v>1.04282407407407E-2</v>
      </c>
      <c r="G8" s="15">
        <f t="shared" ref="G8:G24" si="2">IFERROR(F8/F$25,0)</f>
        <v>0.28288854003139613</v>
      </c>
      <c r="H8" s="15">
        <f t="shared" ref="H8:H24" si="3">IFERROR(F8/F$36,0)</f>
        <v>0.19880847308031699</v>
      </c>
      <c r="I8" s="14">
        <v>3.8888888888888901E-3</v>
      </c>
      <c r="J8" s="15">
        <f t="shared" ref="J8:J24" si="4">IFERROR(I8/I$25,0)</f>
        <v>0.14291790727350065</v>
      </c>
      <c r="K8" s="15">
        <f t="shared" ref="K8:K24" si="5">IFERROR(I8/I$36,0)</f>
        <v>7.8285181733457596E-2</v>
      </c>
      <c r="L8" s="16">
        <f t="shared" ref="L8:L24" si="6">SUM(C8,F8,I8)</f>
        <v>4.7800925925925893E-2</v>
      </c>
      <c r="M8" s="15">
        <f t="shared" ref="M8:M24" si="7">IFERROR(L8/L$25,0)</f>
        <v>0.26540710751237045</v>
      </c>
      <c r="N8" s="17">
        <f t="shared" ref="N8:N24" si="8">IFERROR(L8/L$36,0)</f>
        <v>0.17700252860755136</v>
      </c>
    </row>
    <row r="9" spans="2:14" x14ac:dyDescent="0.25">
      <c r="B9" s="13" t="s">
        <v>11</v>
      </c>
      <c r="C9" s="14">
        <v>1.8182870370370401E-2</v>
      </c>
      <c r="D9" s="15">
        <f t="shared" si="0"/>
        <v>0.15670822942643411</v>
      </c>
      <c r="E9" s="15">
        <f t="shared" si="1"/>
        <v>0.10827762078709781</v>
      </c>
      <c r="F9" s="14">
        <v>4.1435185185185203E-3</v>
      </c>
      <c r="G9" s="15">
        <f t="shared" si="2"/>
        <v>0.11240188383045534</v>
      </c>
      <c r="H9" s="15">
        <f t="shared" si="3"/>
        <v>7.8993821712268361E-2</v>
      </c>
      <c r="I9" s="14">
        <v>6.3425925925925898E-3</v>
      </c>
      <c r="J9" s="15">
        <f t="shared" si="4"/>
        <v>0.23309230114844731</v>
      </c>
      <c r="K9" s="15">
        <f t="shared" si="5"/>
        <v>0.12767940354147242</v>
      </c>
      <c r="L9" s="16">
        <f t="shared" si="6"/>
        <v>2.8668981481481514E-2</v>
      </c>
      <c r="M9" s="15">
        <f t="shared" si="7"/>
        <v>0.15918000128526458</v>
      </c>
      <c r="N9" s="17">
        <f t="shared" si="8"/>
        <v>0.10615865940942024</v>
      </c>
    </row>
    <row r="10" spans="2:14" x14ac:dyDescent="0.25">
      <c r="B10" s="13" t="s">
        <v>63</v>
      </c>
      <c r="C10" s="14">
        <v>1.4513888888888901E-2</v>
      </c>
      <c r="D10" s="15">
        <f t="shared" si="0"/>
        <v>0.12508728179551126</v>
      </c>
      <c r="E10" s="15">
        <f t="shared" si="1"/>
        <v>8.6429112964366978E-2</v>
      </c>
      <c r="F10" s="14">
        <v>3.2060185185185199E-3</v>
      </c>
      <c r="G10" s="15">
        <f t="shared" si="2"/>
        <v>8.697017268445846E-2</v>
      </c>
      <c r="H10" s="15">
        <f t="shared" si="3"/>
        <v>6.1120917917034459E-2</v>
      </c>
      <c r="I10" s="14">
        <v>3.3564814814814798E-3</v>
      </c>
      <c r="J10" s="15">
        <f t="shared" si="4"/>
        <v>0.12335176520629511</v>
      </c>
      <c r="K10" s="15">
        <f t="shared" si="5"/>
        <v>6.7567567567567516E-2</v>
      </c>
      <c r="L10" s="16">
        <f t="shared" si="6"/>
        <v>2.1076388888888901E-2</v>
      </c>
      <c r="M10" s="15">
        <f t="shared" si="7"/>
        <v>0.11702332754964338</v>
      </c>
      <c r="N10" s="17">
        <f t="shared" si="8"/>
        <v>7.8043972056743696E-2</v>
      </c>
    </row>
    <row r="11" spans="2:14" x14ac:dyDescent="0.25">
      <c r="B11" s="13" t="s">
        <v>12</v>
      </c>
      <c r="C11" s="14">
        <v>4.3518518518518498E-3</v>
      </c>
      <c r="D11" s="15">
        <f t="shared" si="0"/>
        <v>3.7506234413965056E-2</v>
      </c>
      <c r="E11" s="15">
        <f t="shared" si="1"/>
        <v>2.5914949341787834E-2</v>
      </c>
      <c r="F11" s="14">
        <v>1.5046296296296301E-3</v>
      </c>
      <c r="G11" s="15">
        <f t="shared" si="2"/>
        <v>4.0816326530612269E-2</v>
      </c>
      <c r="H11" s="15">
        <f t="shared" si="3"/>
        <v>2.8684907325684038E-2</v>
      </c>
      <c r="I11" s="14">
        <v>1.6087962962963E-3</v>
      </c>
      <c r="J11" s="15">
        <f t="shared" si="4"/>
        <v>5.9123777116120921E-2</v>
      </c>
      <c r="K11" s="15">
        <f t="shared" si="5"/>
        <v>3.2385834109972103E-2</v>
      </c>
      <c r="L11" s="16">
        <f t="shared" si="6"/>
        <v>7.4652777777777799E-3</v>
      </c>
      <c r="M11" s="15">
        <f t="shared" si="7"/>
        <v>4.1449778291883559E-2</v>
      </c>
      <c r="N11" s="17">
        <f t="shared" si="8"/>
        <v>2.7643252046457806E-2</v>
      </c>
    </row>
    <row r="12" spans="2:14" x14ac:dyDescent="0.25">
      <c r="B12" s="13" t="s">
        <v>151</v>
      </c>
      <c r="C12" s="14">
        <v>3.1250000000000001E-4</v>
      </c>
      <c r="D12" s="15">
        <f t="shared" si="0"/>
        <v>2.6932668329177046E-3</v>
      </c>
      <c r="E12" s="15">
        <f t="shared" si="1"/>
        <v>1.860913915500723E-3</v>
      </c>
      <c r="F12" s="14">
        <v>4.6296296296296301E-5</v>
      </c>
      <c r="G12" s="15">
        <f t="shared" si="2"/>
        <v>1.2558869701726849E-3</v>
      </c>
      <c r="H12" s="15">
        <f t="shared" si="3"/>
        <v>8.8261253309797024E-4</v>
      </c>
      <c r="I12" s="14">
        <v>0</v>
      </c>
      <c r="J12" s="15">
        <f t="shared" si="4"/>
        <v>0</v>
      </c>
      <c r="K12" s="15">
        <f t="shared" si="5"/>
        <v>0</v>
      </c>
      <c r="L12" s="16">
        <f t="shared" si="6"/>
        <v>3.5879629629629629E-4</v>
      </c>
      <c r="M12" s="15">
        <f t="shared" si="7"/>
        <v>1.9921598868967287E-3</v>
      </c>
      <c r="N12" s="17">
        <f t="shared" si="8"/>
        <v>1.3285904084344058E-3</v>
      </c>
    </row>
    <row r="13" spans="2:14" x14ac:dyDescent="0.25">
      <c r="B13" s="13" t="s">
        <v>152</v>
      </c>
      <c r="C13" s="14">
        <v>3.3564814814814801E-4</v>
      </c>
      <c r="D13" s="15">
        <f t="shared" si="0"/>
        <v>2.8927680798004965E-3</v>
      </c>
      <c r="E13" s="15">
        <f t="shared" si="1"/>
        <v>1.9987593907229979E-3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5">
        <f t="shared" si="5"/>
        <v>0</v>
      </c>
      <c r="L13" s="16">
        <f t="shared" si="6"/>
        <v>3.3564814814814801E-4</v>
      </c>
      <c r="M13" s="15">
        <f t="shared" si="7"/>
        <v>1.8636334425808098E-3</v>
      </c>
      <c r="N13" s="17">
        <f t="shared" si="8"/>
        <v>1.2428748982128309E-3</v>
      </c>
    </row>
    <row r="14" spans="2:14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x14ac:dyDescent="0.25">
      <c r="B15" s="13" t="s">
        <v>154</v>
      </c>
      <c r="C15" s="14">
        <v>1.2731481481481499E-4</v>
      </c>
      <c r="D15" s="15">
        <f t="shared" si="0"/>
        <v>1.0972568578553627E-3</v>
      </c>
      <c r="E15" s="15">
        <f t="shared" si="1"/>
        <v>7.5815011372251781E-4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1.2731481481481499E-4</v>
      </c>
      <c r="M15" s="15">
        <f t="shared" si="7"/>
        <v>7.0689544373754988E-4</v>
      </c>
      <c r="N15" s="17">
        <f t="shared" si="8"/>
        <v>4.7143530621866081E-4</v>
      </c>
    </row>
    <row r="16" spans="2:14" x14ac:dyDescent="0.25">
      <c r="B16" s="13" t="s">
        <v>155</v>
      </c>
      <c r="C16" s="14">
        <v>0</v>
      </c>
      <c r="D16" s="15">
        <f>IFERROR(C16/C$25,0)</f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x14ac:dyDescent="0.25">
      <c r="B17" s="13" t="s">
        <v>156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x14ac:dyDescent="0.25">
      <c r="B18" s="13" t="s">
        <v>157</v>
      </c>
      <c r="C18" s="14">
        <v>2.6851851851851802E-3</v>
      </c>
      <c r="D18" s="15">
        <f t="shared" si="0"/>
        <v>2.3142144638403937E-2</v>
      </c>
      <c r="E18" s="15">
        <f t="shared" si="1"/>
        <v>1.5990075125783959E-2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2.6851851851851802E-3</v>
      </c>
      <c r="M18" s="15">
        <f t="shared" si="7"/>
        <v>1.4909067540646458E-2</v>
      </c>
      <c r="N18" s="17">
        <f t="shared" si="8"/>
        <v>9.9429991857026313E-3</v>
      </c>
    </row>
    <row r="19" spans="2:14" x14ac:dyDescent="0.25">
      <c r="B19" s="13" t="s">
        <v>158</v>
      </c>
      <c r="C19" s="14">
        <v>1.8518518518518501E-4</v>
      </c>
      <c r="D19" s="15">
        <f t="shared" si="0"/>
        <v>1.5960099750623419E-3</v>
      </c>
      <c r="E19" s="15">
        <f t="shared" si="1"/>
        <v>1.1027638017782051E-3</v>
      </c>
      <c r="F19" s="14">
        <v>1.6203703703703701E-4</v>
      </c>
      <c r="G19" s="15">
        <f t="shared" si="2"/>
        <v>4.3956043956043956E-3</v>
      </c>
      <c r="H19" s="15">
        <f t="shared" si="3"/>
        <v>3.0891438658428947E-3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3.4722222222222202E-4</v>
      </c>
      <c r="M19" s="15">
        <f t="shared" si="7"/>
        <v>1.9278966647387685E-3</v>
      </c>
      <c r="N19" s="17">
        <f t="shared" si="8"/>
        <v>1.2857326533236178E-3</v>
      </c>
    </row>
    <row r="20" spans="2:14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0</v>
      </c>
      <c r="M21" s="15">
        <f t="shared" si="7"/>
        <v>0</v>
      </c>
      <c r="N21" s="17">
        <f t="shared" si="8"/>
        <v>0</v>
      </c>
    </row>
    <row r="22" spans="2:14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x14ac:dyDescent="0.25">
      <c r="B23" s="13" t="s">
        <v>162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ht="15.75" thickBot="1" x14ac:dyDescent="0.3">
      <c r="B24" s="23" t="s">
        <v>13</v>
      </c>
      <c r="C24" s="24">
        <v>6.7129629629629596E-3</v>
      </c>
      <c r="D24" s="15">
        <f t="shared" si="0"/>
        <v>5.7855361596009923E-2</v>
      </c>
      <c r="E24" s="15">
        <f t="shared" si="1"/>
        <v>3.9975187814459953E-2</v>
      </c>
      <c r="F24" s="24">
        <v>6.0648148148148102E-3</v>
      </c>
      <c r="G24" s="15">
        <f t="shared" si="2"/>
        <v>0.16452119309262159</v>
      </c>
      <c r="H24" s="15">
        <f t="shared" si="3"/>
        <v>0.115622241835834</v>
      </c>
      <c r="I24" s="24">
        <v>9.2592592592592602E-5</v>
      </c>
      <c r="J24" s="15">
        <f t="shared" si="4"/>
        <v>3.4028073160357292E-3</v>
      </c>
      <c r="K24" s="15">
        <f t="shared" si="5"/>
        <v>1.8639328984156565E-3</v>
      </c>
      <c r="L24" s="16">
        <f t="shared" si="6"/>
        <v>1.2870370370370362E-2</v>
      </c>
      <c r="M24" s="15">
        <f t="shared" si="7"/>
        <v>7.1460703039650353E-2</v>
      </c>
      <c r="N24" s="17">
        <f t="shared" si="8"/>
        <v>4.7657823683195433E-2</v>
      </c>
    </row>
    <row r="25" spans="2:14" s="2" customFormat="1" ht="16.5" thickTop="1" thickBot="1" x14ac:dyDescent="0.3">
      <c r="B25" s="36" t="s">
        <v>3</v>
      </c>
      <c r="C25" s="37">
        <f>SUM(C7:C24)</f>
        <v>0.11603009259259264</v>
      </c>
      <c r="D25" s="38">
        <f>IFERROR(SUM(D7:D24),0)</f>
        <v>1</v>
      </c>
      <c r="E25" s="38">
        <f>IFERROR(SUM(E7:E24),0)</f>
        <v>0.69095044455165766</v>
      </c>
      <c r="F25" s="37">
        <f>SUM(F7:F24)</f>
        <v>3.6863425925925918E-2</v>
      </c>
      <c r="G25" s="38">
        <f>IFERROR(SUM(G7:G24),0)</f>
        <v>0.99999999999999989</v>
      </c>
      <c r="H25" s="38">
        <f>IFERROR(SUM(H7:H24),0)</f>
        <v>0.70278022947925856</v>
      </c>
      <c r="I25" s="37">
        <f>SUM(I7:I24)</f>
        <v>2.7210648148148154E-2</v>
      </c>
      <c r="J25" s="38">
        <f>IFERROR(SUM(J7:J24),0)</f>
        <v>1</v>
      </c>
      <c r="K25" s="38">
        <f>IFERROR(SUM(K7:K24),0)</f>
        <v>0.54776328052190115</v>
      </c>
      <c r="L25" s="37">
        <f>SUM(L7:L24)</f>
        <v>0.1801041666666667</v>
      </c>
      <c r="M25" s="38">
        <f>IFERROR(SUM(M7:M24),0)</f>
        <v>1</v>
      </c>
      <c r="N25" s="39">
        <f>IFERROR(SUM(N7:N24),0)</f>
        <v>0.66690952727896113</v>
      </c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19" t="s">
        <v>5</v>
      </c>
      <c r="L27" s="19" t="s">
        <v>72</v>
      </c>
      <c r="M27" s="19" t="s">
        <v>5</v>
      </c>
      <c r="N27" s="20" t="s">
        <v>5</v>
      </c>
    </row>
    <row r="28" spans="2:14" x14ac:dyDescent="0.25">
      <c r="B28" s="21" t="s">
        <v>15</v>
      </c>
      <c r="C28" s="14">
        <v>5.5555555555555601E-3</v>
      </c>
      <c r="D28" s="22"/>
      <c r="E28" s="15">
        <f>IFERROR(C28/C$36,0)</f>
        <v>3.3082914053346214E-2</v>
      </c>
      <c r="F28" s="14">
        <v>5.5555555555555599E-4</v>
      </c>
      <c r="G28" s="22"/>
      <c r="H28" s="15">
        <f>IFERROR(F28/F$36,0)</f>
        <v>1.0591350397175649E-2</v>
      </c>
      <c r="I28" s="14">
        <v>9.4907407407407397E-4</v>
      </c>
      <c r="J28" s="22"/>
      <c r="K28" s="15">
        <f>IFERROR(I28/I$36,0)</f>
        <v>1.9105312208760477E-2</v>
      </c>
      <c r="L28" s="16">
        <f>SUM(C28,F28,I28)</f>
        <v>7.0601851851851902E-3</v>
      </c>
      <c r="M28" s="22"/>
      <c r="N28" s="17">
        <f>IFERROR(L28/L$36,0)</f>
        <v>2.6143230617580265E-2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x14ac:dyDescent="0.25">
      <c r="B30" s="21" t="s">
        <v>17</v>
      </c>
      <c r="C30" s="14">
        <v>0</v>
      </c>
      <c r="D30" s="22"/>
      <c r="E30" s="15">
        <f t="shared" si="9"/>
        <v>0</v>
      </c>
      <c r="F30" s="14">
        <v>0</v>
      </c>
      <c r="G30" s="22"/>
      <c r="H30" s="15">
        <f t="shared" si="10"/>
        <v>0</v>
      </c>
      <c r="I30" s="14">
        <v>0</v>
      </c>
      <c r="J30" s="22"/>
      <c r="K30" s="15">
        <f t="shared" si="11"/>
        <v>0</v>
      </c>
      <c r="L30" s="16">
        <f t="shared" si="12"/>
        <v>0</v>
      </c>
      <c r="M30" s="22"/>
      <c r="N30" s="17">
        <f t="shared" si="13"/>
        <v>0</v>
      </c>
    </row>
    <row r="31" spans="2:14" x14ac:dyDescent="0.25">
      <c r="B31" s="21" t="s">
        <v>18</v>
      </c>
      <c r="C31" s="14">
        <v>2.07175925925926E-2</v>
      </c>
      <c r="D31" s="22"/>
      <c r="E31" s="15">
        <f t="shared" si="9"/>
        <v>0.12337170032393686</v>
      </c>
      <c r="F31" s="14">
        <v>6.3657407407407404E-3</v>
      </c>
      <c r="G31" s="22"/>
      <c r="H31" s="15">
        <f t="shared" si="10"/>
        <v>0.12135922330097089</v>
      </c>
      <c r="I31" s="14">
        <v>7.7199074074074097E-3</v>
      </c>
      <c r="J31" s="22"/>
      <c r="K31" s="15">
        <f t="shared" si="11"/>
        <v>0.1554054054054054</v>
      </c>
      <c r="L31" s="16">
        <f t="shared" si="12"/>
        <v>3.4803240740740753E-2</v>
      </c>
      <c r="M31" s="22"/>
      <c r="N31" s="17">
        <f t="shared" si="13"/>
        <v>0.12887326961813741</v>
      </c>
    </row>
    <row r="32" spans="2:14" x14ac:dyDescent="0.25">
      <c r="B32" s="21" t="s">
        <v>19</v>
      </c>
      <c r="C32" s="14">
        <v>2.5624999999999998E-2</v>
      </c>
      <c r="D32" s="22"/>
      <c r="E32" s="15">
        <f t="shared" si="9"/>
        <v>0.15259494107105928</v>
      </c>
      <c r="F32" s="14">
        <v>8.6689814814814806E-3</v>
      </c>
      <c r="G32" s="22"/>
      <c r="H32" s="15">
        <f t="shared" si="10"/>
        <v>0.16526919682259489</v>
      </c>
      <c r="I32" s="14">
        <v>1.37962962962963E-2</v>
      </c>
      <c r="J32" s="22"/>
      <c r="K32" s="15">
        <f t="shared" si="11"/>
        <v>0.27772600186393287</v>
      </c>
      <c r="L32" s="16">
        <f t="shared" si="12"/>
        <v>4.809027777777778E-2</v>
      </c>
      <c r="M32" s="22"/>
      <c r="N32" s="17">
        <f t="shared" si="13"/>
        <v>0.1780739724853212</v>
      </c>
    </row>
    <row r="33" spans="2:14" ht="15.75" thickBot="1" x14ac:dyDescent="0.3">
      <c r="B33" s="28" t="s">
        <v>20</v>
      </c>
      <c r="C33" s="24">
        <v>0</v>
      </c>
      <c r="D33" s="29"/>
      <c r="E33" s="25">
        <f t="shared" si="9"/>
        <v>0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26">
        <f t="shared" si="12"/>
        <v>0</v>
      </c>
      <c r="M33" s="29"/>
      <c r="N33" s="27">
        <f t="shared" si="13"/>
        <v>0</v>
      </c>
    </row>
    <row r="34" spans="2:14" s="2" customFormat="1" ht="16.5" thickTop="1" thickBot="1" x14ac:dyDescent="0.3">
      <c r="B34" s="36" t="s">
        <v>3</v>
      </c>
      <c r="C34" s="37">
        <f>SUM(C28:C33)</f>
        <v>5.1898148148148159E-2</v>
      </c>
      <c r="D34" s="38"/>
      <c r="E34" s="38">
        <f>IFERROR(SUM(E28:E33),0)</f>
        <v>0.30904955544834234</v>
      </c>
      <c r="F34" s="37">
        <f>SUM(F28:F33)</f>
        <v>1.5590277777777776E-2</v>
      </c>
      <c r="G34" s="38"/>
      <c r="H34" s="38">
        <f>IFERROR(SUM(H28:H33),0)</f>
        <v>0.29721977052074144</v>
      </c>
      <c r="I34" s="37">
        <f>SUM(I28:I33)</f>
        <v>2.2465277777777785E-2</v>
      </c>
      <c r="J34" s="38"/>
      <c r="K34" s="38">
        <f>IFERROR(SUM(K28:K33),0)</f>
        <v>0.45223671947809874</v>
      </c>
      <c r="L34" s="37">
        <f>SUM(L28:L33)</f>
        <v>8.995370370370373E-2</v>
      </c>
      <c r="M34" s="38"/>
      <c r="N34" s="39">
        <f>IFERROR(SUM(N28:N33),0)</f>
        <v>0.33309047272103887</v>
      </c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ht="16.5" thickTop="1" thickBot="1" x14ac:dyDescent="0.3">
      <c r="B36" s="36" t="s">
        <v>6</v>
      </c>
      <c r="C36" s="37">
        <f>SUM(C25,C34)</f>
        <v>0.16792824074074081</v>
      </c>
      <c r="D36" s="40"/>
      <c r="E36" s="41">
        <f>IFERROR(SUM(E25,E34),0)</f>
        <v>1</v>
      </c>
      <c r="F36" s="37">
        <f>SUM(F25,F34)</f>
        <v>5.2453703703703697E-2</v>
      </c>
      <c r="G36" s="40"/>
      <c r="H36" s="41">
        <f>IFERROR(SUM(H25,H34),0)</f>
        <v>1</v>
      </c>
      <c r="I36" s="37">
        <f>SUM(I25,I34)</f>
        <v>4.9675925925925943E-2</v>
      </c>
      <c r="J36" s="40"/>
      <c r="K36" s="41">
        <f>IFERROR(SUM(K25,K34),0)</f>
        <v>0.99999999999999989</v>
      </c>
      <c r="L36" s="42">
        <f>SUM(L25,L34)</f>
        <v>0.27005787037037043</v>
      </c>
      <c r="M36" s="40"/>
      <c r="N36" s="43">
        <f>IFERROR(SUM(N25,N34),0)</f>
        <v>1</v>
      </c>
    </row>
    <row r="37" spans="2:14" ht="66" customHeight="1" thickTop="1" thickBot="1" x14ac:dyDescent="0.3">
      <c r="B37" s="155" t="s">
        <v>31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7"/>
    </row>
    <row r="39" spans="2:14" x14ac:dyDescent="0.25">
      <c r="L39" s="6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4" max="1048575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0"/>
  <dimension ref="B2:N37"/>
  <sheetViews>
    <sheetView showGridLines="0" showZeros="0" zoomScale="80" zoomScaleNormal="8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28515625" style="4" customWidth="1"/>
    <col min="7" max="7" width="10.28515625" style="1" customWidth="1"/>
    <col min="8" max="8" width="10.28515625" style="4" customWidth="1"/>
    <col min="9" max="11" width="10.28515625" style="1" customWidth="1"/>
    <col min="12" max="16384" width="8.85546875" style="1"/>
  </cols>
  <sheetData>
    <row r="2" spans="2:11" ht="15.75" thickBot="1" x14ac:dyDescent="0.3"/>
    <row r="3" spans="2:11" x14ac:dyDescent="0.25">
      <c r="B3" s="147" t="s">
        <v>64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3.4027777777777802E-3</v>
      </c>
      <c r="D7" s="15">
        <f>IFERROR(C7/C$25,0)</f>
        <v>0.24459234608985037</v>
      </c>
      <c r="E7" s="15">
        <f>IFERROR(C7/C$36,0)</f>
        <v>0.1506147540983607</v>
      </c>
      <c r="F7" s="14">
        <v>1.38888888888889E-4</v>
      </c>
      <c r="G7" s="15">
        <f>IFERROR(F7/F$25,0)</f>
        <v>0.29268292682926833</v>
      </c>
      <c r="H7" s="15">
        <f>IFERROR(F7/F$36,0)</f>
        <v>0.17910447761194034</v>
      </c>
      <c r="I7" s="14">
        <v>3.54166666666667E-3</v>
      </c>
      <c r="J7" s="15">
        <f>IFERROR(I7/I$25,0)</f>
        <v>0.24617860016090123</v>
      </c>
      <c r="K7" s="17">
        <f>IFERROR(I7/I$36,0)</f>
        <v>0.15156017830609225</v>
      </c>
    </row>
    <row r="8" spans="2:11" x14ac:dyDescent="0.25">
      <c r="B8" s="13" t="s">
        <v>150</v>
      </c>
      <c r="C8" s="14">
        <v>8.9120370370370395E-4</v>
      </c>
      <c r="D8" s="15">
        <f t="shared" ref="D8:D24" si="0">IFERROR(C8/C$25,0)</f>
        <v>6.405990016638935E-2</v>
      </c>
      <c r="E8" s="15">
        <f t="shared" ref="E8:E24" si="1">IFERROR(C8/C$36,0)</f>
        <v>3.9446721311475405E-2</v>
      </c>
      <c r="F8" s="14">
        <v>1.38888888888889E-4</v>
      </c>
      <c r="G8" s="15">
        <f t="shared" ref="G8:G24" si="2">IFERROR(F8/F$25,0)</f>
        <v>0.29268292682926833</v>
      </c>
      <c r="H8" s="15">
        <f t="shared" ref="H8:H24" si="3">IFERROR(F8/F$36,0)</f>
        <v>0.17910447761194034</v>
      </c>
      <c r="I8" s="14">
        <v>1.03009259259259E-3</v>
      </c>
      <c r="J8" s="15">
        <f t="shared" ref="J8:J24" si="4">IFERROR(I8/I$25,0)</f>
        <v>7.1600965406274961E-2</v>
      </c>
      <c r="K8" s="17">
        <f t="shared" ref="K8:K24" si="5">IFERROR(I8/I$36,0)</f>
        <v>4.4081228330856745E-2</v>
      </c>
    </row>
    <row r="9" spans="2:11" x14ac:dyDescent="0.25">
      <c r="B9" s="13" t="s">
        <v>11</v>
      </c>
      <c r="C9" s="14">
        <v>4.2824074074074102E-4</v>
      </c>
      <c r="D9" s="15">
        <f t="shared" si="0"/>
        <v>3.0782029950083209E-2</v>
      </c>
      <c r="E9" s="15">
        <f t="shared" si="1"/>
        <v>1.8954918032786889E-2</v>
      </c>
      <c r="F9" s="14">
        <v>1.2731481481481499E-4</v>
      </c>
      <c r="G9" s="15">
        <f t="shared" si="2"/>
        <v>0.26829268292682945</v>
      </c>
      <c r="H9" s="15">
        <f t="shared" si="3"/>
        <v>0.16417910447761208</v>
      </c>
      <c r="I9" s="14">
        <v>5.5555555555555599E-4</v>
      </c>
      <c r="J9" s="15">
        <f t="shared" si="4"/>
        <v>3.8616251005631562E-2</v>
      </c>
      <c r="K9" s="17">
        <f t="shared" si="5"/>
        <v>2.3774145616641918E-2</v>
      </c>
    </row>
    <row r="10" spans="2:11" x14ac:dyDescent="0.25">
      <c r="B10" s="13" t="s">
        <v>63</v>
      </c>
      <c r="C10" s="14">
        <v>1.04166666666667E-4</v>
      </c>
      <c r="D10" s="15">
        <f t="shared" si="0"/>
        <v>7.4875207986689072E-3</v>
      </c>
      <c r="E10" s="15">
        <f t="shared" si="1"/>
        <v>4.610655737704931E-3</v>
      </c>
      <c r="F10" s="14">
        <v>0</v>
      </c>
      <c r="G10" s="15">
        <f t="shared" si="2"/>
        <v>0</v>
      </c>
      <c r="H10" s="15">
        <f t="shared" si="3"/>
        <v>0</v>
      </c>
      <c r="I10" s="14">
        <v>1.04166666666667E-4</v>
      </c>
      <c r="J10" s="15">
        <f t="shared" si="4"/>
        <v>7.2405470635559356E-3</v>
      </c>
      <c r="K10" s="17">
        <f t="shared" si="5"/>
        <v>4.4576523031203703E-3</v>
      </c>
    </row>
    <row r="11" spans="2:11" x14ac:dyDescent="0.25">
      <c r="B11" s="13" t="s">
        <v>12</v>
      </c>
      <c r="C11" s="14">
        <v>2.7777777777777799E-4</v>
      </c>
      <c r="D11" s="15">
        <f t="shared" si="0"/>
        <v>1.9966722129783704E-2</v>
      </c>
      <c r="E11" s="15">
        <f t="shared" si="1"/>
        <v>1.229508196721312E-2</v>
      </c>
      <c r="F11" s="14">
        <v>6.9444444444444404E-5</v>
      </c>
      <c r="G11" s="15">
        <f t="shared" si="2"/>
        <v>0.14634146341463397</v>
      </c>
      <c r="H11" s="15">
        <f t="shared" si="3"/>
        <v>8.9552238805970047E-2</v>
      </c>
      <c r="I11" s="14">
        <v>3.4722222222222202E-4</v>
      </c>
      <c r="J11" s="15">
        <f t="shared" si="4"/>
        <v>2.4135156878519692E-2</v>
      </c>
      <c r="K11" s="17">
        <f t="shared" si="5"/>
        <v>1.4858841010401178E-2</v>
      </c>
    </row>
    <row r="12" spans="2:1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4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4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4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4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4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4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4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4" ht="15.75" thickBot="1" x14ac:dyDescent="0.3">
      <c r="B24" s="23" t="s">
        <v>13</v>
      </c>
      <c r="C24" s="24">
        <v>8.8078703703703704E-3</v>
      </c>
      <c r="D24" s="15">
        <f t="shared" si="0"/>
        <v>0.63311148086522451</v>
      </c>
      <c r="E24" s="15">
        <f t="shared" si="1"/>
        <v>0.38985655737704905</v>
      </c>
      <c r="F24" s="24">
        <v>0</v>
      </c>
      <c r="G24" s="15">
        <f t="shared" si="2"/>
        <v>0</v>
      </c>
      <c r="H24" s="15">
        <f t="shared" si="3"/>
        <v>0</v>
      </c>
      <c r="I24" s="24">
        <v>8.8078703703703704E-3</v>
      </c>
      <c r="J24" s="15">
        <f t="shared" si="4"/>
        <v>0.61222847948511661</v>
      </c>
      <c r="K24" s="17">
        <f t="shared" si="5"/>
        <v>0.37691926696384342</v>
      </c>
    </row>
    <row r="25" spans="2:14" s="2" customFormat="1" ht="16.5" thickTop="1" thickBot="1" x14ac:dyDescent="0.3">
      <c r="B25" s="36" t="s">
        <v>3</v>
      </c>
      <c r="C25" s="37">
        <f>SUM(C7:C24)</f>
        <v>1.391203703703704E-2</v>
      </c>
      <c r="D25" s="38">
        <f>IFERROR(SUM(D7:D24),0)</f>
        <v>1</v>
      </c>
      <c r="E25" s="38">
        <f>IFERROR(SUM(E7:E24),0)</f>
        <v>0.61577868852459017</v>
      </c>
      <c r="F25" s="37">
        <f>SUM(F7:F24)</f>
        <v>4.7453703703703736E-4</v>
      </c>
      <c r="G25" s="38">
        <f>IFERROR(SUM(G7:G24),0)</f>
        <v>1.0000000000000002</v>
      </c>
      <c r="H25" s="38">
        <f>IFERROR(SUM(H7:H24),0)</f>
        <v>0.61194029850746279</v>
      </c>
      <c r="I25" s="37">
        <f>SUM(I7:I24)</f>
        <v>1.4386574074074076E-2</v>
      </c>
      <c r="J25" s="38">
        <f>IFERROR(SUM(J7:J24),0)</f>
        <v>1</v>
      </c>
      <c r="K25" s="39">
        <f>IFERROR(SUM(K7:K24),0)</f>
        <v>0.61565131253095595</v>
      </c>
      <c r="L25" s="1"/>
      <c r="M25" s="1"/>
      <c r="N25" s="1"/>
    </row>
    <row r="26" spans="2:14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4" s="3" customFormat="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  <c r="L27" s="1"/>
      <c r="M27" s="1"/>
      <c r="N27" s="1"/>
    </row>
    <row r="28" spans="2:14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4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4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4" x14ac:dyDescent="0.25">
      <c r="B31" s="21" t="s">
        <v>18</v>
      </c>
      <c r="C31" s="14">
        <v>1.52777777777778E-3</v>
      </c>
      <c r="D31" s="22"/>
      <c r="E31" s="15">
        <f t="shared" si="6"/>
        <v>6.7622950819672206E-2</v>
      </c>
      <c r="F31" s="14">
        <v>1.15740740740741E-4</v>
      </c>
      <c r="G31" s="22"/>
      <c r="H31" s="15">
        <f t="shared" si="7"/>
        <v>0.14925373134328385</v>
      </c>
      <c r="I31" s="14">
        <v>1.6435185185185201E-3</v>
      </c>
      <c r="J31" s="22"/>
      <c r="K31" s="17">
        <f t="shared" si="8"/>
        <v>7.0331847449232349E-2</v>
      </c>
    </row>
    <row r="32" spans="2:14" x14ac:dyDescent="0.25">
      <c r="B32" s="21" t="s">
        <v>19</v>
      </c>
      <c r="C32" s="14">
        <v>7.1527777777777796E-3</v>
      </c>
      <c r="D32" s="22"/>
      <c r="E32" s="15">
        <f t="shared" si="6"/>
        <v>0.31659836065573765</v>
      </c>
      <c r="F32" s="14">
        <v>1.8518518518518501E-4</v>
      </c>
      <c r="G32" s="22"/>
      <c r="H32" s="15">
        <f t="shared" si="7"/>
        <v>0.23880597014925339</v>
      </c>
      <c r="I32" s="14">
        <v>7.3379629629629602E-3</v>
      </c>
      <c r="J32" s="22"/>
      <c r="K32" s="17">
        <f t="shared" si="8"/>
        <v>0.31401684001981162</v>
      </c>
    </row>
    <row r="33" spans="2:14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4" s="2" customFormat="1" ht="16.5" thickTop="1" thickBot="1" x14ac:dyDescent="0.3">
      <c r="B34" s="36" t="s">
        <v>3</v>
      </c>
      <c r="C34" s="37">
        <f>SUM(C28:C33)</f>
        <v>8.6805555555555594E-3</v>
      </c>
      <c r="D34" s="38"/>
      <c r="E34" s="38">
        <f>IFERROR(SUM(E28:E33),0)</f>
        <v>0.38422131147540983</v>
      </c>
      <c r="F34" s="37">
        <f>SUM(F28:F33)</f>
        <v>3.00925925925926E-4</v>
      </c>
      <c r="G34" s="38"/>
      <c r="H34" s="38">
        <f>IFERROR(SUM(H28:H33),0)</f>
        <v>0.38805970149253721</v>
      </c>
      <c r="I34" s="37">
        <f>SUM(I28:I33)</f>
        <v>8.9814814814814809E-3</v>
      </c>
      <c r="J34" s="38"/>
      <c r="K34" s="39">
        <f>IFERROR(SUM(K28:K33),0)</f>
        <v>0.38434868746904394</v>
      </c>
      <c r="L34" s="1"/>
      <c r="M34" s="1"/>
      <c r="N34" s="1"/>
    </row>
    <row r="35" spans="2:14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4" s="9" customFormat="1" ht="16.5" thickTop="1" thickBot="1" x14ac:dyDescent="0.3">
      <c r="B36" s="36" t="s">
        <v>6</v>
      </c>
      <c r="C36" s="37">
        <f>SUM(C25,C34)</f>
        <v>2.2592592592592602E-2</v>
      </c>
      <c r="D36" s="40"/>
      <c r="E36" s="41">
        <f>IFERROR(SUM(E25,E34),0)</f>
        <v>1</v>
      </c>
      <c r="F36" s="37">
        <f>SUM(F25,F34)</f>
        <v>7.7546296296296337E-4</v>
      </c>
      <c r="G36" s="40"/>
      <c r="H36" s="41">
        <f>IFERROR(SUM(H25,H34),0)</f>
        <v>1</v>
      </c>
      <c r="I36" s="37">
        <f>SUM(I25,I34)</f>
        <v>2.3368055555555559E-2</v>
      </c>
      <c r="J36" s="40"/>
      <c r="K36" s="43">
        <f>IFERROR(SUM(K25,K34),0)</f>
        <v>0.99999999999999989</v>
      </c>
      <c r="L36" s="1"/>
      <c r="M36" s="1"/>
      <c r="N36" s="1"/>
    </row>
    <row r="37" spans="2:14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1"/>
  <dimension ref="B1:K72"/>
  <sheetViews>
    <sheetView showGridLines="0" showZeros="0" zoomScale="80" zoomScaleNormal="8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" style="4" customWidth="1"/>
    <col min="7" max="7" width="10" style="1" customWidth="1"/>
    <col min="8" max="8" width="10" style="4" customWidth="1"/>
    <col min="9" max="11" width="10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7" t="s">
        <v>65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s="5" customFormat="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s="5" customFormat="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3.0324074074074099E-3</v>
      </c>
      <c r="D7" s="15">
        <f>IFERROR(C7/C$25,0)</f>
        <v>0.2401466544454631</v>
      </c>
      <c r="E7" s="15">
        <f>IFERROR(C7/C$36,0)</f>
        <v>0.17513368983957234</v>
      </c>
      <c r="F7" s="14">
        <v>8.1018518518518505E-4</v>
      </c>
      <c r="G7" s="15">
        <f>IFERROR(F7/F$25,0)</f>
        <v>0.22222222222222199</v>
      </c>
      <c r="H7" s="15">
        <f>IFERROR(F7/F$36,0)</f>
        <v>0.18716577540106938</v>
      </c>
      <c r="I7" s="14">
        <v>3.8425925925925902E-3</v>
      </c>
      <c r="J7" s="15">
        <f>IFERROR(I7/I$25,0)</f>
        <v>0.23613086770981498</v>
      </c>
      <c r="K7" s="17">
        <f>IFERROR(I7/I$36,0)</f>
        <v>0.17754010695187158</v>
      </c>
    </row>
    <row r="8" spans="2:11" s="5" customFormat="1" x14ac:dyDescent="0.25">
      <c r="B8" s="13" t="s">
        <v>150</v>
      </c>
      <c r="C8" s="14">
        <v>4.5254629629629603E-3</v>
      </c>
      <c r="D8" s="15">
        <f t="shared" ref="D8:D24" si="0">IFERROR(C8/C$25,0)</f>
        <v>0.35838680109990817</v>
      </c>
      <c r="E8" s="15">
        <f t="shared" ref="E8:E24" si="1">IFERROR(C8/C$36,0)</f>
        <v>0.26136363636363624</v>
      </c>
      <c r="F8" s="14">
        <v>1.41203703703704E-3</v>
      </c>
      <c r="G8" s="15">
        <f t="shared" ref="G8:G24" si="2">IFERROR(F8/F$25,0)</f>
        <v>0.38730158730158776</v>
      </c>
      <c r="H8" s="15">
        <f t="shared" ref="H8:H24" si="3">IFERROR(F8/F$36,0)</f>
        <v>0.3262032085561502</v>
      </c>
      <c r="I8" s="14">
        <v>5.9375000000000001E-3</v>
      </c>
      <c r="J8" s="15">
        <f t="shared" ref="J8:J24" si="4">IFERROR(I8/I$25,0)</f>
        <v>0.36486486486486497</v>
      </c>
      <c r="K8" s="17">
        <f t="shared" ref="K8:K24" si="5">IFERROR(I8/I$36,0)</f>
        <v>0.27433155080213911</v>
      </c>
    </row>
    <row r="9" spans="2:11" s="5" customFormat="1" x14ac:dyDescent="0.25">
      <c r="B9" s="13" t="s">
        <v>11</v>
      </c>
      <c r="C9" s="14">
        <v>1.7592592592592601E-3</v>
      </c>
      <c r="D9" s="15">
        <f t="shared" si="0"/>
        <v>0.13932172318973426</v>
      </c>
      <c r="E9" s="15">
        <f t="shared" si="1"/>
        <v>0.10160427807486637</v>
      </c>
      <c r="F9" s="14">
        <v>7.2916666666666703E-4</v>
      </c>
      <c r="G9" s="15">
        <f t="shared" si="2"/>
        <v>0.19999999999999993</v>
      </c>
      <c r="H9" s="15">
        <f t="shared" si="3"/>
        <v>0.16844919786096255</v>
      </c>
      <c r="I9" s="14">
        <v>2.48842592592593E-3</v>
      </c>
      <c r="J9" s="15">
        <f t="shared" si="4"/>
        <v>0.15291607396870582</v>
      </c>
      <c r="K9" s="17">
        <f t="shared" si="5"/>
        <v>0.11497326203208577</v>
      </c>
    </row>
    <row r="10" spans="2:11" s="5" customFormat="1" x14ac:dyDescent="0.25">
      <c r="B10" s="13" t="s">
        <v>63</v>
      </c>
      <c r="C10" s="14">
        <v>1.5972222222222199E-3</v>
      </c>
      <c r="D10" s="15">
        <f t="shared" si="0"/>
        <v>0.12648945921173219</v>
      </c>
      <c r="E10" s="15">
        <f t="shared" si="1"/>
        <v>9.2245989304812703E-2</v>
      </c>
      <c r="F10" s="14">
        <v>0</v>
      </c>
      <c r="G10" s="15">
        <f t="shared" si="2"/>
        <v>0</v>
      </c>
      <c r="H10" s="15">
        <f t="shared" si="3"/>
        <v>0</v>
      </c>
      <c r="I10" s="14">
        <v>1.5972222222222199E-3</v>
      </c>
      <c r="J10" s="15">
        <f t="shared" si="4"/>
        <v>9.8150782361308558E-2</v>
      </c>
      <c r="K10" s="17">
        <f t="shared" si="5"/>
        <v>7.3796791443850179E-2</v>
      </c>
    </row>
    <row r="11" spans="2:11" s="5" customFormat="1" x14ac:dyDescent="0.25">
      <c r="B11" s="13" t="s">
        <v>12</v>
      </c>
      <c r="C11" s="14">
        <v>7.8703703703703705E-4</v>
      </c>
      <c r="D11" s="15">
        <f t="shared" si="0"/>
        <v>6.2328139321723194E-2</v>
      </c>
      <c r="E11" s="15">
        <f t="shared" si="1"/>
        <v>4.5454545454545456E-2</v>
      </c>
      <c r="F11" s="14">
        <v>6.9444444444444404E-4</v>
      </c>
      <c r="G11" s="15">
        <f t="shared" si="2"/>
        <v>0.19047619047619022</v>
      </c>
      <c r="H11" s="15">
        <f t="shared" si="3"/>
        <v>0.16042780748663082</v>
      </c>
      <c r="I11" s="14">
        <v>1.4814814814814801E-3</v>
      </c>
      <c r="J11" s="15">
        <f t="shared" si="4"/>
        <v>9.1038406827880447E-2</v>
      </c>
      <c r="K11" s="17">
        <f t="shared" si="5"/>
        <v>6.8449197860962513E-2</v>
      </c>
    </row>
    <row r="12" spans="2:11" s="5" customFormat="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152</v>
      </c>
      <c r="C13" s="14">
        <v>3.5879629629629602E-4</v>
      </c>
      <c r="D13" s="15">
        <f t="shared" si="0"/>
        <v>2.8414298808432614E-2</v>
      </c>
      <c r="E13" s="15">
        <f t="shared" si="1"/>
        <v>2.0721925133689825E-2</v>
      </c>
      <c r="F13" s="14">
        <v>0</v>
      </c>
      <c r="G13" s="15">
        <f t="shared" si="2"/>
        <v>0</v>
      </c>
      <c r="H13" s="15">
        <f t="shared" si="3"/>
        <v>0</v>
      </c>
      <c r="I13" s="14">
        <v>3.5879629629629602E-4</v>
      </c>
      <c r="J13" s="15">
        <f t="shared" si="4"/>
        <v>2.2048364153627299E-2</v>
      </c>
      <c r="K13" s="17">
        <f t="shared" si="5"/>
        <v>1.6577540106951862E-2</v>
      </c>
    </row>
    <row r="14" spans="2:11" s="5" customFormat="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5.6712962962962999E-4</v>
      </c>
      <c r="D24" s="15">
        <f t="shared" si="0"/>
        <v>4.4912923923006449E-2</v>
      </c>
      <c r="E24" s="15">
        <f t="shared" si="1"/>
        <v>3.2754010695187186E-2</v>
      </c>
      <c r="F24" s="24">
        <v>0</v>
      </c>
      <c r="G24" s="15">
        <f t="shared" si="2"/>
        <v>0</v>
      </c>
      <c r="H24" s="15">
        <f t="shared" si="3"/>
        <v>0</v>
      </c>
      <c r="I24" s="24">
        <v>5.6712962962962999E-4</v>
      </c>
      <c r="J24" s="15">
        <f t="shared" si="4"/>
        <v>3.4850640113798043E-2</v>
      </c>
      <c r="K24" s="17">
        <f t="shared" si="5"/>
        <v>2.6203208556149757E-2</v>
      </c>
    </row>
    <row r="25" spans="2:11" s="5" customFormat="1" ht="16.5" thickTop="1" thickBot="1" x14ac:dyDescent="0.3">
      <c r="B25" s="36" t="s">
        <v>3</v>
      </c>
      <c r="C25" s="37">
        <f>SUM(C7:C24)</f>
        <v>1.2627314814814813E-2</v>
      </c>
      <c r="D25" s="38">
        <f>IFERROR(SUM(D7:D24),0)</f>
        <v>1</v>
      </c>
      <c r="E25" s="38">
        <f>IFERROR(SUM(E7:E24),0)</f>
        <v>0.72927807486631013</v>
      </c>
      <c r="F25" s="37">
        <f>SUM(F7:F24)</f>
        <v>3.6458333333333364E-3</v>
      </c>
      <c r="G25" s="38">
        <f>IFERROR(SUM(G7:G24),0)</f>
        <v>1</v>
      </c>
      <c r="H25" s="38">
        <f>IFERROR(SUM(H7:H24),0)</f>
        <v>0.84224598930481287</v>
      </c>
      <c r="I25" s="37">
        <f>SUM(I7:I24)</f>
        <v>1.6273148148148144E-2</v>
      </c>
      <c r="J25" s="38">
        <f>IFERROR(SUM(J7:J24),0)</f>
        <v>1.0000000000000002</v>
      </c>
      <c r="K25" s="39">
        <f>IFERROR(SUM(K7:K24),0)</f>
        <v>0.75187165775401088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1.1574074074074099E-3</v>
      </c>
      <c r="D31" s="22"/>
      <c r="E31" s="15">
        <f t="shared" si="6"/>
        <v>6.6844919786096413E-2</v>
      </c>
      <c r="F31" s="14">
        <v>3.1250000000000001E-4</v>
      </c>
      <c r="G31" s="22"/>
      <c r="H31" s="15">
        <f t="shared" si="7"/>
        <v>7.2192513368983913E-2</v>
      </c>
      <c r="I31" s="14">
        <v>1.46990740740741E-3</v>
      </c>
      <c r="J31" s="22"/>
      <c r="K31" s="17">
        <f t="shared" si="8"/>
        <v>6.7914438502673938E-2</v>
      </c>
    </row>
    <row r="32" spans="2:11" s="5" customFormat="1" x14ac:dyDescent="0.25">
      <c r="B32" s="21" t="s">
        <v>19</v>
      </c>
      <c r="C32" s="14">
        <v>3.5300925925925899E-3</v>
      </c>
      <c r="D32" s="22"/>
      <c r="E32" s="15">
        <f t="shared" si="6"/>
        <v>0.20387700534759343</v>
      </c>
      <c r="F32" s="14">
        <v>3.7037037037037003E-4</v>
      </c>
      <c r="G32" s="22"/>
      <c r="H32" s="15">
        <f t="shared" si="7"/>
        <v>8.5561497326203079E-2</v>
      </c>
      <c r="I32" s="14">
        <v>3.9004629629629602E-3</v>
      </c>
      <c r="J32" s="22"/>
      <c r="K32" s="17">
        <f t="shared" si="8"/>
        <v>0.18021390374331542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4.6874999999999998E-3</v>
      </c>
      <c r="D34" s="38"/>
      <c r="E34" s="38">
        <f>IFERROR(SUM(E28:E33),0)</f>
        <v>0.27072192513368987</v>
      </c>
      <c r="F34" s="37">
        <f>SUM(F28:F33)</f>
        <v>6.8287037037037003E-4</v>
      </c>
      <c r="G34" s="38"/>
      <c r="H34" s="38">
        <f>IFERROR(SUM(H28:H33),0)</f>
        <v>0.15775401069518699</v>
      </c>
      <c r="I34" s="37">
        <f>SUM(I28:I33)</f>
        <v>5.37037037037037E-3</v>
      </c>
      <c r="J34" s="38"/>
      <c r="K34" s="39">
        <f>IFERROR(SUM(K28:K33),0)</f>
        <v>0.24812834224598934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1.7314814814814814E-2</v>
      </c>
      <c r="D36" s="40"/>
      <c r="E36" s="41">
        <f>IFERROR(SUM(E25,E34),0)</f>
        <v>1</v>
      </c>
      <c r="F36" s="37">
        <f>SUM(F25,F34)</f>
        <v>4.3287037037037061E-3</v>
      </c>
      <c r="G36" s="40"/>
      <c r="H36" s="41">
        <f>IFERROR(SUM(H25,H34),0)</f>
        <v>0.99999999999999989</v>
      </c>
      <c r="I36" s="37">
        <f>SUM(I25,I34)</f>
        <v>2.1643518518518513E-2</v>
      </c>
      <c r="J36" s="40"/>
      <c r="K36" s="43">
        <f>IFERROR(SUM(K25,K34),0)</f>
        <v>1.0000000000000002</v>
      </c>
    </row>
    <row r="37" spans="2:11" s="5" customFormat="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/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2"/>
  <dimension ref="B2:K37"/>
  <sheetViews>
    <sheetView showGridLines="0" showZeros="0" zoomScale="80" zoomScaleNormal="8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1.28515625" style="4" customWidth="1"/>
    <col min="7" max="7" width="11.28515625" style="1" customWidth="1"/>
    <col min="8" max="8" width="11.28515625" style="4" customWidth="1"/>
    <col min="9" max="11" width="11.2851562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7" t="s">
        <v>67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2.9050925925925902E-3</v>
      </c>
      <c r="D7" s="15">
        <f>IFERROR(C7/C$25,0)</f>
        <v>0.31335830212234694</v>
      </c>
      <c r="E7" s="15">
        <f>IFERROR(C7/C$36,0)</f>
        <v>0.1888638073739653</v>
      </c>
      <c r="F7" s="14">
        <v>1.0995370370370399E-3</v>
      </c>
      <c r="G7" s="15">
        <f>IFERROR(F7/F$25,0)</f>
        <v>0.19791666666666707</v>
      </c>
      <c r="H7" s="15">
        <f>IFERROR(F7/F$36,0)</f>
        <v>0.16074450084602401</v>
      </c>
      <c r="I7" s="14">
        <v>4.0046296296296297E-3</v>
      </c>
      <c r="J7" s="15">
        <f>IFERROR(I7/I$25,0)</f>
        <v>0.27010148321623728</v>
      </c>
      <c r="K7" s="17">
        <f>IFERROR(I7/I$36,0)</f>
        <v>0.18020833333333336</v>
      </c>
    </row>
    <row r="8" spans="2:11" x14ac:dyDescent="0.25">
      <c r="B8" s="13" t="s">
        <v>150</v>
      </c>
      <c r="C8" s="14">
        <v>2.98611111111111E-3</v>
      </c>
      <c r="D8" s="15">
        <f t="shared" ref="D8:D24" si="0">IFERROR(C8/C$25,0)</f>
        <v>0.32209737827715357</v>
      </c>
      <c r="E8" s="15">
        <f t="shared" ref="E8:E24" si="1">IFERROR(C8/C$36,0)</f>
        <v>0.19413092550790068</v>
      </c>
      <c r="F8" s="14">
        <v>2.1875000000000002E-3</v>
      </c>
      <c r="G8" s="15">
        <f t="shared" ref="G8:G24" si="2">IFERROR(F8/F$25,0)</f>
        <v>0.39374999999999982</v>
      </c>
      <c r="H8" s="15">
        <f t="shared" ref="H8:H24" si="3">IFERROR(F8/F$36,0)</f>
        <v>0.31979695431472066</v>
      </c>
      <c r="I8" s="14">
        <v>5.1736111111111097E-3</v>
      </c>
      <c r="J8" s="15">
        <f t="shared" ref="J8:J24" si="4">IFERROR(I8/I$25,0)</f>
        <v>0.34894613583138162</v>
      </c>
      <c r="K8" s="17">
        <f t="shared" ref="K8:K24" si="5">IFERROR(I8/I$36,0)</f>
        <v>0.23281249999999998</v>
      </c>
    </row>
    <row r="9" spans="2:11" x14ac:dyDescent="0.25">
      <c r="B9" s="13" t="s">
        <v>11</v>
      </c>
      <c r="C9" s="14">
        <v>1.3657407407407401E-3</v>
      </c>
      <c r="D9" s="15">
        <f t="shared" si="0"/>
        <v>0.14731585518102372</v>
      </c>
      <c r="E9" s="15">
        <f t="shared" si="1"/>
        <v>8.8788562829194867E-2</v>
      </c>
      <c r="F9" s="14">
        <v>1.3657407407407401E-3</v>
      </c>
      <c r="G9" s="15">
        <f t="shared" si="2"/>
        <v>0.2458333333333331</v>
      </c>
      <c r="H9" s="15">
        <f t="shared" si="3"/>
        <v>0.19966159052453447</v>
      </c>
      <c r="I9" s="14">
        <v>2.7314814814814801E-3</v>
      </c>
      <c r="J9" s="15">
        <f t="shared" si="4"/>
        <v>0.18423106947697102</v>
      </c>
      <c r="K9" s="17">
        <f t="shared" si="5"/>
        <v>0.12291666666666662</v>
      </c>
    </row>
    <row r="10" spans="2:11" x14ac:dyDescent="0.25">
      <c r="B10" s="13" t="s">
        <v>63</v>
      </c>
      <c r="C10" s="14">
        <v>1.0185185185185199E-3</v>
      </c>
      <c r="D10" s="15">
        <f t="shared" si="0"/>
        <v>0.10986267166042468</v>
      </c>
      <c r="E10" s="15">
        <f t="shared" si="1"/>
        <v>6.6215199398043753E-2</v>
      </c>
      <c r="F10" s="14">
        <v>4.7453703703703698E-4</v>
      </c>
      <c r="G10" s="15">
        <f t="shared" si="2"/>
        <v>8.5416666666666613E-2</v>
      </c>
      <c r="H10" s="15">
        <f t="shared" si="3"/>
        <v>6.9373942470389124E-2</v>
      </c>
      <c r="I10" s="14">
        <v>1.49305555555556E-3</v>
      </c>
      <c r="J10" s="15">
        <f t="shared" si="4"/>
        <v>0.10070257611241246</v>
      </c>
      <c r="K10" s="17">
        <f t="shared" si="5"/>
        <v>6.7187500000000205E-2</v>
      </c>
    </row>
    <row r="11" spans="2:11" x14ac:dyDescent="0.25">
      <c r="B11" s="13" t="s">
        <v>12</v>
      </c>
      <c r="C11" s="14">
        <v>3.7037037037037003E-4</v>
      </c>
      <c r="D11" s="15">
        <f t="shared" si="0"/>
        <v>3.9950062421972514E-2</v>
      </c>
      <c r="E11" s="15">
        <f t="shared" si="1"/>
        <v>2.407825432656131E-2</v>
      </c>
      <c r="F11" s="14">
        <v>4.2824074074074102E-4</v>
      </c>
      <c r="G11" s="15">
        <f t="shared" si="2"/>
        <v>7.7083333333333351E-2</v>
      </c>
      <c r="H11" s="15">
        <f t="shared" si="3"/>
        <v>6.2605752961082908E-2</v>
      </c>
      <c r="I11" s="14">
        <v>7.9861111111111105E-4</v>
      </c>
      <c r="J11" s="15">
        <f t="shared" si="4"/>
        <v>5.3864168618266969E-2</v>
      </c>
      <c r="K11" s="17">
        <f t="shared" si="5"/>
        <v>3.5937500000000004E-2</v>
      </c>
    </row>
    <row r="12" spans="2:11" x14ac:dyDescent="0.25">
      <c r="B12" s="13" t="s">
        <v>151</v>
      </c>
      <c r="C12" s="14">
        <v>5.78703703703704E-5</v>
      </c>
      <c r="D12" s="15">
        <f t="shared" si="0"/>
        <v>6.2421972534332151E-3</v>
      </c>
      <c r="E12" s="15">
        <f t="shared" si="1"/>
        <v>3.7622272385252099E-3</v>
      </c>
      <c r="F12" s="14">
        <v>0</v>
      </c>
      <c r="G12" s="15">
        <f t="shared" si="2"/>
        <v>0</v>
      </c>
      <c r="H12" s="15">
        <f t="shared" si="3"/>
        <v>0</v>
      </c>
      <c r="I12" s="14">
        <v>5.78703703703704E-5</v>
      </c>
      <c r="J12" s="15">
        <f t="shared" si="4"/>
        <v>3.9032006245121012E-3</v>
      </c>
      <c r="K12" s="17">
        <f t="shared" si="5"/>
        <v>2.6041666666666683E-3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5.6712962962962999E-4</v>
      </c>
      <c r="D24" s="15">
        <f t="shared" si="0"/>
        <v>6.1173533083645509E-2</v>
      </c>
      <c r="E24" s="15">
        <f t="shared" si="1"/>
        <v>3.6869826937547062E-2</v>
      </c>
      <c r="F24" s="24">
        <v>0</v>
      </c>
      <c r="G24" s="15">
        <f t="shared" si="2"/>
        <v>0</v>
      </c>
      <c r="H24" s="15">
        <f t="shared" si="3"/>
        <v>0</v>
      </c>
      <c r="I24" s="24">
        <v>5.6712962962962999E-4</v>
      </c>
      <c r="J24" s="15">
        <f t="shared" si="4"/>
        <v>3.8251366120218601E-2</v>
      </c>
      <c r="K24" s="17">
        <f t="shared" si="5"/>
        <v>2.5520833333333354E-2</v>
      </c>
    </row>
    <row r="25" spans="2:11" ht="16.5" thickTop="1" thickBot="1" x14ac:dyDescent="0.3">
      <c r="B25" s="36" t="s">
        <v>3</v>
      </c>
      <c r="C25" s="37">
        <f>SUM(C7:C24)</f>
        <v>9.2708333333333288E-3</v>
      </c>
      <c r="D25" s="38">
        <f>IFERROR(SUM(D7:D24),0)</f>
        <v>1.0000000000000002</v>
      </c>
      <c r="E25" s="38">
        <f>IFERROR(SUM(E7:E24),0)</f>
        <v>0.60270880361173818</v>
      </c>
      <c r="F25" s="37">
        <f>SUM(F7:F24)</f>
        <v>5.5555555555555584E-3</v>
      </c>
      <c r="G25" s="38">
        <f>IFERROR(SUM(G7:G24),0)</f>
        <v>1</v>
      </c>
      <c r="H25" s="38">
        <f>IFERROR(SUM(H7:H24),0)</f>
        <v>0.81218274111675115</v>
      </c>
      <c r="I25" s="37">
        <f>SUM(I7:I24)</f>
        <v>1.4826388888888891E-2</v>
      </c>
      <c r="J25" s="38">
        <f>IFERROR(SUM(J7:J24),0)</f>
        <v>0.99999999999999989</v>
      </c>
      <c r="K25" s="39">
        <f>IFERROR(SUM(K7:K24),0)</f>
        <v>0.66718750000000004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1.3425925925925901E-3</v>
      </c>
      <c r="D31" s="22"/>
      <c r="E31" s="15">
        <f t="shared" si="6"/>
        <v>8.7283671933784668E-2</v>
      </c>
      <c r="F31" s="14">
        <v>4.1666666666666702E-4</v>
      </c>
      <c r="G31" s="22"/>
      <c r="H31" s="15">
        <f t="shared" si="7"/>
        <v>6.0913705583756361E-2</v>
      </c>
      <c r="I31" s="14">
        <v>1.7592592592592601E-3</v>
      </c>
      <c r="J31" s="22"/>
      <c r="K31" s="17">
        <f t="shared" si="8"/>
        <v>7.9166666666666718E-2</v>
      </c>
    </row>
    <row r="32" spans="2:11" x14ac:dyDescent="0.25">
      <c r="B32" s="21" t="s">
        <v>19</v>
      </c>
      <c r="C32" s="14">
        <v>4.76851851851852E-3</v>
      </c>
      <c r="D32" s="22"/>
      <c r="E32" s="15">
        <f t="shared" si="6"/>
        <v>0.31000752445447727</v>
      </c>
      <c r="F32" s="14">
        <v>8.6805555555555605E-4</v>
      </c>
      <c r="G32" s="22"/>
      <c r="H32" s="15">
        <f t="shared" si="7"/>
        <v>0.12690355329949238</v>
      </c>
      <c r="I32" s="14">
        <v>5.6365740740740699E-3</v>
      </c>
      <c r="J32" s="22"/>
      <c r="K32" s="17">
        <f t="shared" si="8"/>
        <v>0.25364583333333318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6.1111111111111106E-3</v>
      </c>
      <c r="D34" s="38"/>
      <c r="E34" s="38">
        <f>IFERROR(SUM(E28:E33),0)</f>
        <v>0.39729119638826194</v>
      </c>
      <c r="F34" s="37">
        <f>SUM(F28:F33)</f>
        <v>1.2847222222222231E-3</v>
      </c>
      <c r="G34" s="38"/>
      <c r="H34" s="38">
        <f>IFERROR(SUM(H28:H33),0)</f>
        <v>0.18781725888324874</v>
      </c>
      <c r="I34" s="37">
        <f>SUM(I28:I33)</f>
        <v>7.3958333333333298E-3</v>
      </c>
      <c r="J34" s="38"/>
      <c r="K34" s="39">
        <f>IFERROR(SUM(K28:K33),0)</f>
        <v>0.3328124999999999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1.5381944444444439E-2</v>
      </c>
      <c r="D36" s="40"/>
      <c r="E36" s="41">
        <f>IFERROR(SUM(E25,E34),0)</f>
        <v>1</v>
      </c>
      <c r="F36" s="37">
        <f>SUM(F25,F34)</f>
        <v>6.8402777777777819E-3</v>
      </c>
      <c r="G36" s="40"/>
      <c r="H36" s="41">
        <f>IFERROR(SUM(H25,H34),0)</f>
        <v>0.99999999999999989</v>
      </c>
      <c r="I36" s="37">
        <f>SUM(I25,I34)</f>
        <v>2.222222222222222E-2</v>
      </c>
      <c r="J36" s="40"/>
      <c r="K36" s="43">
        <f>IFERROR(SUM(K25,K34),0)</f>
        <v>1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landscape" r:id="rId1"/>
  <colBreaks count="1" manualBreakCount="1">
    <brk id="11" max="1048575" man="1"/>
  </col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3"/>
  <dimension ref="B2:K37"/>
  <sheetViews>
    <sheetView showGridLines="0" showZeros="0" zoomScale="80" zoomScaleNormal="8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5" customWidth="1"/>
    <col min="2" max="2" width="56.7109375" style="5" bestFit="1" customWidth="1"/>
    <col min="3" max="6" width="10.85546875" style="8" customWidth="1"/>
    <col min="7" max="7" width="10.85546875" style="5" customWidth="1"/>
    <col min="8" max="8" width="10.85546875" style="8" customWidth="1"/>
    <col min="9" max="11" width="10.85546875" style="5" customWidth="1"/>
    <col min="12" max="16384" width="8.85546875" style="5"/>
  </cols>
  <sheetData>
    <row r="2" spans="2:11" ht="15.75" thickBot="1" x14ac:dyDescent="0.3"/>
    <row r="3" spans="2:11" x14ac:dyDescent="0.25">
      <c r="B3" s="147" t="s">
        <v>66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2.7777777777777799E-4</v>
      </c>
      <c r="D7" s="15">
        <f>IFERROR(C7/C$25,0)</f>
        <v>0.14906832298136669</v>
      </c>
      <c r="E7" s="15">
        <f>IFERROR(C7/C$36,0)</f>
        <v>9.1254752851711154E-2</v>
      </c>
      <c r="F7" s="14">
        <v>0</v>
      </c>
      <c r="G7" s="15">
        <f>IFERROR(F7/F$25,0)</f>
        <v>0</v>
      </c>
      <c r="H7" s="15">
        <f>IFERROR(F7/F$36,0)</f>
        <v>0</v>
      </c>
      <c r="I7" s="14">
        <v>2.7777777777777799E-4</v>
      </c>
      <c r="J7" s="15">
        <f>IFERROR(I7/I$25,0)</f>
        <v>0.14906832298136669</v>
      </c>
      <c r="K7" s="17">
        <f>IFERROR(I7/I$36,0)</f>
        <v>9.1254752851711154E-2</v>
      </c>
    </row>
    <row r="8" spans="2:11" x14ac:dyDescent="0.25">
      <c r="B8" s="13" t="s">
        <v>150</v>
      </c>
      <c r="C8" s="14">
        <v>0</v>
      </c>
      <c r="D8" s="15">
        <f t="shared" ref="D8:D24" si="0">IFERROR(C8/C$25,0)</f>
        <v>0</v>
      </c>
      <c r="E8" s="15">
        <f t="shared" ref="E8:E24" si="1">IFERROR(C8/C$36,0)</f>
        <v>0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0</v>
      </c>
      <c r="J8" s="15">
        <f t="shared" ref="J8:J24" si="4">IFERROR(I8/I$25,0)</f>
        <v>0</v>
      </c>
      <c r="K8" s="17">
        <f t="shared" ref="K8:K24" si="5">IFERROR(I8/I$36,0)</f>
        <v>0</v>
      </c>
    </row>
    <row r="9" spans="2:11" x14ac:dyDescent="0.25">
      <c r="B9" s="13" t="s">
        <v>11</v>
      </c>
      <c r="C9" s="14">
        <v>6.9444444444444404E-5</v>
      </c>
      <c r="D9" s="15">
        <f t="shared" si="0"/>
        <v>3.7267080745341616E-2</v>
      </c>
      <c r="E9" s="15">
        <f t="shared" si="1"/>
        <v>2.2813688212927757E-2</v>
      </c>
      <c r="F9" s="14">
        <v>0</v>
      </c>
      <c r="G9" s="15">
        <f t="shared" si="2"/>
        <v>0</v>
      </c>
      <c r="H9" s="15">
        <f t="shared" si="3"/>
        <v>0</v>
      </c>
      <c r="I9" s="14">
        <v>6.9444444444444404E-5</v>
      </c>
      <c r="J9" s="15">
        <f t="shared" si="4"/>
        <v>3.7267080745341616E-2</v>
      </c>
      <c r="K9" s="17">
        <f t="shared" si="5"/>
        <v>2.2813688212927757E-2</v>
      </c>
    </row>
    <row r="10" spans="2:11" x14ac:dyDescent="0.25">
      <c r="B10" s="13" t="s">
        <v>63</v>
      </c>
      <c r="C10" s="14">
        <v>3.4722222222222202E-5</v>
      </c>
      <c r="D10" s="15">
        <f t="shared" si="0"/>
        <v>1.8633540372670808E-2</v>
      </c>
      <c r="E10" s="15">
        <f t="shared" si="1"/>
        <v>1.1406844106463879E-2</v>
      </c>
      <c r="F10" s="14">
        <v>0</v>
      </c>
      <c r="G10" s="15">
        <f t="shared" si="2"/>
        <v>0</v>
      </c>
      <c r="H10" s="15">
        <f t="shared" si="3"/>
        <v>0</v>
      </c>
      <c r="I10" s="14">
        <v>3.4722222222222202E-5</v>
      </c>
      <c r="J10" s="15">
        <f t="shared" si="4"/>
        <v>1.8633540372670808E-2</v>
      </c>
      <c r="K10" s="17">
        <f t="shared" si="5"/>
        <v>1.1406844106463879E-2</v>
      </c>
    </row>
    <row r="11" spans="2:11" x14ac:dyDescent="0.25">
      <c r="B11" s="13" t="s">
        <v>12</v>
      </c>
      <c r="C11" s="14">
        <v>0</v>
      </c>
      <c r="D11" s="15">
        <f t="shared" si="0"/>
        <v>0</v>
      </c>
      <c r="E11" s="15">
        <f t="shared" si="1"/>
        <v>0</v>
      </c>
      <c r="F11" s="14">
        <v>0</v>
      </c>
      <c r="G11" s="15">
        <f t="shared" si="2"/>
        <v>0</v>
      </c>
      <c r="H11" s="15">
        <f t="shared" si="3"/>
        <v>0</v>
      </c>
      <c r="I11" s="14">
        <v>0</v>
      </c>
      <c r="J11" s="15">
        <f t="shared" si="4"/>
        <v>0</v>
      </c>
      <c r="K11" s="17">
        <f t="shared" si="5"/>
        <v>0</v>
      </c>
    </row>
    <row r="12" spans="2:1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1.4814814814814801E-3</v>
      </c>
      <c r="D24" s="15">
        <f t="shared" si="0"/>
        <v>0.79503105590062095</v>
      </c>
      <c r="E24" s="15">
        <f t="shared" si="1"/>
        <v>0.48669201520912531</v>
      </c>
      <c r="F24" s="24">
        <v>0</v>
      </c>
      <c r="G24" s="15">
        <f t="shared" si="2"/>
        <v>0</v>
      </c>
      <c r="H24" s="15">
        <f t="shared" si="3"/>
        <v>0</v>
      </c>
      <c r="I24" s="24">
        <v>1.4814814814814801E-3</v>
      </c>
      <c r="J24" s="15">
        <f t="shared" si="4"/>
        <v>0.79503105590062095</v>
      </c>
      <c r="K24" s="17">
        <f t="shared" si="5"/>
        <v>0.48669201520912531</v>
      </c>
    </row>
    <row r="25" spans="2:11" ht="16.5" thickTop="1" thickBot="1" x14ac:dyDescent="0.3">
      <c r="B25" s="36" t="s">
        <v>3</v>
      </c>
      <c r="C25" s="37">
        <f>SUM(C7:C24)</f>
        <v>1.8634259259259246E-3</v>
      </c>
      <c r="D25" s="38">
        <f>IFERROR(SUM(D7:D24),0)</f>
        <v>1</v>
      </c>
      <c r="E25" s="38">
        <f>IFERROR(SUM(E7:E24),0)</f>
        <v>0.61216730038022815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1.8634259259259246E-3</v>
      </c>
      <c r="J25" s="38">
        <f>IFERROR(SUM(J7:J24),0)</f>
        <v>1</v>
      </c>
      <c r="K25" s="39">
        <f>IFERROR(SUM(K7:K24),0)</f>
        <v>0.61216730038022815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4</v>
      </c>
      <c r="D27" s="19" t="s">
        <v>5</v>
      </c>
      <c r="E27" s="19" t="s">
        <v>5</v>
      </c>
      <c r="F27" s="11" t="s">
        <v>4</v>
      </c>
      <c r="G27" s="19" t="s">
        <v>5</v>
      </c>
      <c r="H27" s="19" t="s">
        <v>5</v>
      </c>
      <c r="I27" s="11" t="s">
        <v>4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1.2731481481481499E-4</v>
      </c>
      <c r="D31" s="22"/>
      <c r="E31" s="15">
        <f t="shared" si="6"/>
        <v>4.1825095057034307E-2</v>
      </c>
      <c r="F31" s="14">
        <v>0</v>
      </c>
      <c r="G31" s="22"/>
      <c r="H31" s="15">
        <f t="shared" si="7"/>
        <v>0</v>
      </c>
      <c r="I31" s="14">
        <v>1.2731481481481499E-4</v>
      </c>
      <c r="J31" s="22"/>
      <c r="K31" s="17">
        <f t="shared" si="8"/>
        <v>4.1825095057034307E-2</v>
      </c>
    </row>
    <row r="32" spans="2:11" x14ac:dyDescent="0.25">
      <c r="B32" s="21" t="s">
        <v>19</v>
      </c>
      <c r="C32" s="14">
        <v>1.05324074074074E-3</v>
      </c>
      <c r="D32" s="22"/>
      <c r="E32" s="15">
        <f t="shared" si="6"/>
        <v>0.3460076045627376</v>
      </c>
      <c r="F32" s="14">
        <v>0</v>
      </c>
      <c r="G32" s="22"/>
      <c r="H32" s="15">
        <f t="shared" si="7"/>
        <v>0</v>
      </c>
      <c r="I32" s="14">
        <v>1.05324074074074E-3</v>
      </c>
      <c r="J32" s="22"/>
      <c r="K32" s="17">
        <f t="shared" si="8"/>
        <v>0.3460076045627376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1.1805555555555549E-3</v>
      </c>
      <c r="D34" s="38"/>
      <c r="E34" s="38">
        <f>IFERROR(SUM(E28:E33),0)</f>
        <v>0.3878326996197719</v>
      </c>
      <c r="F34" s="37">
        <f>SUM(F28:F33)</f>
        <v>0</v>
      </c>
      <c r="G34" s="38"/>
      <c r="H34" s="38">
        <f>IFERROR(SUM(H28:H33),0)</f>
        <v>0</v>
      </c>
      <c r="I34" s="37">
        <f>SUM(I28:I33)</f>
        <v>1.1805555555555549E-3</v>
      </c>
      <c r="J34" s="38"/>
      <c r="K34" s="39">
        <f>IFERROR(SUM(K28:K33),0)</f>
        <v>0.3878326996197719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3.0439814814814795E-3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3.0439814814814795E-3</v>
      </c>
      <c r="J36" s="40"/>
      <c r="K36" s="43">
        <f>IFERROR(SUM(K25,K34),0)</f>
        <v>1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5"/>
  <dimension ref="B2:N37"/>
  <sheetViews>
    <sheetView showGridLines="0" showZeros="0" topLeftCell="A10" zoomScale="90" zoomScaleNormal="9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3" width="10.7109375" style="1" bestFit="1" customWidth="1"/>
    <col min="4" max="4" width="11.5703125" style="1" bestFit="1" customWidth="1"/>
    <col min="5" max="14" width="8.28515625" style="1" customWidth="1"/>
    <col min="15" max="16384" width="8.85546875" style="1"/>
  </cols>
  <sheetData>
    <row r="2" spans="2:14" ht="15.75" thickBot="1" x14ac:dyDescent="0.3"/>
    <row r="3" spans="2:14" x14ac:dyDescent="0.25">
      <c r="B3" s="161" t="s">
        <v>136</v>
      </c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3"/>
    </row>
    <row r="4" spans="2:14" x14ac:dyDescent="0.25">
      <c r="B4" s="164" t="s">
        <v>182</v>
      </c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6"/>
    </row>
    <row r="5" spans="2:14" x14ac:dyDescent="0.25">
      <c r="B5" s="58"/>
      <c r="C5" s="165" t="s">
        <v>7</v>
      </c>
      <c r="D5" s="165"/>
      <c r="E5" s="165"/>
      <c r="F5" s="165" t="s">
        <v>8</v>
      </c>
      <c r="G5" s="165"/>
      <c r="H5" s="165"/>
      <c r="I5" s="165" t="s">
        <v>9</v>
      </c>
      <c r="J5" s="165"/>
      <c r="K5" s="165"/>
      <c r="L5" s="165" t="s">
        <v>3</v>
      </c>
      <c r="M5" s="165"/>
      <c r="N5" s="166"/>
    </row>
    <row r="6" spans="2:14" x14ac:dyDescent="0.25">
      <c r="B6" s="45" t="s">
        <v>10</v>
      </c>
      <c r="C6" s="46" t="s">
        <v>4</v>
      </c>
      <c r="D6" s="46" t="s">
        <v>5</v>
      </c>
      <c r="E6" s="46" t="s">
        <v>5</v>
      </c>
      <c r="F6" s="46" t="s">
        <v>4</v>
      </c>
      <c r="G6" s="46" t="s">
        <v>5</v>
      </c>
      <c r="H6" s="46" t="s">
        <v>5</v>
      </c>
      <c r="I6" s="46" t="s">
        <v>4</v>
      </c>
      <c r="J6" s="46" t="s">
        <v>5</v>
      </c>
      <c r="K6" s="46" t="s">
        <v>5</v>
      </c>
      <c r="L6" s="46" t="s">
        <v>4</v>
      </c>
      <c r="M6" s="46" t="s">
        <v>5</v>
      </c>
      <c r="N6" s="47" t="s">
        <v>5</v>
      </c>
    </row>
    <row r="7" spans="2:14" x14ac:dyDescent="0.25">
      <c r="B7" s="48" t="s">
        <v>48</v>
      </c>
      <c r="C7" s="49">
        <v>5.50694444444444E-2</v>
      </c>
      <c r="D7" s="50">
        <f>IFERROR(C7/C$25,0)</f>
        <v>0.24844655631559687</v>
      </c>
      <c r="E7" s="50">
        <f>IFERROR(C7/C$36,0)</f>
        <v>0.22618368511123765</v>
      </c>
      <c r="F7" s="49">
        <v>0</v>
      </c>
      <c r="G7" s="50">
        <f>IFERROR(F7/F$25,0)</f>
        <v>0</v>
      </c>
      <c r="H7" s="50">
        <f>IFERROR(F7/F$36,0)</f>
        <v>0</v>
      </c>
      <c r="I7" s="49">
        <v>0</v>
      </c>
      <c r="J7" s="50">
        <f>IFERROR(I7/I$25,0)</f>
        <v>0</v>
      </c>
      <c r="K7" s="50">
        <f>IFERROR(I7/I$36,0)</f>
        <v>0</v>
      </c>
      <c r="L7" s="51">
        <f>SUM(C7,F7,I7)</f>
        <v>5.50694444444444E-2</v>
      </c>
      <c r="M7" s="50">
        <f>IFERROR(L7/L$25,0)</f>
        <v>0.24844655631559687</v>
      </c>
      <c r="N7" s="52">
        <f>IFERROR(L7/L$36,0)</f>
        <v>0.22618368511123765</v>
      </c>
    </row>
    <row r="8" spans="2:14" x14ac:dyDescent="0.25">
      <c r="B8" s="48" t="s">
        <v>150</v>
      </c>
      <c r="C8" s="49">
        <v>5.6446759259259301E-2</v>
      </c>
      <c r="D8" s="50">
        <f t="shared" ref="D8:D24" si="0">IFERROR(C8/C$25,0)</f>
        <v>0.2546603310532089</v>
      </c>
      <c r="E8" s="50">
        <f t="shared" ref="E8:E24" si="1">IFERROR(C8/C$36,0)</f>
        <v>0.23184065411675236</v>
      </c>
      <c r="F8" s="49">
        <v>0</v>
      </c>
      <c r="G8" s="50">
        <f t="shared" ref="G8:G23" si="2">IFERROR(F8/F$25,0)</f>
        <v>0</v>
      </c>
      <c r="H8" s="50">
        <f t="shared" ref="H8:H24" si="3">IFERROR(F8/F$36,0)</f>
        <v>0</v>
      </c>
      <c r="I8" s="49">
        <v>0</v>
      </c>
      <c r="J8" s="50">
        <f t="shared" ref="J8:J24" si="4">IFERROR(I8/I$25,0)</f>
        <v>0</v>
      </c>
      <c r="K8" s="50">
        <f t="shared" ref="K8:K24" si="5">IFERROR(I8/I$36,0)</f>
        <v>0</v>
      </c>
      <c r="L8" s="51">
        <f t="shared" ref="L8:L24" si="6">SUM(C8,F8,I8)</f>
        <v>5.6446759259259301E-2</v>
      </c>
      <c r="M8" s="50">
        <f t="shared" ref="M8:M24" si="7">IFERROR(L8/L$25,0)</f>
        <v>0.2546603310532089</v>
      </c>
      <c r="N8" s="52">
        <f t="shared" ref="N8:N24" si="8">IFERROR(L8/L$36,0)</f>
        <v>0.23184065411675236</v>
      </c>
    </row>
    <row r="9" spans="2:14" x14ac:dyDescent="0.25">
      <c r="B9" s="48" t="s">
        <v>11</v>
      </c>
      <c r="C9" s="49">
        <v>3.9942129629629598E-2</v>
      </c>
      <c r="D9" s="50">
        <f t="shared" si="0"/>
        <v>0.18019946739073661</v>
      </c>
      <c r="E9" s="50">
        <f t="shared" si="1"/>
        <v>0.16405210115991617</v>
      </c>
      <c r="F9" s="49">
        <v>0</v>
      </c>
      <c r="G9" s="50">
        <f t="shared" si="2"/>
        <v>0</v>
      </c>
      <c r="H9" s="50">
        <f t="shared" si="3"/>
        <v>0</v>
      </c>
      <c r="I9" s="49">
        <v>0</v>
      </c>
      <c r="J9" s="50">
        <f t="shared" si="4"/>
        <v>0</v>
      </c>
      <c r="K9" s="50">
        <f t="shared" si="5"/>
        <v>0</v>
      </c>
      <c r="L9" s="51">
        <f t="shared" si="6"/>
        <v>3.9942129629629598E-2</v>
      </c>
      <c r="M9" s="50">
        <f t="shared" si="7"/>
        <v>0.18019946739073661</v>
      </c>
      <c r="N9" s="52">
        <f t="shared" si="8"/>
        <v>0.16405210115991617</v>
      </c>
    </row>
    <row r="10" spans="2:14" x14ac:dyDescent="0.25">
      <c r="B10" s="48" t="s">
        <v>63</v>
      </c>
      <c r="C10" s="49">
        <v>1.7592592592592601E-2</v>
      </c>
      <c r="D10" s="50">
        <f t="shared" si="0"/>
        <v>7.9369223539240794E-2</v>
      </c>
      <c r="E10" s="50">
        <f t="shared" si="1"/>
        <v>7.2257083095645588E-2</v>
      </c>
      <c r="F10" s="49">
        <v>0</v>
      </c>
      <c r="G10" s="50">
        <f t="shared" si="2"/>
        <v>0</v>
      </c>
      <c r="H10" s="50">
        <f t="shared" si="3"/>
        <v>0</v>
      </c>
      <c r="I10" s="49">
        <v>0</v>
      </c>
      <c r="J10" s="50">
        <f t="shared" si="4"/>
        <v>0</v>
      </c>
      <c r="K10" s="50">
        <f t="shared" si="5"/>
        <v>0</v>
      </c>
      <c r="L10" s="51">
        <f t="shared" si="6"/>
        <v>1.7592592592592601E-2</v>
      </c>
      <c r="M10" s="50">
        <f t="shared" si="7"/>
        <v>7.9369223539240794E-2</v>
      </c>
      <c r="N10" s="52">
        <f t="shared" si="8"/>
        <v>7.2257083095645588E-2</v>
      </c>
    </row>
    <row r="11" spans="2:14" x14ac:dyDescent="0.25">
      <c r="B11" s="48" t="s">
        <v>12</v>
      </c>
      <c r="C11" s="49">
        <v>2.2731481481481498E-2</v>
      </c>
      <c r="D11" s="50">
        <f t="shared" si="0"/>
        <v>0.10255339146780854</v>
      </c>
      <c r="E11" s="50">
        <f t="shared" si="1"/>
        <v>9.3363757368321032E-2</v>
      </c>
      <c r="F11" s="49">
        <v>0</v>
      </c>
      <c r="G11" s="50">
        <f t="shared" si="2"/>
        <v>0</v>
      </c>
      <c r="H11" s="50">
        <f t="shared" si="3"/>
        <v>0</v>
      </c>
      <c r="I11" s="49">
        <v>0</v>
      </c>
      <c r="J11" s="50">
        <f t="shared" si="4"/>
        <v>0</v>
      </c>
      <c r="K11" s="50">
        <f t="shared" si="5"/>
        <v>0</v>
      </c>
      <c r="L11" s="51">
        <f t="shared" si="6"/>
        <v>2.2731481481481498E-2</v>
      </c>
      <c r="M11" s="50">
        <f t="shared" si="7"/>
        <v>0.10255339146780854</v>
      </c>
      <c r="N11" s="52">
        <f t="shared" si="8"/>
        <v>9.3363757368321032E-2</v>
      </c>
    </row>
    <row r="12" spans="2:14" x14ac:dyDescent="0.25">
      <c r="B12" s="48" t="s">
        <v>151</v>
      </c>
      <c r="C12" s="49">
        <v>7.3148148148148096E-3</v>
      </c>
      <c r="D12" s="50">
        <f t="shared" si="0"/>
        <v>3.3000887682105344E-2</v>
      </c>
      <c r="E12" s="50">
        <f t="shared" si="1"/>
        <v>3.0043734550294708E-2</v>
      </c>
      <c r="F12" s="49">
        <v>0</v>
      </c>
      <c r="G12" s="50">
        <f t="shared" si="2"/>
        <v>0</v>
      </c>
      <c r="H12" s="50">
        <f t="shared" si="3"/>
        <v>0</v>
      </c>
      <c r="I12" s="49">
        <v>0</v>
      </c>
      <c r="J12" s="50">
        <f t="shared" si="4"/>
        <v>0</v>
      </c>
      <c r="K12" s="50">
        <f t="shared" si="5"/>
        <v>0</v>
      </c>
      <c r="L12" s="51">
        <f t="shared" si="6"/>
        <v>7.3148148148148096E-3</v>
      </c>
      <c r="M12" s="50">
        <f t="shared" si="7"/>
        <v>3.3000887682105344E-2</v>
      </c>
      <c r="N12" s="52">
        <f t="shared" si="8"/>
        <v>3.0043734550294708E-2</v>
      </c>
    </row>
    <row r="13" spans="2:14" x14ac:dyDescent="0.25">
      <c r="B13" s="48" t="s">
        <v>152</v>
      </c>
      <c r="C13" s="49">
        <v>2.4537037037037001E-3</v>
      </c>
      <c r="D13" s="50">
        <f t="shared" si="0"/>
        <v>1.1069918019946723E-2</v>
      </c>
      <c r="E13" s="50">
        <f t="shared" si="1"/>
        <v>1.0077961589655812E-2</v>
      </c>
      <c r="F13" s="49">
        <v>0</v>
      </c>
      <c r="G13" s="50">
        <f t="shared" si="2"/>
        <v>0</v>
      </c>
      <c r="H13" s="50">
        <f t="shared" si="3"/>
        <v>0</v>
      </c>
      <c r="I13" s="49">
        <v>0</v>
      </c>
      <c r="J13" s="50">
        <f t="shared" si="4"/>
        <v>0</v>
      </c>
      <c r="K13" s="50">
        <f t="shared" si="5"/>
        <v>0</v>
      </c>
      <c r="L13" s="51">
        <f t="shared" si="6"/>
        <v>2.4537037037037001E-3</v>
      </c>
      <c r="M13" s="50">
        <f t="shared" si="7"/>
        <v>1.1069918019946723E-2</v>
      </c>
      <c r="N13" s="52">
        <f t="shared" si="8"/>
        <v>1.0077961589655812E-2</v>
      </c>
    </row>
    <row r="14" spans="2:14" x14ac:dyDescent="0.25">
      <c r="B14" s="48" t="s">
        <v>153</v>
      </c>
      <c r="C14" s="49">
        <v>0</v>
      </c>
      <c r="D14" s="50">
        <f t="shared" si="0"/>
        <v>0</v>
      </c>
      <c r="E14" s="50">
        <f t="shared" si="1"/>
        <v>0</v>
      </c>
      <c r="F14" s="49">
        <v>0</v>
      </c>
      <c r="G14" s="50">
        <f t="shared" si="2"/>
        <v>0</v>
      </c>
      <c r="H14" s="50">
        <f t="shared" si="3"/>
        <v>0</v>
      </c>
      <c r="I14" s="49">
        <v>0</v>
      </c>
      <c r="J14" s="50">
        <f t="shared" si="4"/>
        <v>0</v>
      </c>
      <c r="K14" s="50">
        <f t="shared" si="5"/>
        <v>0</v>
      </c>
      <c r="L14" s="51">
        <f t="shared" si="6"/>
        <v>0</v>
      </c>
      <c r="M14" s="50">
        <f t="shared" si="7"/>
        <v>0</v>
      </c>
      <c r="N14" s="52">
        <f t="shared" si="8"/>
        <v>0</v>
      </c>
    </row>
    <row r="15" spans="2:14" x14ac:dyDescent="0.25">
      <c r="B15" s="48" t="s">
        <v>154</v>
      </c>
      <c r="C15" s="49">
        <v>2.3148148148148099E-3</v>
      </c>
      <c r="D15" s="50">
        <f t="shared" si="0"/>
        <v>1.0443318886742183E-2</v>
      </c>
      <c r="E15" s="50">
        <f t="shared" si="1"/>
        <v>9.507510933637553E-3</v>
      </c>
      <c r="F15" s="49">
        <v>0</v>
      </c>
      <c r="G15" s="50">
        <f t="shared" si="2"/>
        <v>0</v>
      </c>
      <c r="H15" s="50">
        <f t="shared" si="3"/>
        <v>0</v>
      </c>
      <c r="I15" s="49">
        <v>0</v>
      </c>
      <c r="J15" s="50">
        <f t="shared" si="4"/>
        <v>0</v>
      </c>
      <c r="K15" s="50">
        <f t="shared" si="5"/>
        <v>0</v>
      </c>
      <c r="L15" s="51">
        <f t="shared" si="6"/>
        <v>2.3148148148148099E-3</v>
      </c>
      <c r="M15" s="50">
        <f t="shared" si="7"/>
        <v>1.0443318886742183E-2</v>
      </c>
      <c r="N15" s="52">
        <f t="shared" si="8"/>
        <v>9.507510933637553E-3</v>
      </c>
    </row>
    <row r="16" spans="2:14" x14ac:dyDescent="0.25">
      <c r="B16" s="48" t="s">
        <v>155</v>
      </c>
      <c r="C16" s="49">
        <v>0</v>
      </c>
      <c r="D16" s="50">
        <f t="shared" si="0"/>
        <v>0</v>
      </c>
      <c r="E16" s="50">
        <f t="shared" si="1"/>
        <v>0</v>
      </c>
      <c r="F16" s="49">
        <v>0</v>
      </c>
      <c r="G16" s="50">
        <f t="shared" si="2"/>
        <v>0</v>
      </c>
      <c r="H16" s="50">
        <f t="shared" si="3"/>
        <v>0</v>
      </c>
      <c r="I16" s="49">
        <v>0</v>
      </c>
      <c r="J16" s="50">
        <f t="shared" si="4"/>
        <v>0</v>
      </c>
      <c r="K16" s="50">
        <f t="shared" si="5"/>
        <v>0</v>
      </c>
      <c r="L16" s="51">
        <f t="shared" si="6"/>
        <v>0</v>
      </c>
      <c r="M16" s="50">
        <f t="shared" si="7"/>
        <v>0</v>
      </c>
      <c r="N16" s="52">
        <f t="shared" si="8"/>
        <v>0</v>
      </c>
    </row>
    <row r="17" spans="2:14" x14ac:dyDescent="0.25">
      <c r="B17" s="48" t="s">
        <v>156</v>
      </c>
      <c r="C17" s="49">
        <v>0</v>
      </c>
      <c r="D17" s="50">
        <f t="shared" si="0"/>
        <v>0</v>
      </c>
      <c r="E17" s="50">
        <f t="shared" si="1"/>
        <v>0</v>
      </c>
      <c r="F17" s="49">
        <v>0</v>
      </c>
      <c r="G17" s="50">
        <f t="shared" si="2"/>
        <v>0</v>
      </c>
      <c r="H17" s="50">
        <f t="shared" si="3"/>
        <v>0</v>
      </c>
      <c r="I17" s="49">
        <v>0</v>
      </c>
      <c r="J17" s="50">
        <f t="shared" si="4"/>
        <v>0</v>
      </c>
      <c r="K17" s="50">
        <f t="shared" si="5"/>
        <v>0</v>
      </c>
      <c r="L17" s="51">
        <f t="shared" si="6"/>
        <v>0</v>
      </c>
      <c r="M17" s="50">
        <f t="shared" si="7"/>
        <v>0</v>
      </c>
      <c r="N17" s="52">
        <f t="shared" si="8"/>
        <v>0</v>
      </c>
    </row>
    <row r="18" spans="2:14" x14ac:dyDescent="0.25">
      <c r="B18" s="48" t="s">
        <v>157</v>
      </c>
      <c r="C18" s="49">
        <v>0</v>
      </c>
      <c r="D18" s="50">
        <f t="shared" si="0"/>
        <v>0</v>
      </c>
      <c r="E18" s="50">
        <f t="shared" si="1"/>
        <v>0</v>
      </c>
      <c r="F18" s="49">
        <v>0</v>
      </c>
      <c r="G18" s="50">
        <f t="shared" si="2"/>
        <v>0</v>
      </c>
      <c r="H18" s="50">
        <f t="shared" si="3"/>
        <v>0</v>
      </c>
      <c r="I18" s="49">
        <v>0</v>
      </c>
      <c r="J18" s="50">
        <f t="shared" si="4"/>
        <v>0</v>
      </c>
      <c r="K18" s="50">
        <f t="shared" si="5"/>
        <v>0</v>
      </c>
      <c r="L18" s="51">
        <f t="shared" si="6"/>
        <v>0</v>
      </c>
      <c r="M18" s="50">
        <f t="shared" si="7"/>
        <v>0</v>
      </c>
      <c r="N18" s="52">
        <f t="shared" si="8"/>
        <v>0</v>
      </c>
    </row>
    <row r="19" spans="2:14" x14ac:dyDescent="0.25">
      <c r="B19" s="48" t="s">
        <v>158</v>
      </c>
      <c r="C19" s="49">
        <v>0</v>
      </c>
      <c r="D19" s="50">
        <f t="shared" si="0"/>
        <v>0</v>
      </c>
      <c r="E19" s="50">
        <f t="shared" si="1"/>
        <v>0</v>
      </c>
      <c r="F19" s="53">
        <v>0</v>
      </c>
      <c r="G19" s="50">
        <f t="shared" si="2"/>
        <v>0</v>
      </c>
      <c r="H19" s="50">
        <f t="shared" si="3"/>
        <v>0</v>
      </c>
      <c r="I19" s="53">
        <v>0</v>
      </c>
      <c r="J19" s="50">
        <f t="shared" si="4"/>
        <v>0</v>
      </c>
      <c r="K19" s="50">
        <f t="shared" si="5"/>
        <v>0</v>
      </c>
      <c r="L19" s="51">
        <f t="shared" si="6"/>
        <v>0</v>
      </c>
      <c r="M19" s="50">
        <f t="shared" si="7"/>
        <v>0</v>
      </c>
      <c r="N19" s="52">
        <f t="shared" si="8"/>
        <v>0</v>
      </c>
    </row>
    <row r="20" spans="2:14" x14ac:dyDescent="0.25">
      <c r="B20" s="48" t="s">
        <v>159</v>
      </c>
      <c r="C20" s="49">
        <v>0</v>
      </c>
      <c r="D20" s="50">
        <f t="shared" si="0"/>
        <v>0</v>
      </c>
      <c r="E20" s="50">
        <f t="shared" si="1"/>
        <v>0</v>
      </c>
      <c r="F20" s="53">
        <v>0</v>
      </c>
      <c r="G20" s="50">
        <f t="shared" si="2"/>
        <v>0</v>
      </c>
      <c r="H20" s="50">
        <f t="shared" si="3"/>
        <v>0</v>
      </c>
      <c r="I20" s="53">
        <v>0</v>
      </c>
      <c r="J20" s="50">
        <f t="shared" si="4"/>
        <v>0</v>
      </c>
      <c r="K20" s="50">
        <f t="shared" si="5"/>
        <v>0</v>
      </c>
      <c r="L20" s="51">
        <f t="shared" si="6"/>
        <v>0</v>
      </c>
      <c r="M20" s="50">
        <f t="shared" si="7"/>
        <v>0</v>
      </c>
      <c r="N20" s="52">
        <f t="shared" si="8"/>
        <v>0</v>
      </c>
    </row>
    <row r="21" spans="2:14" x14ac:dyDescent="0.25">
      <c r="B21" s="48" t="s">
        <v>160</v>
      </c>
      <c r="C21" s="49">
        <v>0</v>
      </c>
      <c r="D21" s="50">
        <f t="shared" si="0"/>
        <v>0</v>
      </c>
      <c r="E21" s="50">
        <f t="shared" si="1"/>
        <v>0</v>
      </c>
      <c r="F21" s="49">
        <v>0</v>
      </c>
      <c r="G21" s="50">
        <f t="shared" si="2"/>
        <v>0</v>
      </c>
      <c r="H21" s="50">
        <f t="shared" si="3"/>
        <v>0</v>
      </c>
      <c r="I21" s="49">
        <v>0</v>
      </c>
      <c r="J21" s="50">
        <f t="shared" si="4"/>
        <v>0</v>
      </c>
      <c r="K21" s="50">
        <f t="shared" si="5"/>
        <v>0</v>
      </c>
      <c r="L21" s="51">
        <f t="shared" si="6"/>
        <v>0</v>
      </c>
      <c r="M21" s="50">
        <f t="shared" si="7"/>
        <v>0</v>
      </c>
      <c r="N21" s="52">
        <f t="shared" si="8"/>
        <v>0</v>
      </c>
    </row>
    <row r="22" spans="2:14" x14ac:dyDescent="0.25">
      <c r="B22" s="48" t="s">
        <v>161</v>
      </c>
      <c r="C22" s="49">
        <v>0</v>
      </c>
      <c r="D22" s="50">
        <f t="shared" si="0"/>
        <v>0</v>
      </c>
      <c r="E22" s="50">
        <f t="shared" si="1"/>
        <v>0</v>
      </c>
      <c r="F22" s="49">
        <v>0</v>
      </c>
      <c r="G22" s="50">
        <f t="shared" si="2"/>
        <v>0</v>
      </c>
      <c r="H22" s="50">
        <f t="shared" si="3"/>
        <v>0</v>
      </c>
      <c r="I22" s="49">
        <v>0</v>
      </c>
      <c r="J22" s="50">
        <f t="shared" si="4"/>
        <v>0</v>
      </c>
      <c r="K22" s="50">
        <f t="shared" si="5"/>
        <v>0</v>
      </c>
      <c r="L22" s="51">
        <f t="shared" si="6"/>
        <v>0</v>
      </c>
      <c r="M22" s="50">
        <f t="shared" si="7"/>
        <v>0</v>
      </c>
      <c r="N22" s="52">
        <f t="shared" si="8"/>
        <v>0</v>
      </c>
    </row>
    <row r="23" spans="2:14" x14ac:dyDescent="0.25">
      <c r="B23" s="48" t="s">
        <v>162</v>
      </c>
      <c r="C23" s="49">
        <v>0</v>
      </c>
      <c r="D23" s="50">
        <f t="shared" si="0"/>
        <v>0</v>
      </c>
      <c r="E23" s="50">
        <f t="shared" si="1"/>
        <v>0</v>
      </c>
      <c r="F23" s="49">
        <v>0</v>
      </c>
      <c r="G23" s="50">
        <f t="shared" si="2"/>
        <v>0</v>
      </c>
      <c r="H23" s="50">
        <f t="shared" si="3"/>
        <v>0</v>
      </c>
      <c r="I23" s="49">
        <v>0</v>
      </c>
      <c r="J23" s="50">
        <f t="shared" si="4"/>
        <v>0</v>
      </c>
      <c r="K23" s="50">
        <f t="shared" si="5"/>
        <v>0</v>
      </c>
      <c r="L23" s="51">
        <f t="shared" si="6"/>
        <v>0</v>
      </c>
      <c r="M23" s="50">
        <f t="shared" si="7"/>
        <v>0</v>
      </c>
      <c r="N23" s="52">
        <f t="shared" si="8"/>
        <v>0</v>
      </c>
    </row>
    <row r="24" spans="2:14" ht="15.75" thickBot="1" x14ac:dyDescent="0.3">
      <c r="B24" s="59" t="s">
        <v>13</v>
      </c>
      <c r="C24" s="60">
        <v>1.77893518518519E-2</v>
      </c>
      <c r="D24" s="50">
        <f t="shared" si="0"/>
        <v>8.0256905644614074E-2</v>
      </c>
      <c r="E24" s="50">
        <f t="shared" si="1"/>
        <v>7.3065221525004942E-2</v>
      </c>
      <c r="F24" s="60">
        <v>0</v>
      </c>
      <c r="G24" s="50">
        <f>IFERROR(F24/F$25,0)</f>
        <v>0</v>
      </c>
      <c r="H24" s="50">
        <f t="shared" si="3"/>
        <v>0</v>
      </c>
      <c r="I24" s="60">
        <v>0</v>
      </c>
      <c r="J24" s="50">
        <f t="shared" si="4"/>
        <v>0</v>
      </c>
      <c r="K24" s="50">
        <f t="shared" si="5"/>
        <v>0</v>
      </c>
      <c r="L24" s="51">
        <f t="shared" si="6"/>
        <v>1.77893518518519E-2</v>
      </c>
      <c r="M24" s="50">
        <f t="shared" si="7"/>
        <v>8.0256905644614074E-2</v>
      </c>
      <c r="N24" s="52">
        <f t="shared" si="8"/>
        <v>7.3065221525004942E-2</v>
      </c>
    </row>
    <row r="25" spans="2:14" s="2" customFormat="1" ht="16.5" thickTop="1" thickBot="1" x14ac:dyDescent="0.3">
      <c r="B25" s="67" t="s">
        <v>3</v>
      </c>
      <c r="C25" s="68">
        <f>SUM(C7:C24)</f>
        <v>0.22165509259259261</v>
      </c>
      <c r="D25" s="69">
        <f>IFERROR(SUM(D7:D24),0)</f>
        <v>1</v>
      </c>
      <c r="E25" s="69">
        <f>IFERROR(SUM(E7:E24),0)</f>
        <v>0.91039170945046588</v>
      </c>
      <c r="F25" s="68">
        <f>SUM(F7:F24)</f>
        <v>0</v>
      </c>
      <c r="G25" s="69">
        <f>IFERROR(SUM(G7:G24),0)</f>
        <v>0</v>
      </c>
      <c r="H25" s="69">
        <f>IFERROR(SUM(H7:H24),0)</f>
        <v>0</v>
      </c>
      <c r="I25" s="68">
        <f>SUM(I7:I24)</f>
        <v>0</v>
      </c>
      <c r="J25" s="69">
        <f>IFERROR(SUM(J7:J24),0)</f>
        <v>0</v>
      </c>
      <c r="K25" s="69">
        <f>IFERROR(SUM(K7:K24),0)</f>
        <v>0</v>
      </c>
      <c r="L25" s="68">
        <f>SUM(L7:L24)</f>
        <v>0.22165509259259261</v>
      </c>
      <c r="M25" s="69">
        <f>IFERROR(SUM(M7:M24),0)</f>
        <v>1</v>
      </c>
      <c r="N25" s="70">
        <f>IFERROR(SUM(N7:N24),0)</f>
        <v>0.91039170945046588</v>
      </c>
    </row>
    <row r="26" spans="2:14" ht="15.75" thickTop="1" x14ac:dyDescent="0.25">
      <c r="B26" s="64"/>
      <c r="C26" s="65"/>
      <c r="D26" s="65"/>
      <c r="E26" s="65"/>
      <c r="F26" s="65"/>
      <c r="G26" s="65"/>
      <c r="H26" s="65"/>
      <c r="I26" s="65"/>
      <c r="J26" s="65"/>
      <c r="K26" s="65"/>
      <c r="L26" s="65"/>
      <c r="M26" s="65"/>
      <c r="N26" s="75"/>
    </row>
    <row r="27" spans="2:14" s="3" customFormat="1" x14ac:dyDescent="0.25">
      <c r="B27" s="45" t="s">
        <v>14</v>
      </c>
      <c r="C27" s="46" t="s">
        <v>4</v>
      </c>
      <c r="D27" s="54" t="s">
        <v>5</v>
      </c>
      <c r="E27" s="54" t="s">
        <v>5</v>
      </c>
      <c r="F27" s="46" t="s">
        <v>4</v>
      </c>
      <c r="G27" s="54" t="s">
        <v>5</v>
      </c>
      <c r="H27" s="54" t="s">
        <v>5</v>
      </c>
      <c r="I27" s="46" t="s">
        <v>4</v>
      </c>
      <c r="J27" s="54" t="s">
        <v>5</v>
      </c>
      <c r="K27" s="54" t="s">
        <v>5</v>
      </c>
      <c r="L27" s="54" t="s">
        <v>4</v>
      </c>
      <c r="M27" s="54" t="s">
        <v>5</v>
      </c>
      <c r="N27" s="55" t="s">
        <v>5</v>
      </c>
    </row>
    <row r="28" spans="2:14" x14ac:dyDescent="0.25">
      <c r="B28" s="56" t="s">
        <v>15</v>
      </c>
      <c r="C28" s="49">
        <v>0</v>
      </c>
      <c r="D28" s="57"/>
      <c r="E28" s="50">
        <f>IFERROR(C28/C$36,0)</f>
        <v>0</v>
      </c>
      <c r="F28" s="49">
        <v>0</v>
      </c>
      <c r="G28" s="57"/>
      <c r="H28" s="50">
        <f>IFERROR(F28/F$36,0)</f>
        <v>0</v>
      </c>
      <c r="I28" s="49">
        <v>0</v>
      </c>
      <c r="J28" s="57"/>
      <c r="K28" s="50">
        <f>IFERROR(I28/I$36,0)</f>
        <v>0</v>
      </c>
      <c r="L28" s="51">
        <f>SUM(C28,F28,I28)</f>
        <v>0</v>
      </c>
      <c r="M28" s="57"/>
      <c r="N28" s="52">
        <f>IFERROR(L28/L$36,0)</f>
        <v>0</v>
      </c>
    </row>
    <row r="29" spans="2:14" x14ac:dyDescent="0.25">
      <c r="B29" s="56" t="s">
        <v>16</v>
      </c>
      <c r="C29" s="49">
        <v>0</v>
      </c>
      <c r="D29" s="57"/>
      <c r="E29" s="50">
        <f t="shared" ref="E29:E33" si="9">IFERROR(C29/C$36,0)</f>
        <v>0</v>
      </c>
      <c r="F29" s="49">
        <v>0</v>
      </c>
      <c r="G29" s="57"/>
      <c r="H29" s="50">
        <f t="shared" ref="H29:H33" si="10">IFERROR(F29/F$36,0)</f>
        <v>0</v>
      </c>
      <c r="I29" s="49">
        <v>0</v>
      </c>
      <c r="J29" s="57"/>
      <c r="K29" s="50">
        <f t="shared" ref="K29:K33" si="11">IFERROR(I29/I$36,0)</f>
        <v>0</v>
      </c>
      <c r="L29" s="51">
        <f t="shared" ref="L29:L33" si="12">SUM(C29,F29,I29)</f>
        <v>0</v>
      </c>
      <c r="M29" s="57"/>
      <c r="N29" s="52">
        <f t="shared" ref="N29:N33" si="13">IFERROR(L29/L$36,0)</f>
        <v>0</v>
      </c>
    </row>
    <row r="30" spans="2:14" x14ac:dyDescent="0.25">
      <c r="B30" s="56" t="s">
        <v>17</v>
      </c>
      <c r="C30" s="49">
        <v>0</v>
      </c>
      <c r="D30" s="57"/>
      <c r="E30" s="50">
        <f t="shared" si="9"/>
        <v>0</v>
      </c>
      <c r="F30" s="49">
        <v>0</v>
      </c>
      <c r="G30" s="57"/>
      <c r="H30" s="50">
        <f t="shared" si="10"/>
        <v>0</v>
      </c>
      <c r="I30" s="49">
        <v>0</v>
      </c>
      <c r="J30" s="57"/>
      <c r="K30" s="50">
        <f t="shared" si="11"/>
        <v>0</v>
      </c>
      <c r="L30" s="51">
        <f t="shared" si="12"/>
        <v>0</v>
      </c>
      <c r="M30" s="57"/>
      <c r="N30" s="52">
        <f t="shared" si="13"/>
        <v>0</v>
      </c>
    </row>
    <row r="31" spans="2:14" x14ac:dyDescent="0.25">
      <c r="B31" s="56" t="s">
        <v>18</v>
      </c>
      <c r="C31" s="49">
        <v>2.0833333333333299E-4</v>
      </c>
      <c r="D31" s="57"/>
      <c r="E31" s="50">
        <f t="shared" si="9"/>
        <v>8.5567598402738016E-4</v>
      </c>
      <c r="F31" s="49">
        <v>0</v>
      </c>
      <c r="G31" s="57"/>
      <c r="H31" s="50">
        <f t="shared" si="10"/>
        <v>0</v>
      </c>
      <c r="I31" s="49">
        <v>0</v>
      </c>
      <c r="J31" s="57"/>
      <c r="K31" s="50">
        <f t="shared" si="11"/>
        <v>0</v>
      </c>
      <c r="L31" s="51">
        <f t="shared" si="12"/>
        <v>2.0833333333333299E-4</v>
      </c>
      <c r="M31" s="57"/>
      <c r="N31" s="52">
        <f t="shared" si="13"/>
        <v>8.5567598402738016E-4</v>
      </c>
    </row>
    <row r="32" spans="2:14" x14ac:dyDescent="0.25">
      <c r="B32" s="56" t="s">
        <v>19</v>
      </c>
      <c r="C32" s="49">
        <v>2.16087962962963E-2</v>
      </c>
      <c r="D32" s="57"/>
      <c r="E32" s="50">
        <f t="shared" si="9"/>
        <v>8.8752614565506746E-2</v>
      </c>
      <c r="F32" s="49">
        <v>0</v>
      </c>
      <c r="G32" s="57"/>
      <c r="H32" s="50">
        <f t="shared" si="10"/>
        <v>0</v>
      </c>
      <c r="I32" s="49">
        <v>0</v>
      </c>
      <c r="J32" s="57"/>
      <c r="K32" s="50">
        <f t="shared" si="11"/>
        <v>0</v>
      </c>
      <c r="L32" s="51">
        <f t="shared" si="12"/>
        <v>2.16087962962963E-2</v>
      </c>
      <c r="M32" s="57"/>
      <c r="N32" s="52">
        <f t="shared" si="13"/>
        <v>8.8752614565506746E-2</v>
      </c>
    </row>
    <row r="33" spans="2:14" ht="15.75" thickBot="1" x14ac:dyDescent="0.3">
      <c r="B33" s="62" t="s">
        <v>20</v>
      </c>
      <c r="C33" s="60">
        <v>0</v>
      </c>
      <c r="D33" s="63"/>
      <c r="E33" s="61">
        <f t="shared" si="9"/>
        <v>0</v>
      </c>
      <c r="F33" s="60">
        <v>0</v>
      </c>
      <c r="G33" s="63"/>
      <c r="H33" s="61">
        <f t="shared" si="10"/>
        <v>0</v>
      </c>
      <c r="I33" s="60">
        <v>0</v>
      </c>
      <c r="J33" s="63"/>
      <c r="K33" s="61">
        <f t="shared" si="11"/>
        <v>0</v>
      </c>
      <c r="L33" s="77">
        <f t="shared" si="12"/>
        <v>0</v>
      </c>
      <c r="M33" s="63"/>
      <c r="N33" s="74">
        <f t="shared" si="13"/>
        <v>0</v>
      </c>
    </row>
    <row r="34" spans="2:14" s="2" customFormat="1" ht="16.5" thickTop="1" thickBot="1" x14ac:dyDescent="0.3">
      <c r="B34" s="67" t="s">
        <v>3</v>
      </c>
      <c r="C34" s="68">
        <f>SUM(C28:C33)</f>
        <v>2.1817129629629634E-2</v>
      </c>
      <c r="D34" s="69"/>
      <c r="E34" s="69">
        <f>IFERROR(SUM(E28:E33),0)</f>
        <v>8.960829054953412E-2</v>
      </c>
      <c r="F34" s="68">
        <f>SUM(F28:F33)</f>
        <v>0</v>
      </c>
      <c r="G34" s="69"/>
      <c r="H34" s="69">
        <f>IFERROR(SUM(H28:H33),0)</f>
        <v>0</v>
      </c>
      <c r="I34" s="68">
        <f>SUM(I28:I33)</f>
        <v>0</v>
      </c>
      <c r="J34" s="69"/>
      <c r="K34" s="69">
        <f>IFERROR(SUM(K28:K33),0)</f>
        <v>0</v>
      </c>
      <c r="L34" s="68">
        <f>SUM(L28:L33)</f>
        <v>2.1817129629629634E-2</v>
      </c>
      <c r="M34" s="69"/>
      <c r="N34" s="70">
        <f>IFERROR(SUM(N28:N33),0)</f>
        <v>8.960829054953412E-2</v>
      </c>
    </row>
    <row r="35" spans="2:14" ht="16.5" thickTop="1" thickBot="1" x14ac:dyDescent="0.3">
      <c r="B35" s="66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76"/>
    </row>
    <row r="36" spans="2:14" s="2" customFormat="1" ht="16.5" thickTop="1" thickBot="1" x14ac:dyDescent="0.3">
      <c r="B36" s="67" t="s">
        <v>6</v>
      </c>
      <c r="C36" s="68">
        <f>SUM(C25,C34)</f>
        <v>0.24347222222222226</v>
      </c>
      <c r="D36" s="71"/>
      <c r="E36" s="72">
        <f>IFERROR(SUM(E25,E34),0)</f>
        <v>1</v>
      </c>
      <c r="F36" s="68">
        <f>SUM(F25,F34)</f>
        <v>0</v>
      </c>
      <c r="G36" s="71"/>
      <c r="H36" s="72">
        <f>IFERROR(SUM(H25,H34),0)</f>
        <v>0</v>
      </c>
      <c r="I36" s="68">
        <f>SUM(I25,I34)</f>
        <v>0</v>
      </c>
      <c r="J36" s="71"/>
      <c r="K36" s="72">
        <f>IFERROR(SUM(K25,K34),0)</f>
        <v>0</v>
      </c>
      <c r="L36" s="78">
        <f>SUM(L25,L34)</f>
        <v>0.24347222222222226</v>
      </c>
      <c r="M36" s="71"/>
      <c r="N36" s="73">
        <f>IFERROR(SUM(N25,N34),0)</f>
        <v>1</v>
      </c>
    </row>
    <row r="37" spans="2:14" s="3" customFormat="1" ht="93" customHeight="1" thickTop="1" thickBot="1" x14ac:dyDescent="0.3">
      <c r="B37" s="158" t="s">
        <v>249</v>
      </c>
      <c r="C37" s="159"/>
      <c r="D37" s="159"/>
      <c r="E37" s="159"/>
      <c r="F37" s="159"/>
      <c r="G37" s="159"/>
      <c r="H37" s="159"/>
      <c r="I37" s="159"/>
      <c r="J37" s="159"/>
      <c r="K37" s="159"/>
      <c r="L37" s="159"/>
      <c r="M37" s="159"/>
      <c r="N37" s="160"/>
    </row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5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6"/>
  <dimension ref="B2:H37"/>
  <sheetViews>
    <sheetView showGridLines="0" showZeros="0" topLeftCell="A4" zoomScale="80" zoomScaleNormal="8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48.28515625" style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137</v>
      </c>
      <c r="C3" s="162"/>
      <c r="D3" s="162"/>
      <c r="E3" s="163"/>
    </row>
    <row r="4" spans="2:5" x14ac:dyDescent="0.25">
      <c r="B4" s="164" t="s">
        <v>182</v>
      </c>
      <c r="C4" s="165"/>
      <c r="D4" s="165"/>
      <c r="E4" s="166"/>
    </row>
    <row r="5" spans="2:5" x14ac:dyDescent="0.25">
      <c r="B5" s="58"/>
      <c r="C5" s="165" t="s">
        <v>149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1.7407407407407399E-2</v>
      </c>
      <c r="D7" s="50">
        <f>IFERROR(C7/C$25,0)</f>
        <v>0.17737940794905049</v>
      </c>
      <c r="E7" s="52">
        <f>IFERROR(C7/C$36,0)</f>
        <v>0.17361191273230972</v>
      </c>
    </row>
    <row r="8" spans="2:5" x14ac:dyDescent="0.25">
      <c r="B8" s="48" t="s">
        <v>150</v>
      </c>
      <c r="C8" s="49">
        <v>3.1736111111111111E-2</v>
      </c>
      <c r="D8" s="50">
        <f t="shared" ref="D8:D24" si="0">IFERROR(C8/C$25,0)</f>
        <v>0.32338719188583553</v>
      </c>
      <c r="E8" s="52">
        <f t="shared" ref="E8:E24" si="1">IFERROR(C8/C$36,0)</f>
        <v>0.31651852706914457</v>
      </c>
    </row>
    <row r="9" spans="2:5" x14ac:dyDescent="0.25">
      <c r="B9" s="48" t="s">
        <v>11</v>
      </c>
      <c r="C9" s="49">
        <v>1.01851851851852E-2</v>
      </c>
      <c r="D9" s="50">
        <f t="shared" si="0"/>
        <v>0.10378582379997656</v>
      </c>
      <c r="E9" s="52">
        <f t="shared" si="1"/>
        <v>0.10158143830081971</v>
      </c>
    </row>
    <row r="10" spans="2:5" x14ac:dyDescent="0.25">
      <c r="B10" s="48" t="s">
        <v>63</v>
      </c>
      <c r="C10" s="49">
        <v>2.17476851851852E-2</v>
      </c>
      <c r="D10" s="50">
        <f t="shared" si="0"/>
        <v>0.22160632150017703</v>
      </c>
      <c r="E10" s="52">
        <f t="shared" si="1"/>
        <v>0.21689945746277284</v>
      </c>
    </row>
    <row r="11" spans="2:5" x14ac:dyDescent="0.25">
      <c r="B11" s="48" t="s">
        <v>12</v>
      </c>
      <c r="C11" s="49">
        <v>7.175925925925927E-4</v>
      </c>
      <c r="D11" s="50">
        <f t="shared" si="0"/>
        <v>7.312183040452884E-3</v>
      </c>
      <c r="E11" s="52">
        <f t="shared" si="1"/>
        <v>7.1568740621031973E-3</v>
      </c>
    </row>
    <row r="12" spans="2:5" x14ac:dyDescent="0.25">
      <c r="B12" s="48" t="s">
        <v>151</v>
      </c>
      <c r="C12" s="49">
        <v>1.4583333333333299E-3</v>
      </c>
      <c r="D12" s="50">
        <f t="shared" si="0"/>
        <v>1.4860242953178405E-2</v>
      </c>
      <c r="E12" s="52">
        <f t="shared" si="1"/>
        <v>1.4544615029435494E-2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5.5902777777777799E-3</v>
      </c>
      <c r="D14" s="50">
        <f t="shared" si="0"/>
        <v>5.6964264653850703E-2</v>
      </c>
      <c r="E14" s="52">
        <f t="shared" si="1"/>
        <v>5.5754357612836217E-2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59" t="s">
        <v>13</v>
      </c>
      <c r="C24" s="60">
        <v>9.2939814814814795E-3</v>
      </c>
      <c r="D24" s="50">
        <f t="shared" si="0"/>
        <v>9.4704564217478443E-2</v>
      </c>
      <c r="E24" s="138">
        <f t="shared" si="1"/>
        <v>9.2693062449497834E-2</v>
      </c>
    </row>
    <row r="25" spans="2:8" s="2" customFormat="1" ht="16.5" thickTop="1" thickBot="1" x14ac:dyDescent="0.3">
      <c r="B25" s="67" t="s">
        <v>3</v>
      </c>
      <c r="C25" s="68">
        <f>SUM(C7:C24)</f>
        <v>9.8136574074074084E-2</v>
      </c>
      <c r="D25" s="69">
        <f>IFERROR(SUM(D7:D24),0)</f>
        <v>1.0000000000000002</v>
      </c>
      <c r="E25" s="70">
        <f>IFERROR(SUM(E7:E24),0)</f>
        <v>0.97876024471891954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7.4074074074074103E-4</v>
      </c>
      <c r="D31" s="57"/>
      <c r="E31" s="52">
        <f t="shared" si="2"/>
        <v>7.3877409673323343E-3</v>
      </c>
    </row>
    <row r="32" spans="2:8" x14ac:dyDescent="0.25">
      <c r="B32" s="56" t="s">
        <v>19</v>
      </c>
      <c r="C32" s="49">
        <v>1.38888888888889E-3</v>
      </c>
      <c r="D32" s="57"/>
      <c r="E32" s="52">
        <f t="shared" si="2"/>
        <v>1.3852014313748133E-2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2.1296296296296311E-3</v>
      </c>
      <c r="D34" s="69"/>
      <c r="E34" s="70">
        <f>IFERROR(SUM(E28:E33),0)</f>
        <v>2.1239755281080467E-2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0.10026620370370372</v>
      </c>
      <c r="D36" s="71"/>
      <c r="E36" s="73">
        <f>IFERROR(SUM(E25,E34),0)</f>
        <v>1</v>
      </c>
      <c r="F36" s="1"/>
      <c r="G36" s="1"/>
      <c r="H36" s="1"/>
    </row>
    <row r="37" spans="2:8" ht="66" customHeight="1" thickTop="1" thickBot="1" x14ac:dyDescent="0.3">
      <c r="B37" s="158" t="s">
        <v>248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  <headerFooter>
    <oddFooter xml:space="preserve">&amp;R
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7"/>
  <dimension ref="B2:H37"/>
  <sheetViews>
    <sheetView showGridLines="0" showZeros="0" topLeftCell="A4" zoomScale="80" zoomScaleNormal="8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138</v>
      </c>
      <c r="C3" s="162"/>
      <c r="D3" s="162"/>
      <c r="E3" s="163"/>
    </row>
    <row r="4" spans="2:5" x14ac:dyDescent="0.25">
      <c r="B4" s="164" t="s">
        <v>182</v>
      </c>
      <c r="C4" s="165"/>
      <c r="D4" s="165"/>
      <c r="E4" s="166"/>
    </row>
    <row r="5" spans="2:5" x14ac:dyDescent="0.25">
      <c r="B5" s="58"/>
      <c r="C5" s="165" t="s">
        <v>23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246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8"/>
  <dimension ref="B2:H37"/>
  <sheetViews>
    <sheetView showGridLines="0" showZeros="0" topLeftCell="A3" zoomScale="80" zoomScaleNormal="8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139</v>
      </c>
      <c r="C3" s="162"/>
      <c r="D3" s="162"/>
      <c r="E3" s="163"/>
    </row>
    <row r="4" spans="2:5" x14ac:dyDescent="0.25">
      <c r="B4" s="164" t="s">
        <v>182</v>
      </c>
      <c r="C4" s="165"/>
      <c r="D4" s="165"/>
      <c r="E4" s="166"/>
    </row>
    <row r="5" spans="2:5" x14ac:dyDescent="0.25">
      <c r="B5" s="58"/>
      <c r="C5" s="165" t="s">
        <v>27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69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29"/>
  <dimension ref="B2:H37"/>
  <sheetViews>
    <sheetView showGridLines="0" showZeros="0" zoomScale="80" zoomScaleNormal="8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140</v>
      </c>
      <c r="C3" s="162"/>
      <c r="D3" s="162"/>
      <c r="E3" s="163"/>
    </row>
    <row r="4" spans="2:5" x14ac:dyDescent="0.25">
      <c r="B4" s="164" t="s">
        <v>182</v>
      </c>
      <c r="C4" s="165"/>
      <c r="D4" s="165"/>
      <c r="E4" s="166"/>
    </row>
    <row r="5" spans="2:5" x14ac:dyDescent="0.25">
      <c r="B5" s="58"/>
      <c r="C5" s="165" t="s">
        <v>62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70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0"/>
  <dimension ref="B2:H37"/>
  <sheetViews>
    <sheetView showGridLines="0" showZeros="0" zoomScale="70" zoomScaleNormal="7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141</v>
      </c>
      <c r="C3" s="162"/>
      <c r="D3" s="162"/>
      <c r="E3" s="163"/>
    </row>
    <row r="4" spans="2:5" x14ac:dyDescent="0.25">
      <c r="B4" s="164" t="s">
        <v>182</v>
      </c>
      <c r="C4" s="165"/>
      <c r="D4" s="165"/>
      <c r="E4" s="166"/>
    </row>
    <row r="5" spans="2:5" x14ac:dyDescent="0.25">
      <c r="B5" s="58"/>
      <c r="C5" s="165" t="s">
        <v>28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4.8611111111111099E-4</v>
      </c>
      <c r="D8" s="50">
        <f t="shared" ref="D8:D24" si="0">IFERROR(C8/C$25,0)</f>
        <v>0.10824742268041238</v>
      </c>
      <c r="E8" s="52">
        <f t="shared" ref="E8:E24" si="1">IFERROR(C8/C$36,0)</f>
        <v>0.10824742268041238</v>
      </c>
    </row>
    <row r="9" spans="2:5" x14ac:dyDescent="0.25">
      <c r="B9" s="48" t="s">
        <v>11</v>
      </c>
      <c r="C9" s="49">
        <v>9.8379629629629598E-4</v>
      </c>
      <c r="D9" s="50">
        <f t="shared" si="0"/>
        <v>0.21907216494845361</v>
      </c>
      <c r="E9" s="52">
        <f t="shared" si="1"/>
        <v>0.21907216494845361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4.0509259259259301E-4</v>
      </c>
      <c r="D11" s="50">
        <f t="shared" si="0"/>
        <v>9.0206185567010433E-2</v>
      </c>
      <c r="E11" s="52">
        <f t="shared" si="1"/>
        <v>9.0206185567010433E-2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2.6157407407407401E-3</v>
      </c>
      <c r="D24" s="137">
        <f t="shared" si="0"/>
        <v>0.58247422680412375</v>
      </c>
      <c r="E24" s="138">
        <f t="shared" si="1"/>
        <v>0.58247422680412375</v>
      </c>
    </row>
    <row r="25" spans="2:8" s="2" customFormat="1" ht="16.5" thickTop="1" thickBot="1" x14ac:dyDescent="0.3">
      <c r="B25" s="67" t="s">
        <v>3</v>
      </c>
      <c r="C25" s="68">
        <f>SUM(C7:C24)</f>
        <v>4.4907407407407396E-3</v>
      </c>
      <c r="D25" s="69">
        <f>IFERROR(SUM(D7:D24),0)</f>
        <v>1.0000000000000002</v>
      </c>
      <c r="E25" s="70">
        <f>IFERROR(SUM(E7:E24),0)</f>
        <v>1.0000000000000002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4.4907407407407396E-3</v>
      </c>
      <c r="D36" s="71"/>
      <c r="E36" s="73">
        <f>IFERROR(SUM(E25,E34),0)</f>
        <v>1.0000000000000002</v>
      </c>
      <c r="F36" s="1"/>
      <c r="G36" s="1"/>
      <c r="H36" s="1"/>
    </row>
    <row r="37" spans="2:8" ht="66" customHeight="1" thickTop="1" thickBot="1" x14ac:dyDescent="0.3">
      <c r="B37" s="158" t="s">
        <v>247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"/>
  <dimension ref="B1:N72"/>
  <sheetViews>
    <sheetView showGridLines="0" showZeros="0" topLeftCell="A7" zoomScale="90" zoomScaleNormal="9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14" width="8.85546875" style="1" customWidth="1"/>
    <col min="15" max="16384" width="8.85546875" style="1"/>
  </cols>
  <sheetData>
    <row r="1" spans="2:14" s="5" customFormat="1" x14ac:dyDescent="0.25"/>
    <row r="2" spans="2:14" s="5" customFormat="1" ht="15.75" thickBot="1" x14ac:dyDescent="0.3"/>
    <row r="3" spans="2:14" s="5" customFormat="1" x14ac:dyDescent="0.25">
      <c r="B3" s="147" t="s">
        <v>40</v>
      </c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9"/>
    </row>
    <row r="4" spans="2:14" s="5" customFormat="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2"/>
    </row>
    <row r="5" spans="2:14" s="5" customFormat="1" x14ac:dyDescent="0.25">
      <c r="B5" s="44"/>
      <c r="C5" s="153" t="s">
        <v>0</v>
      </c>
      <c r="D5" s="153"/>
      <c r="E5" s="153"/>
      <c r="F5" s="153" t="s">
        <v>1</v>
      </c>
      <c r="G5" s="153"/>
      <c r="H5" s="153"/>
      <c r="I5" s="153" t="s">
        <v>2</v>
      </c>
      <c r="J5" s="153"/>
      <c r="K5" s="153"/>
      <c r="L5" s="153" t="s">
        <v>3</v>
      </c>
      <c r="M5" s="153"/>
      <c r="N5" s="154"/>
    </row>
    <row r="6" spans="2:14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1" t="s">
        <v>5</v>
      </c>
      <c r="L6" s="11" t="s">
        <v>4</v>
      </c>
      <c r="M6" s="11" t="s">
        <v>5</v>
      </c>
      <c r="N6" s="12" t="s">
        <v>5</v>
      </c>
    </row>
    <row r="7" spans="2:14" s="5" customFormat="1" x14ac:dyDescent="0.25">
      <c r="B7" s="13" t="s">
        <v>48</v>
      </c>
      <c r="C7" s="14">
        <v>3.8310185185185197E-2</v>
      </c>
      <c r="D7" s="15">
        <f>IFERROR(C7/C$25,0)</f>
        <v>0.28800139215174442</v>
      </c>
      <c r="E7" s="15">
        <f>IFERROR(C7/C$36,0)</f>
        <v>0.20435883188244738</v>
      </c>
      <c r="F7" s="14">
        <v>1.20601851851852E-2</v>
      </c>
      <c r="G7" s="15">
        <f>IFERROR(F7/F$25,0)</f>
        <v>0.29204035874439516</v>
      </c>
      <c r="H7" s="15">
        <f>IFERROR(F7/F$36,0)</f>
        <v>0.2088176352705414</v>
      </c>
      <c r="I7" s="14">
        <v>1.2824074074074101E-2</v>
      </c>
      <c r="J7" s="15">
        <f>IFERROR(I7/I$25,0)</f>
        <v>0.39249025859015285</v>
      </c>
      <c r="K7" s="15">
        <f>IFERROR(I7/I$36,0)</f>
        <v>0.22575387123064444</v>
      </c>
      <c r="L7" s="16">
        <f>SUM(C7,F7,I7)</f>
        <v>6.3194444444444497E-2</v>
      </c>
      <c r="M7" s="15">
        <f>IFERROR(L7/L$25,0)</f>
        <v>0.30530082755535687</v>
      </c>
      <c r="N7" s="17">
        <f>IFERROR(L7/L$36,0)</f>
        <v>0.2092354857252349</v>
      </c>
    </row>
    <row r="8" spans="2:14" s="5" customFormat="1" x14ac:dyDescent="0.25">
      <c r="B8" s="13" t="s">
        <v>150</v>
      </c>
      <c r="C8" s="14">
        <v>3.7384259259259298E-2</v>
      </c>
      <c r="D8" s="15">
        <f t="shared" ref="D8:D24" si="0">IFERROR(C8/C$25,0)</f>
        <v>0.2810406334290439</v>
      </c>
      <c r="E8" s="15">
        <f t="shared" ref="E8:E24" si="1">IFERROR(C8/C$36,0)</f>
        <v>0.19941964561338535</v>
      </c>
      <c r="F8" s="14">
        <v>1.1724537037037E-2</v>
      </c>
      <c r="G8" s="15">
        <f t="shared" ref="G8:G24" si="2">IFERROR(F8/F$25,0)</f>
        <v>0.28391255605381094</v>
      </c>
      <c r="H8" s="15">
        <f t="shared" ref="H8:H24" si="3">IFERROR(F8/F$36,0)</f>
        <v>0.20300601202404753</v>
      </c>
      <c r="I8" s="14">
        <v>4.6296296296296302E-3</v>
      </c>
      <c r="J8" s="15">
        <f t="shared" ref="J8:J24" si="4">IFERROR(I8/I$25,0)</f>
        <v>0.14169323414806936</v>
      </c>
      <c r="K8" s="15">
        <f t="shared" ref="K8:K24" si="5">IFERROR(I8/I$36,0)</f>
        <v>8.1499592502037546E-2</v>
      </c>
      <c r="L8" s="16">
        <f t="shared" ref="L8:L24" si="6">SUM(C8,F8,I8)</f>
        <v>5.3738425925925926E-2</v>
      </c>
      <c r="M8" s="15">
        <f t="shared" ref="M8:M24" si="7">IFERROR(L8/L$25,0)</f>
        <v>0.25961753522701847</v>
      </c>
      <c r="N8" s="17">
        <f t="shared" ref="N8:N24" si="8">IFERROR(L8/L$36,0)</f>
        <v>0.17792680590151369</v>
      </c>
    </row>
    <row r="9" spans="2:14" s="5" customFormat="1" x14ac:dyDescent="0.25">
      <c r="B9" s="13" t="s">
        <v>11</v>
      </c>
      <c r="C9" s="14">
        <v>2.3009259259259299E-2</v>
      </c>
      <c r="D9" s="15">
        <f t="shared" si="0"/>
        <v>0.17297485425911444</v>
      </c>
      <c r="E9" s="15">
        <f t="shared" si="1"/>
        <v>0.12273877878619516</v>
      </c>
      <c r="F9" s="14">
        <v>5.6249999999999998E-3</v>
      </c>
      <c r="G9" s="15">
        <f t="shared" si="2"/>
        <v>0.13621076233183865</v>
      </c>
      <c r="H9" s="15">
        <f t="shared" si="3"/>
        <v>9.7394789579158342E-2</v>
      </c>
      <c r="I9" s="14">
        <v>8.0208333333333295E-3</v>
      </c>
      <c r="J9" s="15">
        <f t="shared" si="4"/>
        <v>0.24548352816153002</v>
      </c>
      <c r="K9" s="15">
        <f t="shared" si="5"/>
        <v>0.14119804400977995</v>
      </c>
      <c r="L9" s="16">
        <f t="shared" si="6"/>
        <v>3.6655092592592628E-2</v>
      </c>
      <c r="M9" s="15">
        <f t="shared" si="7"/>
        <v>0.17708566316260355</v>
      </c>
      <c r="N9" s="17">
        <f t="shared" si="8"/>
        <v>0.12136424602414268</v>
      </c>
    </row>
    <row r="10" spans="2:14" s="5" customFormat="1" x14ac:dyDescent="0.25">
      <c r="B10" s="13" t="s">
        <v>63</v>
      </c>
      <c r="C10" s="14">
        <v>1.8078703703703701E-2</v>
      </c>
      <c r="D10" s="15">
        <f t="shared" si="0"/>
        <v>0.13590881406073252</v>
      </c>
      <c r="E10" s="15">
        <f t="shared" si="1"/>
        <v>9.6437611903438872E-2</v>
      </c>
      <c r="F10" s="14">
        <v>3.8657407407407399E-3</v>
      </c>
      <c r="G10" s="15">
        <f t="shared" si="2"/>
        <v>9.3609865470852066E-2</v>
      </c>
      <c r="H10" s="15">
        <f t="shared" si="3"/>
        <v>6.6933867735470942E-2</v>
      </c>
      <c r="I10" s="14">
        <v>4.9189814814814799E-3</v>
      </c>
      <c r="J10" s="15">
        <f t="shared" si="4"/>
        <v>0.15054906128232362</v>
      </c>
      <c r="K10" s="15">
        <f t="shared" si="5"/>
        <v>8.6593317033414857E-2</v>
      </c>
      <c r="L10" s="16">
        <f t="shared" si="6"/>
        <v>2.6863425925925919E-2</v>
      </c>
      <c r="M10" s="15">
        <f t="shared" si="7"/>
        <v>0.12978080966226785</v>
      </c>
      <c r="N10" s="17">
        <f t="shared" si="8"/>
        <v>8.8944242191990777E-2</v>
      </c>
    </row>
    <row r="11" spans="2:14" s="5" customFormat="1" x14ac:dyDescent="0.25">
      <c r="B11" s="13" t="s">
        <v>12</v>
      </c>
      <c r="C11" s="14">
        <v>5.4513888888888902E-3</v>
      </c>
      <c r="D11" s="15">
        <f t="shared" si="0"/>
        <v>4.0981466979900794E-2</v>
      </c>
      <c r="E11" s="15">
        <f t="shared" si="1"/>
        <v>2.9079459159103538E-2</v>
      </c>
      <c r="F11" s="14">
        <v>1.74768518518519E-3</v>
      </c>
      <c r="G11" s="15">
        <f t="shared" si="2"/>
        <v>4.2320627802690726E-2</v>
      </c>
      <c r="H11" s="15">
        <f t="shared" si="3"/>
        <v>3.0260521042084258E-2</v>
      </c>
      <c r="I11" s="14">
        <v>2.1875000000000002E-3</v>
      </c>
      <c r="J11" s="15">
        <f t="shared" si="4"/>
        <v>6.6950053134962773E-2</v>
      </c>
      <c r="K11" s="15">
        <f t="shared" si="5"/>
        <v>3.8508557457212739E-2</v>
      </c>
      <c r="L11" s="16">
        <f t="shared" si="6"/>
        <v>9.3865740740740802E-3</v>
      </c>
      <c r="M11" s="15">
        <f t="shared" si="7"/>
        <v>4.5347796913442193E-2</v>
      </c>
      <c r="N11" s="17">
        <f t="shared" si="8"/>
        <v>3.1078750718528475E-2</v>
      </c>
    </row>
    <row r="12" spans="2:14" s="5" customFormat="1" x14ac:dyDescent="0.25">
      <c r="B12" s="13" t="s">
        <v>151</v>
      </c>
      <c r="C12" s="14">
        <v>3.8194444444444398E-4</v>
      </c>
      <c r="D12" s="15">
        <f t="shared" si="0"/>
        <v>2.8713129731140642E-3</v>
      </c>
      <c r="E12" s="15">
        <f t="shared" si="1"/>
        <v>2.0374143359881431E-3</v>
      </c>
      <c r="F12" s="14">
        <v>4.6296296296296301E-5</v>
      </c>
      <c r="G12" s="15">
        <f t="shared" si="2"/>
        <v>1.1210762331838574E-3</v>
      </c>
      <c r="H12" s="15">
        <f t="shared" si="3"/>
        <v>8.0160320641282598E-4</v>
      </c>
      <c r="I12" s="14">
        <v>0</v>
      </c>
      <c r="J12" s="15">
        <f t="shared" si="4"/>
        <v>0</v>
      </c>
      <c r="K12" s="15">
        <f t="shared" si="5"/>
        <v>0</v>
      </c>
      <c r="L12" s="16">
        <f t="shared" si="6"/>
        <v>4.2824074074074026E-4</v>
      </c>
      <c r="M12" s="15">
        <f t="shared" si="7"/>
        <v>2.0688883918586415E-3</v>
      </c>
      <c r="N12" s="17">
        <f t="shared" si="8"/>
        <v>1.4178961486874865E-3</v>
      </c>
    </row>
    <row r="13" spans="2:14" s="5" customFormat="1" x14ac:dyDescent="0.25">
      <c r="B13" s="13" t="s">
        <v>152</v>
      </c>
      <c r="C13" s="14">
        <v>4.5138888888888898E-4</v>
      </c>
      <c r="D13" s="15">
        <f t="shared" si="0"/>
        <v>3.3933698773166258E-3</v>
      </c>
      <c r="E13" s="15">
        <f t="shared" si="1"/>
        <v>2.4078533061678087E-3</v>
      </c>
      <c r="F13" s="18">
        <v>0</v>
      </c>
      <c r="G13" s="15">
        <f t="shared" si="2"/>
        <v>0</v>
      </c>
      <c r="H13" s="15">
        <f t="shared" si="3"/>
        <v>0</v>
      </c>
      <c r="I13" s="18">
        <v>0</v>
      </c>
      <c r="J13" s="15">
        <f t="shared" si="4"/>
        <v>0</v>
      </c>
      <c r="K13" s="15">
        <f t="shared" si="5"/>
        <v>0</v>
      </c>
      <c r="L13" s="16">
        <f t="shared" si="6"/>
        <v>4.5138888888888898E-4</v>
      </c>
      <c r="M13" s="15">
        <f t="shared" si="7"/>
        <v>2.1807201968239761E-3</v>
      </c>
      <c r="N13" s="17">
        <f t="shared" si="8"/>
        <v>1.4945391837516769E-3</v>
      </c>
    </row>
    <row r="14" spans="2:14" s="5" customFormat="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8">
        <v>0</v>
      </c>
      <c r="G14" s="15">
        <f t="shared" si="2"/>
        <v>0</v>
      </c>
      <c r="H14" s="15">
        <f t="shared" si="3"/>
        <v>0</v>
      </c>
      <c r="I14" s="18">
        <v>0</v>
      </c>
      <c r="J14" s="15">
        <f t="shared" si="4"/>
        <v>0</v>
      </c>
      <c r="K14" s="15">
        <f t="shared" si="5"/>
        <v>0</v>
      </c>
      <c r="L14" s="16">
        <f t="shared" si="6"/>
        <v>0</v>
      </c>
      <c r="M14" s="15">
        <f t="shared" si="7"/>
        <v>0</v>
      </c>
      <c r="N14" s="17">
        <f t="shared" si="8"/>
        <v>0</v>
      </c>
    </row>
    <row r="15" spans="2:14" s="5" customFormat="1" x14ac:dyDescent="0.25">
      <c r="B15" s="13" t="s">
        <v>154</v>
      </c>
      <c r="C15" s="14">
        <v>1.2731481481481499E-4</v>
      </c>
      <c r="D15" s="15">
        <f t="shared" si="0"/>
        <v>9.5710432437135721E-4</v>
      </c>
      <c r="E15" s="15">
        <f t="shared" si="1"/>
        <v>6.791381119960494E-4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5">
        <f t="shared" si="5"/>
        <v>0</v>
      </c>
      <c r="L15" s="16">
        <f t="shared" si="6"/>
        <v>1.2731481481481499E-4</v>
      </c>
      <c r="M15" s="15">
        <f t="shared" si="7"/>
        <v>6.1507492730932737E-4</v>
      </c>
      <c r="N15" s="17">
        <f t="shared" si="8"/>
        <v>4.2153669285303761E-4</v>
      </c>
    </row>
    <row r="16" spans="2:14" s="5" customFormat="1" x14ac:dyDescent="0.25">
      <c r="B16" s="13" t="s">
        <v>155</v>
      </c>
      <c r="C16" s="14">
        <v>0</v>
      </c>
      <c r="D16" s="15">
        <f>IFERROR(C16/C$25,0)</f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5">
        <f t="shared" si="5"/>
        <v>0</v>
      </c>
      <c r="L16" s="16">
        <f t="shared" si="6"/>
        <v>0</v>
      </c>
      <c r="M16" s="15">
        <f t="shared" si="7"/>
        <v>0</v>
      </c>
      <c r="N16" s="17">
        <f t="shared" si="8"/>
        <v>0</v>
      </c>
    </row>
    <row r="17" spans="2:14" s="5" customFormat="1" x14ac:dyDescent="0.25">
      <c r="B17" s="13" t="s">
        <v>156</v>
      </c>
      <c r="C17" s="14">
        <v>0</v>
      </c>
      <c r="D17" s="15">
        <f>IFERROR(C17/C$25,0)</f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5">
        <f t="shared" si="5"/>
        <v>0</v>
      </c>
      <c r="L17" s="16">
        <f t="shared" si="6"/>
        <v>0</v>
      </c>
      <c r="M17" s="15">
        <f t="shared" si="7"/>
        <v>0</v>
      </c>
      <c r="N17" s="17">
        <f t="shared" si="8"/>
        <v>0</v>
      </c>
    </row>
    <row r="18" spans="2:14" s="5" customFormat="1" x14ac:dyDescent="0.25">
      <c r="B18" s="13" t="s">
        <v>157</v>
      </c>
      <c r="C18" s="14">
        <v>2.6851851851851802E-3</v>
      </c>
      <c r="D18" s="15">
        <f t="shared" si="0"/>
        <v>2.0186200295832193E-2</v>
      </c>
      <c r="E18" s="15">
        <f t="shared" si="1"/>
        <v>1.4323640180280268E-2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5">
        <f t="shared" si="5"/>
        <v>0</v>
      </c>
      <c r="L18" s="16">
        <f t="shared" si="6"/>
        <v>2.6851851851851802E-3</v>
      </c>
      <c r="M18" s="15">
        <f t="shared" si="7"/>
        <v>1.2972489375978499E-2</v>
      </c>
      <c r="N18" s="17">
        <f t="shared" si="8"/>
        <v>8.8905920674458554E-3</v>
      </c>
    </row>
    <row r="19" spans="2:14" s="5" customFormat="1" x14ac:dyDescent="0.25">
      <c r="B19" s="13" t="s">
        <v>158</v>
      </c>
      <c r="C19" s="14">
        <v>1.8518518518518501E-4</v>
      </c>
      <c r="D19" s="15">
        <f t="shared" si="0"/>
        <v>1.3921517445401527E-3</v>
      </c>
      <c r="E19" s="15">
        <f t="shared" si="1"/>
        <v>9.8783725381243318E-4</v>
      </c>
      <c r="F19" s="14">
        <v>1.6203703703703701E-4</v>
      </c>
      <c r="G19" s="15">
        <f t="shared" si="2"/>
        <v>3.9237668161434995E-3</v>
      </c>
      <c r="H19" s="15">
        <f t="shared" si="3"/>
        <v>2.8056112224448902E-3</v>
      </c>
      <c r="I19" s="14">
        <v>0</v>
      </c>
      <c r="J19" s="15">
        <f t="shared" si="4"/>
        <v>0</v>
      </c>
      <c r="K19" s="15">
        <f t="shared" si="5"/>
        <v>0</v>
      </c>
      <c r="L19" s="16">
        <f t="shared" si="6"/>
        <v>3.4722222222222202E-4</v>
      </c>
      <c r="M19" s="15">
        <f t="shared" si="7"/>
        <v>1.6774770744799803E-3</v>
      </c>
      <c r="N19" s="17">
        <f t="shared" si="8"/>
        <v>1.1496455259628275E-3</v>
      </c>
    </row>
    <row r="20" spans="2:14" s="5" customFormat="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4">
        <v>0</v>
      </c>
      <c r="G20" s="15">
        <f t="shared" si="2"/>
        <v>0</v>
      </c>
      <c r="H20" s="15">
        <f t="shared" si="3"/>
        <v>0</v>
      </c>
      <c r="I20" s="14">
        <v>0</v>
      </c>
      <c r="J20" s="15">
        <f t="shared" si="4"/>
        <v>0</v>
      </c>
      <c r="K20" s="15">
        <f t="shared" si="5"/>
        <v>0</v>
      </c>
      <c r="L20" s="16">
        <f t="shared" si="6"/>
        <v>0</v>
      </c>
      <c r="M20" s="15">
        <f t="shared" si="7"/>
        <v>0</v>
      </c>
      <c r="N20" s="17">
        <f t="shared" si="8"/>
        <v>0</v>
      </c>
    </row>
    <row r="21" spans="2:14" s="5" customFormat="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5">
        <f t="shared" si="5"/>
        <v>0</v>
      </c>
      <c r="L21" s="16">
        <f t="shared" si="6"/>
        <v>0</v>
      </c>
      <c r="M21" s="15">
        <f t="shared" si="7"/>
        <v>0</v>
      </c>
      <c r="N21" s="17">
        <f t="shared" si="8"/>
        <v>0</v>
      </c>
    </row>
    <row r="22" spans="2:14" s="5" customFormat="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5">
        <f t="shared" si="5"/>
        <v>0</v>
      </c>
      <c r="L22" s="16">
        <f t="shared" si="6"/>
        <v>0</v>
      </c>
      <c r="M22" s="15">
        <f t="shared" si="7"/>
        <v>0</v>
      </c>
      <c r="N22" s="17">
        <f t="shared" si="8"/>
        <v>0</v>
      </c>
    </row>
    <row r="23" spans="2:14" s="5" customFormat="1" x14ac:dyDescent="0.25">
      <c r="B23" s="13" t="s">
        <v>162</v>
      </c>
      <c r="C23" s="14">
        <v>0</v>
      </c>
      <c r="D23" s="15">
        <f t="shared" si="0"/>
        <v>0</v>
      </c>
      <c r="E23" s="15">
        <f>IFERROR(C23/C$36,0)</f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5">
        <f t="shared" si="5"/>
        <v>0</v>
      </c>
      <c r="L23" s="16">
        <f t="shared" si="6"/>
        <v>0</v>
      </c>
      <c r="M23" s="15">
        <f t="shared" si="7"/>
        <v>0</v>
      </c>
      <c r="N23" s="17">
        <f t="shared" si="8"/>
        <v>0</v>
      </c>
    </row>
    <row r="24" spans="2:14" s="5" customFormat="1" ht="15.75" thickBot="1" x14ac:dyDescent="0.3">
      <c r="B24" s="23" t="s">
        <v>13</v>
      </c>
      <c r="C24" s="24">
        <v>6.9560185185185202E-3</v>
      </c>
      <c r="D24" s="15">
        <f t="shared" si="0"/>
        <v>5.2292699904289544E-2</v>
      </c>
      <c r="E24" s="15">
        <f t="shared" si="1"/>
        <v>3.7105636846329566E-2</v>
      </c>
      <c r="F24" s="24">
        <v>6.0648148148148102E-3</v>
      </c>
      <c r="G24" s="15">
        <f t="shared" si="2"/>
        <v>0.14686098654708518</v>
      </c>
      <c r="H24" s="15">
        <f t="shared" si="3"/>
        <v>0.10501002004008012</v>
      </c>
      <c r="I24" s="24">
        <v>9.2592592592592602E-5</v>
      </c>
      <c r="J24" s="15">
        <f t="shared" si="4"/>
        <v>2.8338646829613868E-3</v>
      </c>
      <c r="K24" s="15">
        <f t="shared" si="5"/>
        <v>1.6299918500407508E-3</v>
      </c>
      <c r="L24" s="16">
        <f t="shared" si="6"/>
        <v>1.3113425925925922E-2</v>
      </c>
      <c r="M24" s="15">
        <f t="shared" si="7"/>
        <v>6.3352717512860618E-2</v>
      </c>
      <c r="N24" s="17">
        <f t="shared" si="8"/>
        <v>4.3418279363862798E-2</v>
      </c>
    </row>
    <row r="25" spans="2:14" s="7" customFormat="1" ht="16.5" thickTop="1" thickBot="1" x14ac:dyDescent="0.3">
      <c r="B25" s="36" t="s">
        <v>3</v>
      </c>
      <c r="C25" s="37">
        <f>SUM(C7:C24)</f>
        <v>0.13302083333333342</v>
      </c>
      <c r="D25" s="38">
        <f>IFERROR(SUM(D7:D24),0)</f>
        <v>0.99999999999999989</v>
      </c>
      <c r="E25" s="38">
        <f>IFERROR(SUM(E7:E24),0)</f>
        <v>0.7095758473791447</v>
      </c>
      <c r="F25" s="37">
        <f>SUM(F7:F24)</f>
        <v>4.1296296296296268E-2</v>
      </c>
      <c r="G25" s="38">
        <f>IFERROR(SUM(G7:G24),0)</f>
        <v>1</v>
      </c>
      <c r="H25" s="38">
        <f>IFERROR(SUM(H7:H24),0)</f>
        <v>0.71503006012024029</v>
      </c>
      <c r="I25" s="37">
        <f>SUM(I7:I24)</f>
        <v>3.2673611111111132E-2</v>
      </c>
      <c r="J25" s="38">
        <f>IFERROR(SUM(J7:J24),0)</f>
        <v>1</v>
      </c>
      <c r="K25" s="38">
        <f>IFERROR(SUM(K7:K24),0)</f>
        <v>0.57518337408313025</v>
      </c>
      <c r="L25" s="37">
        <f>SUM(L7:L24)</f>
        <v>0.20699074074074084</v>
      </c>
      <c r="M25" s="38">
        <f>IFERROR(SUM(M7:M24),0)</f>
        <v>0.99999999999999978</v>
      </c>
      <c r="N25" s="39">
        <f>IFERROR(SUM(N7:N24),0)</f>
        <v>0.68534201954397422</v>
      </c>
    </row>
    <row r="26" spans="2:14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2"/>
    </row>
    <row r="27" spans="2:14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19" t="s">
        <v>5</v>
      </c>
      <c r="L27" s="19" t="s">
        <v>72</v>
      </c>
      <c r="M27" s="19" t="s">
        <v>5</v>
      </c>
      <c r="N27" s="20" t="s">
        <v>5</v>
      </c>
    </row>
    <row r="28" spans="2:14" s="5" customFormat="1" x14ac:dyDescent="0.25">
      <c r="B28" s="21" t="s">
        <v>15</v>
      </c>
      <c r="C28" s="14">
        <v>5.9837962962963004E-3</v>
      </c>
      <c r="D28" s="22"/>
      <c r="E28" s="15">
        <f>IFERROR(C28/C$36,0)</f>
        <v>3.1919491263814298E-2</v>
      </c>
      <c r="F28" s="14">
        <v>7.4074074074074103E-4</v>
      </c>
      <c r="G28" s="22"/>
      <c r="H28" s="15">
        <f>IFERROR(F28/F$36,0)</f>
        <v>1.2825651302605219E-2</v>
      </c>
      <c r="I28" s="14">
        <v>9.4907407407407397E-4</v>
      </c>
      <c r="J28" s="22"/>
      <c r="K28" s="15">
        <f>IFERROR(I28/I$36,0)</f>
        <v>1.6707416462917693E-2</v>
      </c>
      <c r="L28" s="16">
        <f>SUM(C28,F28,I28)</f>
        <v>7.6736111111111154E-3</v>
      </c>
      <c r="M28" s="22"/>
      <c r="N28" s="17">
        <f>IFERROR(L28/L$36,0)</f>
        <v>2.5407166123778517E-2</v>
      </c>
    </row>
    <row r="29" spans="2:14" s="5" customFormat="1" x14ac:dyDescent="0.25">
      <c r="B29" s="21" t="s">
        <v>16</v>
      </c>
      <c r="C29" s="14">
        <v>0</v>
      </c>
      <c r="D29" s="22"/>
      <c r="E29" s="15">
        <f t="shared" ref="E29:E33" si="9">IFERROR(C29/C$36,0)</f>
        <v>0</v>
      </c>
      <c r="F29" s="14">
        <v>0</v>
      </c>
      <c r="G29" s="22"/>
      <c r="H29" s="15">
        <f t="shared" ref="H29:H33" si="10">IFERROR(F29/F$36,0)</f>
        <v>0</v>
      </c>
      <c r="I29" s="14">
        <v>0</v>
      </c>
      <c r="J29" s="22"/>
      <c r="K29" s="15">
        <f t="shared" ref="K29:K33" si="11">IFERROR(I29/I$36,0)</f>
        <v>0</v>
      </c>
      <c r="L29" s="16">
        <f t="shared" ref="L29:L33" si="12">SUM(C29,F29,I29)</f>
        <v>0</v>
      </c>
      <c r="M29" s="22"/>
      <c r="N29" s="17">
        <f t="shared" ref="N29:N33" si="13">IFERROR(L29/L$36,0)</f>
        <v>0</v>
      </c>
    </row>
    <row r="30" spans="2:14" s="5" customFormat="1" x14ac:dyDescent="0.25">
      <c r="B30" s="21" t="s">
        <v>17</v>
      </c>
      <c r="C30" s="14">
        <v>0</v>
      </c>
      <c r="D30" s="22"/>
      <c r="E30" s="15">
        <f t="shared" si="9"/>
        <v>0</v>
      </c>
      <c r="F30" s="14">
        <v>0</v>
      </c>
      <c r="G30" s="22"/>
      <c r="H30" s="15">
        <f t="shared" si="10"/>
        <v>0</v>
      </c>
      <c r="I30" s="14">
        <v>0</v>
      </c>
      <c r="J30" s="22"/>
      <c r="K30" s="15">
        <f t="shared" si="11"/>
        <v>0</v>
      </c>
      <c r="L30" s="16">
        <f t="shared" si="12"/>
        <v>0</v>
      </c>
      <c r="M30" s="22"/>
      <c r="N30" s="17">
        <f t="shared" si="13"/>
        <v>0</v>
      </c>
    </row>
    <row r="31" spans="2:14" s="5" customFormat="1" x14ac:dyDescent="0.25">
      <c r="B31" s="21" t="s">
        <v>18</v>
      </c>
      <c r="C31" s="14">
        <v>2.1678240740740699E-2</v>
      </c>
      <c r="D31" s="22"/>
      <c r="E31" s="15">
        <f t="shared" si="9"/>
        <v>0.11563869852441785</v>
      </c>
      <c r="F31" s="14">
        <v>6.6898148148148203E-3</v>
      </c>
      <c r="G31" s="22"/>
      <c r="H31" s="15">
        <f t="shared" si="10"/>
        <v>0.11583166332665343</v>
      </c>
      <c r="I31" s="14">
        <v>8.4722222222222195E-3</v>
      </c>
      <c r="J31" s="22"/>
      <c r="K31" s="15">
        <f t="shared" si="11"/>
        <v>0.14914425427872863</v>
      </c>
      <c r="L31" s="16">
        <f t="shared" si="12"/>
        <v>3.6840277777777743E-2</v>
      </c>
      <c r="M31" s="22"/>
      <c r="N31" s="17">
        <f t="shared" si="13"/>
        <v>0.12197739030465596</v>
      </c>
    </row>
    <row r="32" spans="2:14" s="5" customFormat="1" x14ac:dyDescent="0.25">
      <c r="B32" s="21" t="s">
        <v>19</v>
      </c>
      <c r="C32" s="14">
        <v>2.6782407407407401E-2</v>
      </c>
      <c r="D32" s="22"/>
      <c r="E32" s="15">
        <f t="shared" si="9"/>
        <v>0.14286596283262326</v>
      </c>
      <c r="F32" s="14">
        <v>9.0277777777777804E-3</v>
      </c>
      <c r="G32" s="22"/>
      <c r="H32" s="15">
        <f t="shared" si="10"/>
        <v>0.1563126252505011</v>
      </c>
      <c r="I32" s="14">
        <v>1.4710648148148099E-2</v>
      </c>
      <c r="J32" s="22"/>
      <c r="K32" s="15">
        <f t="shared" si="11"/>
        <v>0.25896495517522339</v>
      </c>
      <c r="L32" s="16">
        <f t="shared" si="12"/>
        <v>5.0520833333333279E-2</v>
      </c>
      <c r="M32" s="22"/>
      <c r="N32" s="17">
        <f t="shared" si="13"/>
        <v>0.16727342402759132</v>
      </c>
    </row>
    <row r="33" spans="2:14" s="5" customFormat="1" ht="15.75" thickBot="1" x14ac:dyDescent="0.3">
      <c r="B33" s="28" t="s">
        <v>20</v>
      </c>
      <c r="C33" s="24">
        <v>0</v>
      </c>
      <c r="D33" s="29"/>
      <c r="E33" s="25">
        <f t="shared" si="9"/>
        <v>0</v>
      </c>
      <c r="F33" s="24">
        <v>0</v>
      </c>
      <c r="G33" s="29"/>
      <c r="H33" s="25">
        <f t="shared" si="10"/>
        <v>0</v>
      </c>
      <c r="I33" s="24">
        <v>0</v>
      </c>
      <c r="J33" s="29"/>
      <c r="K33" s="25">
        <f t="shared" si="11"/>
        <v>0</v>
      </c>
      <c r="L33" s="26">
        <f t="shared" si="12"/>
        <v>0</v>
      </c>
      <c r="M33" s="29"/>
      <c r="N33" s="27">
        <f t="shared" si="13"/>
        <v>0</v>
      </c>
    </row>
    <row r="34" spans="2:14" s="7" customFormat="1" ht="16.5" thickTop="1" thickBot="1" x14ac:dyDescent="0.3">
      <c r="B34" s="36" t="s">
        <v>3</v>
      </c>
      <c r="C34" s="37">
        <f>SUM(C28:C33)</f>
        <v>5.44444444444444E-2</v>
      </c>
      <c r="D34" s="38"/>
      <c r="E34" s="38">
        <f>IFERROR(SUM(E28:E33),0)</f>
        <v>0.29042415262085541</v>
      </c>
      <c r="F34" s="37">
        <f>SUM(F28:F33)</f>
        <v>1.6458333333333342E-2</v>
      </c>
      <c r="G34" s="38"/>
      <c r="H34" s="38">
        <f>IFERROR(SUM(H28:H33),0)</f>
        <v>0.28496993987975971</v>
      </c>
      <c r="I34" s="37">
        <f>SUM(I28:I33)</f>
        <v>2.4131944444444393E-2</v>
      </c>
      <c r="J34" s="38"/>
      <c r="K34" s="38">
        <f>IFERROR(SUM(K28:K33),0)</f>
        <v>0.42481662591686969</v>
      </c>
      <c r="L34" s="37">
        <f>SUM(L28:L33)</f>
        <v>9.5034722222222145E-2</v>
      </c>
      <c r="M34" s="38"/>
      <c r="N34" s="39">
        <f>IFERROR(SUM(N28:N33),0)</f>
        <v>0.31465798045602578</v>
      </c>
    </row>
    <row r="35" spans="2:14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5"/>
    </row>
    <row r="36" spans="2:14" s="5" customFormat="1" ht="16.5" thickTop="1" thickBot="1" x14ac:dyDescent="0.3">
      <c r="B36" s="36" t="s">
        <v>6</v>
      </c>
      <c r="C36" s="37">
        <f>SUM(C25,C34)</f>
        <v>0.18746527777777783</v>
      </c>
      <c r="D36" s="40"/>
      <c r="E36" s="41">
        <f>IFERROR(SUM(E25,E34),0)</f>
        <v>1</v>
      </c>
      <c r="F36" s="37">
        <f>SUM(F25,F34)</f>
        <v>5.7754629629629614E-2</v>
      </c>
      <c r="G36" s="40"/>
      <c r="H36" s="41">
        <f>IFERROR(SUM(H25,H34),0)</f>
        <v>1</v>
      </c>
      <c r="I36" s="37">
        <f>SUM(I25,I34)</f>
        <v>5.6805555555555526E-2</v>
      </c>
      <c r="J36" s="40"/>
      <c r="K36" s="41">
        <f>IFERROR(SUM(K25,K34),0)</f>
        <v>1</v>
      </c>
      <c r="L36" s="42">
        <f>SUM(L25,L34)</f>
        <v>0.30202546296296295</v>
      </c>
      <c r="M36" s="40"/>
      <c r="N36" s="43">
        <f>IFERROR(SUM(N25,N34),0)</f>
        <v>1</v>
      </c>
    </row>
    <row r="37" spans="2:14" s="5" customFormat="1" ht="66" customHeight="1" thickTop="1" thickBot="1" x14ac:dyDescent="0.3">
      <c r="B37" s="144" t="s">
        <v>32</v>
      </c>
      <c r="C37" s="145"/>
      <c r="D37" s="145"/>
      <c r="E37" s="145"/>
      <c r="F37" s="145"/>
      <c r="G37" s="145"/>
      <c r="H37" s="145"/>
      <c r="I37" s="145"/>
      <c r="J37" s="145"/>
      <c r="K37" s="145"/>
      <c r="L37" s="145"/>
      <c r="M37" s="145"/>
      <c r="N37" s="146"/>
    </row>
    <row r="38" spans="2:14" s="5" customFormat="1" x14ac:dyDescent="0.25"/>
    <row r="39" spans="2:14" s="5" customFormat="1" x14ac:dyDescent="0.25"/>
    <row r="40" spans="2:14" s="5" customFormat="1" x14ac:dyDescent="0.25"/>
    <row r="41" spans="2:14" s="5" customFormat="1" x14ac:dyDescent="0.25"/>
    <row r="42" spans="2:14" s="5" customFormat="1" x14ac:dyDescent="0.25"/>
    <row r="43" spans="2:14" s="5" customFormat="1" x14ac:dyDescent="0.25"/>
    <row r="44" spans="2:14" s="5" customFormat="1" x14ac:dyDescent="0.25"/>
    <row r="45" spans="2:14" s="5" customFormat="1" x14ac:dyDescent="0.25"/>
    <row r="46" spans="2:14" s="5" customFormat="1" x14ac:dyDescent="0.25"/>
    <row r="47" spans="2:14" s="5" customFormat="1" x14ac:dyDescent="0.25"/>
    <row r="48" spans="2:14" s="5" customFormat="1" x14ac:dyDescent="0.25"/>
    <row r="49" s="5" customFormat="1" x14ac:dyDescent="0.25"/>
    <row r="50" s="5" customFormat="1" x14ac:dyDescent="0.25"/>
    <row r="51" s="5" customFormat="1" x14ac:dyDescent="0.25"/>
    <row r="52" s="5" customFormat="1" x14ac:dyDescent="0.25"/>
    <row r="53" s="5" customFormat="1" x14ac:dyDescent="0.25"/>
    <row r="54" s="5" customFormat="1" x14ac:dyDescent="0.25"/>
    <row r="55" s="5" customFormat="1" x14ac:dyDescent="0.25"/>
    <row r="56" s="5" customFormat="1" x14ac:dyDescent="0.25"/>
    <row r="57" s="5" customFormat="1" x14ac:dyDescent="0.25"/>
    <row r="58" s="5" customFormat="1" x14ac:dyDescent="0.25"/>
    <row r="59" s="5" customFormat="1" x14ac:dyDescent="0.25"/>
    <row r="60" s="5" customFormat="1" x14ac:dyDescent="0.25"/>
    <row r="61" s="5" customFormat="1" x14ac:dyDescent="0.25"/>
    <row r="62" s="5" customFormat="1" x14ac:dyDescent="0.25"/>
    <row r="63" s="5" customFormat="1" x14ac:dyDescent="0.25"/>
    <row r="64" s="5" customFormat="1" x14ac:dyDescent="0.25"/>
    <row r="65" s="5" customFormat="1" x14ac:dyDescent="0.25"/>
    <row r="66" s="5" customFormat="1" x14ac:dyDescent="0.25"/>
    <row r="67" s="5" customFormat="1" x14ac:dyDescent="0.25"/>
    <row r="68" s="5" customFormat="1" x14ac:dyDescent="0.25"/>
    <row r="69" s="5" customFormat="1" x14ac:dyDescent="0.25"/>
    <row r="70" s="5" customFormat="1" x14ac:dyDescent="0.25"/>
    <row r="71" s="5" customFormat="1" x14ac:dyDescent="0.25"/>
    <row r="72" s="5" customFormat="1" x14ac:dyDescent="0.25"/>
  </sheetData>
  <mergeCells count="7">
    <mergeCell ref="B37:N37"/>
    <mergeCell ref="B3:N3"/>
    <mergeCell ref="B4:N4"/>
    <mergeCell ref="C5:E5"/>
    <mergeCell ref="F5:H5"/>
    <mergeCell ref="I5:K5"/>
    <mergeCell ref="L5:N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7" orientation="landscape" r:id="rId1"/>
  <headerFooter>
    <oddFooter xml:space="preserve">&amp;R
</oddFooter>
  </headerFooter>
  <colBreaks count="1" manualBreakCount="1">
    <brk id="14" max="1048575" man="1"/>
  </colBreak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1"/>
  <dimension ref="B2:H37"/>
  <sheetViews>
    <sheetView showGridLines="0" showZeros="0" zoomScale="80" zoomScaleNormal="8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142</v>
      </c>
      <c r="C3" s="162"/>
      <c r="D3" s="162"/>
      <c r="E3" s="163"/>
    </row>
    <row r="4" spans="2:5" x14ac:dyDescent="0.25">
      <c r="B4" s="164" t="s">
        <v>182</v>
      </c>
      <c r="C4" s="165"/>
      <c r="D4" s="165"/>
      <c r="E4" s="166"/>
    </row>
    <row r="5" spans="2:5" x14ac:dyDescent="0.25">
      <c r="B5" s="58"/>
      <c r="C5" s="165" t="s">
        <v>21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61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2"/>
  <dimension ref="B2:H37"/>
  <sheetViews>
    <sheetView showGridLines="0" showZeros="0" zoomScale="80" zoomScaleNormal="8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143</v>
      </c>
      <c r="C3" s="162"/>
      <c r="D3" s="162"/>
      <c r="E3" s="163"/>
    </row>
    <row r="4" spans="2:5" x14ac:dyDescent="0.25">
      <c r="B4" s="164" t="s">
        <v>182</v>
      </c>
      <c r="C4" s="165"/>
      <c r="D4" s="165"/>
      <c r="E4" s="166"/>
    </row>
    <row r="5" spans="2:5" x14ac:dyDescent="0.25">
      <c r="B5" s="58"/>
      <c r="C5" s="165" t="s">
        <v>25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68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3"/>
  <dimension ref="B2:H37"/>
  <sheetViews>
    <sheetView showGridLines="0" showZeros="0" zoomScale="70" zoomScaleNormal="7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ht="16.5" customHeight="1" x14ac:dyDescent="0.25">
      <c r="B3" s="161" t="s">
        <v>144</v>
      </c>
      <c r="C3" s="162"/>
      <c r="D3" s="162"/>
      <c r="E3" s="163"/>
    </row>
    <row r="4" spans="2:5" x14ac:dyDescent="0.25">
      <c r="B4" s="164" t="s">
        <v>182</v>
      </c>
      <c r="C4" s="165"/>
      <c r="D4" s="165"/>
      <c r="E4" s="166"/>
    </row>
    <row r="5" spans="2:5" x14ac:dyDescent="0.25">
      <c r="B5" s="58"/>
      <c r="C5" s="165" t="s">
        <v>29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7.4884259259259296E-3</v>
      </c>
      <c r="D7" s="50">
        <f>IFERROR(C7/C$25,0)</f>
        <v>0.1267384916748287</v>
      </c>
      <c r="E7" s="52">
        <f>IFERROR(C7/C$36,0)</f>
        <v>0.12125187406296861</v>
      </c>
    </row>
    <row r="8" spans="2:5" x14ac:dyDescent="0.25">
      <c r="B8" s="48" t="s">
        <v>150</v>
      </c>
      <c r="C8" s="49">
        <v>7.7546296296296304E-3</v>
      </c>
      <c r="D8" s="50">
        <f t="shared" ref="D8:D24" si="0">IFERROR(C8/C$25,0)</f>
        <v>0.13124387855044078</v>
      </c>
      <c r="E8" s="52">
        <f t="shared" ref="E8:E24" si="1">IFERROR(C8/C$36,0)</f>
        <v>0.12556221889055477</v>
      </c>
    </row>
    <row r="9" spans="2:5" x14ac:dyDescent="0.25">
      <c r="B9" s="48" t="s">
        <v>11</v>
      </c>
      <c r="C9" s="49">
        <v>2.3935185185185202E-2</v>
      </c>
      <c r="D9" s="50">
        <f t="shared" si="0"/>
        <v>0.4050930460333011</v>
      </c>
      <c r="E9" s="52">
        <f t="shared" si="1"/>
        <v>0.38755622188905586</v>
      </c>
    </row>
    <row r="10" spans="2:5" x14ac:dyDescent="0.25">
      <c r="B10" s="48" t="s">
        <v>63</v>
      </c>
      <c r="C10" s="49">
        <v>1.0115740740740699E-2</v>
      </c>
      <c r="D10" s="50">
        <f t="shared" si="0"/>
        <v>0.17120470127326087</v>
      </c>
      <c r="E10" s="52">
        <f t="shared" si="1"/>
        <v>0.16379310344827525</v>
      </c>
    </row>
    <row r="11" spans="2:5" x14ac:dyDescent="0.25">
      <c r="B11" s="48" t="s">
        <v>12</v>
      </c>
      <c r="C11" s="49">
        <v>2.6620370370370399E-4</v>
      </c>
      <c r="D11" s="50">
        <f t="shared" si="0"/>
        <v>4.5053868756121515E-3</v>
      </c>
      <c r="E11" s="52">
        <f t="shared" si="1"/>
        <v>4.3103448275862129E-3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9.5254629629629595E-3</v>
      </c>
      <c r="D24" s="137">
        <f t="shared" si="0"/>
        <v>0.1612144955925563</v>
      </c>
      <c r="E24" s="138">
        <f t="shared" si="1"/>
        <v>0.15423538230884556</v>
      </c>
    </row>
    <row r="25" spans="2:8" s="2" customFormat="1" ht="16.5" thickTop="1" thickBot="1" x14ac:dyDescent="0.3">
      <c r="B25" s="67" t="s">
        <v>3</v>
      </c>
      <c r="C25" s="68">
        <f>SUM(C7:C24)</f>
        <v>5.908564814814813E-2</v>
      </c>
      <c r="D25" s="69">
        <f>IFERROR(SUM(D7:D24),0)</f>
        <v>1</v>
      </c>
      <c r="E25" s="70">
        <f>IFERROR(SUM(E7:E24),0)</f>
        <v>0.95670914542728624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3.4722222222222202E-4</v>
      </c>
      <c r="D31" s="57"/>
      <c r="E31" s="52">
        <f t="shared" si="2"/>
        <v>5.6221889055472242E-3</v>
      </c>
    </row>
    <row r="32" spans="2:8" x14ac:dyDescent="0.25">
      <c r="B32" s="56" t="s">
        <v>19</v>
      </c>
      <c r="C32" s="49">
        <v>2.32638888888889E-3</v>
      </c>
      <c r="D32" s="57"/>
      <c r="E32" s="52">
        <f t="shared" si="2"/>
        <v>3.7668665667166444E-2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2.6736111111111118E-3</v>
      </c>
      <c r="D34" s="69"/>
      <c r="E34" s="70">
        <f>IFERROR(SUM(E28:E33),0)</f>
        <v>4.3290854572713672E-2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6.1759259259259243E-2</v>
      </c>
      <c r="D36" s="71"/>
      <c r="E36" s="73">
        <f>IFERROR(SUM(E25,E34),0)</f>
        <v>0.99999999999999989</v>
      </c>
      <c r="F36" s="1"/>
      <c r="G36" s="1"/>
      <c r="H36" s="1"/>
    </row>
    <row r="37" spans="2:8" ht="66" customHeight="1" thickTop="1" thickBot="1" x14ac:dyDescent="0.3">
      <c r="B37" s="158" t="s">
        <v>250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4"/>
  <dimension ref="B2:H37"/>
  <sheetViews>
    <sheetView showGridLines="0" showZeros="0" zoomScale="80" zoomScaleNormal="80" zoomScaleSheetLayoutView="100" zoomScalePageLayoutView="9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ht="15.75" customHeight="1" x14ac:dyDescent="0.25">
      <c r="B3" s="161" t="s">
        <v>145</v>
      </c>
      <c r="C3" s="162"/>
      <c r="D3" s="162"/>
      <c r="E3" s="163"/>
    </row>
    <row r="4" spans="2:5" x14ac:dyDescent="0.25">
      <c r="B4" s="164" t="s">
        <v>182</v>
      </c>
      <c r="C4" s="165"/>
      <c r="D4" s="165"/>
      <c r="E4" s="166"/>
    </row>
    <row r="5" spans="2:5" x14ac:dyDescent="0.25">
      <c r="B5" s="58"/>
      <c r="C5" s="165" t="s">
        <v>22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57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5"/>
  <dimension ref="B2:H37"/>
  <sheetViews>
    <sheetView showGridLines="0" showZeros="0" topLeftCell="A10" zoomScale="80" zoomScaleNormal="80" zoomScaleSheetLayoutView="100" zoomScalePageLayoutView="8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146</v>
      </c>
      <c r="C3" s="162"/>
      <c r="D3" s="162"/>
      <c r="E3" s="163"/>
    </row>
    <row r="4" spans="2:5" x14ac:dyDescent="0.25">
      <c r="B4" s="164" t="s">
        <v>182</v>
      </c>
      <c r="C4" s="165"/>
      <c r="D4" s="165"/>
      <c r="E4" s="166"/>
    </row>
    <row r="5" spans="2:5" x14ac:dyDescent="0.25">
      <c r="B5" s="58"/>
      <c r="C5" s="165" t="s">
        <v>24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7.0138888888888898E-3</v>
      </c>
      <c r="D8" s="50">
        <f t="shared" ref="D8:D24" si="0">IFERROR(C8/C$25,0)</f>
        <v>1</v>
      </c>
      <c r="E8" s="52">
        <f t="shared" ref="E8:E24" si="1">IFERROR(C8/C$36,0)</f>
        <v>0.89248895434462461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7.0138888888888898E-3</v>
      </c>
      <c r="D25" s="69">
        <f>IFERROR(SUM(D7:D24),0)</f>
        <v>1</v>
      </c>
      <c r="E25" s="70">
        <f>IFERROR(SUM(E7:E24),0)</f>
        <v>0.89248895434462461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8.4490740740740696E-4</v>
      </c>
      <c r="D32" s="57"/>
      <c r="E32" s="52">
        <f t="shared" si="2"/>
        <v>0.1075110456553755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8.4490740740740696E-4</v>
      </c>
      <c r="D34" s="69"/>
      <c r="E34" s="70">
        <f>IFERROR(SUM(E28:E33),0)</f>
        <v>0.1075110456553755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7.858796296296296E-3</v>
      </c>
      <c r="D36" s="71"/>
      <c r="E36" s="73">
        <f>IFERROR(SUM(E25,E34),0)</f>
        <v>1</v>
      </c>
      <c r="F36" s="1"/>
      <c r="G36" s="1"/>
      <c r="H36" s="1"/>
    </row>
    <row r="37" spans="2:8" ht="66" customHeight="1" thickTop="1" thickBot="1" x14ac:dyDescent="0.3">
      <c r="B37" s="158" t="s">
        <v>251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6"/>
  <dimension ref="B2:H37"/>
  <sheetViews>
    <sheetView showGridLines="0" showZeros="0" zoomScale="70" zoomScaleNormal="7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710937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147</v>
      </c>
      <c r="C3" s="162"/>
      <c r="D3" s="162"/>
      <c r="E3" s="163"/>
    </row>
    <row r="4" spans="2:5" x14ac:dyDescent="0.25">
      <c r="B4" s="164" t="s">
        <v>182</v>
      </c>
      <c r="C4" s="165"/>
      <c r="D4" s="165"/>
      <c r="E4" s="166"/>
    </row>
    <row r="5" spans="2:5" x14ac:dyDescent="0.25">
      <c r="B5" s="58"/>
      <c r="C5" s="165" t="s">
        <v>26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.75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58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7"/>
  <dimension ref="B2:H37"/>
  <sheetViews>
    <sheetView showGridLines="0" showZeros="0" zoomScale="80" zoomScaleNormal="80" zoomScaleSheetLayoutView="80" zoomScalePageLayoutView="9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5" width="27.5703125" style="1" customWidth="1"/>
    <col min="6" max="16384" width="8.85546875" style="1"/>
  </cols>
  <sheetData>
    <row r="2" spans="2:5" ht="15.75" thickBot="1" x14ac:dyDescent="0.3"/>
    <row r="3" spans="2:5" x14ac:dyDescent="0.25">
      <c r="B3" s="161" t="s">
        <v>148</v>
      </c>
      <c r="C3" s="162"/>
      <c r="D3" s="162"/>
      <c r="E3" s="163"/>
    </row>
    <row r="4" spans="2:5" x14ac:dyDescent="0.25">
      <c r="B4" s="164" t="s">
        <v>182</v>
      </c>
      <c r="C4" s="165"/>
      <c r="D4" s="165"/>
      <c r="E4" s="166"/>
    </row>
    <row r="5" spans="2:5" x14ac:dyDescent="0.25">
      <c r="B5" s="58"/>
      <c r="C5" s="165" t="s">
        <v>30</v>
      </c>
      <c r="D5" s="165"/>
      <c r="E5" s="166"/>
    </row>
    <row r="6" spans="2:5" x14ac:dyDescent="0.25">
      <c r="B6" s="45" t="s">
        <v>10</v>
      </c>
      <c r="C6" s="46" t="s">
        <v>4</v>
      </c>
      <c r="D6" s="46" t="s">
        <v>5</v>
      </c>
      <c r="E6" s="47" t="s">
        <v>5</v>
      </c>
    </row>
    <row r="7" spans="2:5" ht="15" customHeight="1" x14ac:dyDescent="0.25">
      <c r="B7" s="48" t="s">
        <v>48</v>
      </c>
      <c r="C7" s="49">
        <v>0</v>
      </c>
      <c r="D7" s="50">
        <f>IFERROR(C7/C$25,0)</f>
        <v>0</v>
      </c>
      <c r="E7" s="52">
        <f>IFERROR(C7/C$36,0)</f>
        <v>0</v>
      </c>
    </row>
    <row r="8" spans="2:5" ht="15" customHeight="1" x14ac:dyDescent="0.25">
      <c r="B8" s="48" t="s">
        <v>150</v>
      </c>
      <c r="C8" s="49">
        <v>0</v>
      </c>
      <c r="D8" s="50">
        <f t="shared" ref="D8:D24" si="0">IFERROR(C8/C$25,0)</f>
        <v>0</v>
      </c>
      <c r="E8" s="52">
        <f t="shared" ref="E8:E24" si="1">IFERROR(C8/C$36,0)</f>
        <v>0</v>
      </c>
    </row>
    <row r="9" spans="2:5" ht="15" customHeight="1" x14ac:dyDescent="0.25">
      <c r="B9" s="48" t="s">
        <v>11</v>
      </c>
      <c r="C9" s="49">
        <v>0</v>
      </c>
      <c r="D9" s="50">
        <f t="shared" si="0"/>
        <v>0</v>
      </c>
      <c r="E9" s="52">
        <f t="shared" si="1"/>
        <v>0</v>
      </c>
    </row>
    <row r="10" spans="2:5" ht="15" customHeight="1" x14ac:dyDescent="0.25">
      <c r="B10" s="48" t="s">
        <v>63</v>
      </c>
      <c r="C10" s="49">
        <v>0</v>
      </c>
      <c r="D10" s="50">
        <f t="shared" si="0"/>
        <v>0</v>
      </c>
      <c r="E10" s="52">
        <f t="shared" si="1"/>
        <v>0</v>
      </c>
    </row>
    <row r="11" spans="2:5" ht="15" customHeight="1" x14ac:dyDescent="0.25">
      <c r="B11" s="48" t="s">
        <v>12</v>
      </c>
      <c r="C11" s="49">
        <v>0</v>
      </c>
      <c r="D11" s="50">
        <f t="shared" si="0"/>
        <v>0</v>
      </c>
      <c r="E11" s="52">
        <f t="shared" si="1"/>
        <v>0</v>
      </c>
    </row>
    <row r="12" spans="2:5" ht="15" customHeight="1" x14ac:dyDescent="0.25">
      <c r="B12" s="48" t="s">
        <v>151</v>
      </c>
      <c r="C12" s="49">
        <v>0</v>
      </c>
      <c r="D12" s="50">
        <f t="shared" si="0"/>
        <v>0</v>
      </c>
      <c r="E12" s="52">
        <f t="shared" si="1"/>
        <v>0</v>
      </c>
    </row>
    <row r="13" spans="2:5" ht="15" customHeight="1" x14ac:dyDescent="0.25">
      <c r="B13" s="48" t="s">
        <v>152</v>
      </c>
      <c r="C13" s="49">
        <v>0</v>
      </c>
      <c r="D13" s="50">
        <f t="shared" si="0"/>
        <v>0</v>
      </c>
      <c r="E13" s="52">
        <f t="shared" si="1"/>
        <v>0</v>
      </c>
    </row>
    <row r="14" spans="2:5" ht="15" customHeight="1" x14ac:dyDescent="0.25">
      <c r="B14" s="48" t="s">
        <v>153</v>
      </c>
      <c r="C14" s="49">
        <v>0</v>
      </c>
      <c r="D14" s="50">
        <f t="shared" si="0"/>
        <v>0</v>
      </c>
      <c r="E14" s="52">
        <f t="shared" si="1"/>
        <v>0</v>
      </c>
    </row>
    <row r="15" spans="2:5" ht="15" customHeight="1" x14ac:dyDescent="0.25">
      <c r="B15" s="48" t="s">
        <v>154</v>
      </c>
      <c r="C15" s="49">
        <v>0</v>
      </c>
      <c r="D15" s="50">
        <f t="shared" si="0"/>
        <v>0</v>
      </c>
      <c r="E15" s="52">
        <f t="shared" si="1"/>
        <v>0</v>
      </c>
    </row>
    <row r="16" spans="2:5" ht="15" customHeight="1" x14ac:dyDescent="0.25">
      <c r="B16" s="48" t="s">
        <v>155</v>
      </c>
      <c r="C16" s="49">
        <v>0</v>
      </c>
      <c r="D16" s="50">
        <f t="shared" si="0"/>
        <v>0</v>
      </c>
      <c r="E16" s="52">
        <f t="shared" si="1"/>
        <v>0</v>
      </c>
    </row>
    <row r="17" spans="2:8" ht="15" customHeight="1" x14ac:dyDescent="0.25">
      <c r="B17" s="48" t="s">
        <v>156</v>
      </c>
      <c r="C17" s="49">
        <v>0</v>
      </c>
      <c r="D17" s="50">
        <f t="shared" si="0"/>
        <v>0</v>
      </c>
      <c r="E17" s="52">
        <f t="shared" si="1"/>
        <v>0</v>
      </c>
    </row>
    <row r="18" spans="2:8" ht="15" customHeight="1" x14ac:dyDescent="0.25">
      <c r="B18" s="48" t="s">
        <v>157</v>
      </c>
      <c r="C18" s="49">
        <v>0</v>
      </c>
      <c r="D18" s="50">
        <f t="shared" si="0"/>
        <v>0</v>
      </c>
      <c r="E18" s="52">
        <f t="shared" si="1"/>
        <v>0</v>
      </c>
    </row>
    <row r="19" spans="2:8" ht="15" customHeight="1" x14ac:dyDescent="0.25">
      <c r="B19" s="48" t="s">
        <v>158</v>
      </c>
      <c r="C19" s="49">
        <v>0</v>
      </c>
      <c r="D19" s="50">
        <f t="shared" si="0"/>
        <v>0</v>
      </c>
      <c r="E19" s="52">
        <f t="shared" si="1"/>
        <v>0</v>
      </c>
    </row>
    <row r="20" spans="2:8" ht="15" customHeight="1" x14ac:dyDescent="0.25">
      <c r="B20" s="48" t="s">
        <v>159</v>
      </c>
      <c r="C20" s="49">
        <v>0</v>
      </c>
      <c r="D20" s="50">
        <f t="shared" si="0"/>
        <v>0</v>
      </c>
      <c r="E20" s="52">
        <f t="shared" si="1"/>
        <v>0</v>
      </c>
    </row>
    <row r="21" spans="2:8" ht="15" customHeight="1" x14ac:dyDescent="0.25">
      <c r="B21" s="48" t="s">
        <v>160</v>
      </c>
      <c r="C21" s="49">
        <v>0</v>
      </c>
      <c r="D21" s="50">
        <f t="shared" si="0"/>
        <v>0</v>
      </c>
      <c r="E21" s="52">
        <f t="shared" si="1"/>
        <v>0</v>
      </c>
    </row>
    <row r="22" spans="2:8" ht="15" customHeight="1" x14ac:dyDescent="0.25">
      <c r="B22" s="48" t="s">
        <v>161</v>
      </c>
      <c r="C22" s="49">
        <v>0</v>
      </c>
      <c r="D22" s="50">
        <f t="shared" si="0"/>
        <v>0</v>
      </c>
      <c r="E22" s="52">
        <f t="shared" si="1"/>
        <v>0</v>
      </c>
    </row>
    <row r="23" spans="2:8" ht="15" customHeight="1" x14ac:dyDescent="0.25">
      <c r="B23" s="48" t="s">
        <v>162</v>
      </c>
      <c r="C23" s="49">
        <v>0</v>
      </c>
      <c r="D23" s="50">
        <f t="shared" si="0"/>
        <v>0</v>
      </c>
      <c r="E23" s="52">
        <f t="shared" si="1"/>
        <v>0</v>
      </c>
    </row>
    <row r="24" spans="2:8" ht="15" customHeight="1" thickBot="1" x14ac:dyDescent="0.3">
      <c r="B24" s="135" t="s">
        <v>13</v>
      </c>
      <c r="C24" s="136">
        <v>0</v>
      </c>
      <c r="D24" s="137">
        <f t="shared" si="0"/>
        <v>0</v>
      </c>
      <c r="E24" s="138">
        <f t="shared" si="1"/>
        <v>0</v>
      </c>
    </row>
    <row r="25" spans="2:8" s="2" customFormat="1" ht="16.5" thickTop="1" thickBot="1" x14ac:dyDescent="0.3">
      <c r="B25" s="67" t="s">
        <v>3</v>
      </c>
      <c r="C25" s="68">
        <f>SUM(C7:C24)</f>
        <v>0</v>
      </c>
      <c r="D25" s="69">
        <f>IFERROR(SUM(D7:D24),0)</f>
        <v>0</v>
      </c>
      <c r="E25" s="70">
        <f>IFERROR(SUM(E7:E24),0)</f>
        <v>0</v>
      </c>
      <c r="F25" s="1"/>
      <c r="G25" s="1"/>
      <c r="H25" s="1"/>
    </row>
    <row r="26" spans="2:8" ht="15.75" thickTop="1" x14ac:dyDescent="0.25">
      <c r="B26" s="64"/>
      <c r="C26" s="65"/>
      <c r="D26" s="65"/>
      <c r="E26" s="75"/>
    </row>
    <row r="27" spans="2:8" s="3" customFormat="1" x14ac:dyDescent="0.25">
      <c r="B27" s="45" t="s">
        <v>14</v>
      </c>
      <c r="C27" s="46" t="s">
        <v>4</v>
      </c>
      <c r="D27" s="54" t="s">
        <v>5</v>
      </c>
      <c r="E27" s="55" t="s">
        <v>5</v>
      </c>
      <c r="F27" s="1"/>
      <c r="G27" s="1"/>
      <c r="H27" s="1"/>
    </row>
    <row r="28" spans="2:8" x14ac:dyDescent="0.25">
      <c r="B28" s="56" t="s">
        <v>15</v>
      </c>
      <c r="C28" s="49">
        <v>0</v>
      </c>
      <c r="D28" s="57"/>
      <c r="E28" s="52">
        <f>IFERROR(C28/C$36,0)</f>
        <v>0</v>
      </c>
    </row>
    <row r="29" spans="2:8" x14ac:dyDescent="0.25">
      <c r="B29" s="56" t="s">
        <v>16</v>
      </c>
      <c r="C29" s="49">
        <v>0</v>
      </c>
      <c r="D29" s="57"/>
      <c r="E29" s="52">
        <f t="shared" ref="E29:E33" si="2">IFERROR(C29/C$36,0)</f>
        <v>0</v>
      </c>
    </row>
    <row r="30" spans="2:8" x14ac:dyDescent="0.25">
      <c r="B30" s="56" t="s">
        <v>17</v>
      </c>
      <c r="C30" s="49">
        <v>0</v>
      </c>
      <c r="D30" s="57"/>
      <c r="E30" s="52">
        <f t="shared" si="2"/>
        <v>0</v>
      </c>
    </row>
    <row r="31" spans="2:8" x14ac:dyDescent="0.25">
      <c r="B31" s="56" t="s">
        <v>18</v>
      </c>
      <c r="C31" s="49">
        <v>0</v>
      </c>
      <c r="D31" s="57"/>
      <c r="E31" s="52">
        <f t="shared" si="2"/>
        <v>0</v>
      </c>
    </row>
    <row r="32" spans="2:8" x14ac:dyDescent="0.25">
      <c r="B32" s="56" t="s">
        <v>19</v>
      </c>
      <c r="C32" s="49">
        <v>0</v>
      </c>
      <c r="D32" s="57"/>
      <c r="E32" s="52">
        <f t="shared" si="2"/>
        <v>0</v>
      </c>
    </row>
    <row r="33" spans="2:8" ht="15.75" thickBot="1" x14ac:dyDescent="0.3">
      <c r="B33" s="62" t="s">
        <v>20</v>
      </c>
      <c r="C33" s="60">
        <v>0</v>
      </c>
      <c r="D33" s="63"/>
      <c r="E33" s="74">
        <f t="shared" si="2"/>
        <v>0</v>
      </c>
    </row>
    <row r="34" spans="2:8" s="2" customFormat="1" ht="16.5" thickTop="1" thickBot="1" x14ac:dyDescent="0.3">
      <c r="B34" s="67" t="s">
        <v>3</v>
      </c>
      <c r="C34" s="68">
        <f>SUM(C28:C33)</f>
        <v>0</v>
      </c>
      <c r="D34" s="69"/>
      <c r="E34" s="70">
        <f>IFERROR(SUM(E28:E33),0)</f>
        <v>0</v>
      </c>
      <c r="F34" s="1"/>
      <c r="G34" s="1"/>
      <c r="H34" s="1"/>
    </row>
    <row r="35" spans="2:8" ht="16.5" thickTop="1" thickBot="1" x14ac:dyDescent="0.3">
      <c r="B35" s="66"/>
      <c r="C35" s="34"/>
      <c r="D35" s="34"/>
      <c r="E35" s="76"/>
    </row>
    <row r="36" spans="2:8" s="2" customFormat="1" ht="16.5" thickTop="1" thickBot="1" x14ac:dyDescent="0.3">
      <c r="B36" s="67" t="s">
        <v>6</v>
      </c>
      <c r="C36" s="68">
        <f>SUM(C25,C34)</f>
        <v>0</v>
      </c>
      <c r="D36" s="71"/>
      <c r="E36" s="73">
        <f>IFERROR(SUM(E25,E34),0)</f>
        <v>0</v>
      </c>
      <c r="F36" s="1"/>
      <c r="G36" s="1"/>
      <c r="H36" s="1"/>
    </row>
    <row r="37" spans="2:8" ht="66" customHeight="1" thickTop="1" thickBot="1" x14ac:dyDescent="0.3">
      <c r="B37" s="158" t="s">
        <v>71</v>
      </c>
      <c r="C37" s="159"/>
      <c r="D37" s="159"/>
      <c r="E37" s="160"/>
    </row>
  </sheetData>
  <mergeCells count="4">
    <mergeCell ref="B37:E37"/>
    <mergeCell ref="B3:E3"/>
    <mergeCell ref="B4:E4"/>
    <mergeCell ref="C5:E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4" orientation="landscape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8"/>
  <dimension ref="B2:D27"/>
  <sheetViews>
    <sheetView showGridLines="0" showZeros="0" zoomScale="70" zoomScaleNormal="7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77</v>
      </c>
      <c r="C3" s="168"/>
      <c r="D3" s="169"/>
    </row>
    <row r="4" spans="2:4" s="86" customFormat="1" ht="24" customHeight="1" x14ac:dyDescent="0.25">
      <c r="B4" s="170" t="s">
        <v>182</v>
      </c>
      <c r="C4" s="171"/>
      <c r="D4" s="172"/>
    </row>
    <row r="5" spans="2:4" s="86" customFormat="1" ht="24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4" customHeight="1" x14ac:dyDescent="0.25">
      <c r="B6" s="90" t="s">
        <v>166</v>
      </c>
      <c r="C6" s="91">
        <v>3.7847222222222201E-3</v>
      </c>
      <c r="D6" s="92">
        <v>0.19441141498216399</v>
      </c>
    </row>
    <row r="7" spans="2:4" s="86" customFormat="1" ht="24" customHeight="1" x14ac:dyDescent="0.25">
      <c r="B7" s="90" t="s">
        <v>171</v>
      </c>
      <c r="C7" s="91">
        <v>2.9513888888888901E-3</v>
      </c>
      <c r="D7" s="92">
        <v>0.15160523186682501</v>
      </c>
    </row>
    <row r="8" spans="2:4" s="86" customFormat="1" ht="24" customHeight="1" x14ac:dyDescent="0.25">
      <c r="B8" s="90" t="s">
        <v>178</v>
      </c>
      <c r="C8" s="91">
        <v>1.52777777777778E-3</v>
      </c>
      <c r="D8" s="92">
        <v>7.8478002378121303E-2</v>
      </c>
    </row>
    <row r="9" spans="2:4" s="86" customFormat="1" ht="24" customHeight="1" x14ac:dyDescent="0.25">
      <c r="B9" s="90" t="s">
        <v>96</v>
      </c>
      <c r="C9" s="91">
        <v>1.21527777777778E-3</v>
      </c>
      <c r="D9" s="92">
        <v>6.2425683709869201E-2</v>
      </c>
    </row>
    <row r="10" spans="2:4" s="86" customFormat="1" ht="24" customHeight="1" x14ac:dyDescent="0.25">
      <c r="B10" s="90" t="s">
        <v>183</v>
      </c>
      <c r="C10" s="91">
        <v>1.0879629629629601E-3</v>
      </c>
      <c r="D10" s="92">
        <v>5.5885850178359099E-2</v>
      </c>
    </row>
    <row r="11" spans="2:4" s="86" customFormat="1" ht="24" customHeight="1" x14ac:dyDescent="0.25">
      <c r="B11" s="90" t="s">
        <v>98</v>
      </c>
      <c r="C11" s="91">
        <v>9.8379629629629598E-4</v>
      </c>
      <c r="D11" s="92">
        <v>5.0535077288941702E-2</v>
      </c>
    </row>
    <row r="12" spans="2:4" s="86" customFormat="1" ht="24" customHeight="1" x14ac:dyDescent="0.25">
      <c r="B12" s="90" t="s">
        <v>91</v>
      </c>
      <c r="C12" s="91">
        <v>9.6064814814814797E-4</v>
      </c>
      <c r="D12" s="92">
        <v>4.9346016646848997E-2</v>
      </c>
    </row>
    <row r="13" spans="2:4" s="86" customFormat="1" ht="24" customHeight="1" x14ac:dyDescent="0.25">
      <c r="B13" s="90" t="s">
        <v>184</v>
      </c>
      <c r="C13" s="91">
        <v>5.32407407407407E-4</v>
      </c>
      <c r="D13" s="92">
        <v>2.7348394768133201E-2</v>
      </c>
    </row>
    <row r="14" spans="2:4" s="86" customFormat="1" ht="24" customHeight="1" x14ac:dyDescent="0.25">
      <c r="B14" s="90" t="s">
        <v>185</v>
      </c>
      <c r="C14" s="91">
        <v>4.5138888888888898E-4</v>
      </c>
      <c r="D14" s="92">
        <v>2.3186682520808601E-2</v>
      </c>
    </row>
    <row r="15" spans="2:4" s="86" customFormat="1" ht="24" customHeight="1" x14ac:dyDescent="0.25">
      <c r="B15" s="90" t="s">
        <v>92</v>
      </c>
      <c r="C15" s="91">
        <v>4.5138888888888898E-4</v>
      </c>
      <c r="D15" s="92">
        <v>2.3186682520808601E-2</v>
      </c>
    </row>
    <row r="16" spans="2:4" s="86" customFormat="1" ht="24" customHeight="1" x14ac:dyDescent="0.25">
      <c r="B16" s="90" t="s">
        <v>164</v>
      </c>
      <c r="C16" s="91">
        <v>4.2824074074074102E-4</v>
      </c>
      <c r="D16" s="92">
        <v>2.19976218787158E-2</v>
      </c>
    </row>
    <row r="17" spans="2:4" s="86" customFormat="1" ht="24" customHeight="1" x14ac:dyDescent="0.25">
      <c r="B17" s="90" t="s">
        <v>186</v>
      </c>
      <c r="C17" s="91">
        <v>3.7037037037037003E-4</v>
      </c>
      <c r="D17" s="92">
        <v>1.9024970273483901E-2</v>
      </c>
    </row>
    <row r="18" spans="2:4" s="86" customFormat="1" ht="24" customHeight="1" x14ac:dyDescent="0.25">
      <c r="B18" s="90" t="s">
        <v>187</v>
      </c>
      <c r="C18" s="91">
        <v>3.5879629629629602E-4</v>
      </c>
      <c r="D18" s="92">
        <v>1.8430439952437601E-2</v>
      </c>
    </row>
    <row r="19" spans="2:4" s="86" customFormat="1" ht="24" customHeight="1" x14ac:dyDescent="0.25">
      <c r="B19" s="90" t="s">
        <v>188</v>
      </c>
      <c r="C19" s="91">
        <v>3.4722222222222202E-4</v>
      </c>
      <c r="D19" s="92">
        <v>1.78359096313912E-2</v>
      </c>
    </row>
    <row r="20" spans="2:4" s="86" customFormat="1" ht="24" customHeight="1" x14ac:dyDescent="0.25">
      <c r="B20" s="90" t="s">
        <v>189</v>
      </c>
      <c r="C20" s="91">
        <v>3.4722222222222202E-4</v>
      </c>
      <c r="D20" s="92">
        <v>1.78359096313912E-2</v>
      </c>
    </row>
    <row r="21" spans="2:4" s="86" customFormat="1" ht="24" customHeight="1" x14ac:dyDescent="0.25">
      <c r="B21" s="90" t="s">
        <v>99</v>
      </c>
      <c r="C21" s="91">
        <v>3.3564814814814801E-4</v>
      </c>
      <c r="D21" s="92">
        <v>1.72413793103448E-2</v>
      </c>
    </row>
    <row r="22" spans="2:4" s="86" customFormat="1" ht="24" customHeight="1" x14ac:dyDescent="0.25">
      <c r="B22" s="90" t="s">
        <v>114</v>
      </c>
      <c r="C22" s="91">
        <v>2.89351851851852E-4</v>
      </c>
      <c r="D22" s="92">
        <v>1.4863258026159299E-2</v>
      </c>
    </row>
    <row r="23" spans="2:4" s="86" customFormat="1" ht="24" customHeight="1" x14ac:dyDescent="0.25">
      <c r="B23" s="90" t="s">
        <v>190</v>
      </c>
      <c r="C23" s="91">
        <v>2.6620370370370399E-4</v>
      </c>
      <c r="D23" s="92">
        <v>1.36741973840666E-2</v>
      </c>
    </row>
    <row r="24" spans="2:4" s="86" customFormat="1" ht="24" customHeight="1" x14ac:dyDescent="0.25">
      <c r="B24" s="90" t="s">
        <v>191</v>
      </c>
      <c r="C24" s="91">
        <v>2.6620370370370399E-4</v>
      </c>
      <c r="D24" s="92">
        <v>1.36741973840666E-2</v>
      </c>
    </row>
    <row r="25" spans="2:4" s="86" customFormat="1" ht="24" customHeight="1" thickBot="1" x14ac:dyDescent="0.3">
      <c r="B25" s="93" t="s">
        <v>192</v>
      </c>
      <c r="C25" s="94">
        <v>2.5462962962962999E-4</v>
      </c>
      <c r="D25" s="95">
        <v>1.30796670630202E-2</v>
      </c>
    </row>
    <row r="27" spans="2:4" x14ac:dyDescent="0.25">
      <c r="C27" s="1" t="s">
        <v>163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39"/>
  <dimension ref="B2:D26"/>
  <sheetViews>
    <sheetView showGridLines="0" showZeros="0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11.140625" style="1" customWidth="1"/>
    <col min="3" max="3" width="17.5703125" style="1" bestFit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87</v>
      </c>
      <c r="C3" s="168"/>
      <c r="D3" s="169"/>
    </row>
    <row r="4" spans="2:4" s="86" customFormat="1" ht="24" customHeight="1" x14ac:dyDescent="0.25">
      <c r="B4" s="170" t="s">
        <v>182</v>
      </c>
      <c r="C4" s="171"/>
      <c r="D4" s="172"/>
    </row>
    <row r="5" spans="2:4" s="86" customFormat="1" ht="24" customHeight="1" x14ac:dyDescent="0.25">
      <c r="B5" s="96" t="s">
        <v>10</v>
      </c>
      <c r="C5" s="97" t="s">
        <v>76</v>
      </c>
      <c r="D5" s="98" t="s">
        <v>5</v>
      </c>
    </row>
    <row r="6" spans="2:4" s="86" customFormat="1" ht="24" customHeight="1" x14ac:dyDescent="0.25">
      <c r="B6" s="90" t="s">
        <v>166</v>
      </c>
      <c r="C6" s="91">
        <v>1.1458333333333301E-3</v>
      </c>
      <c r="D6" s="92">
        <v>0.21615720524017501</v>
      </c>
    </row>
    <row r="7" spans="2:4" s="86" customFormat="1" ht="24" customHeight="1" x14ac:dyDescent="0.25">
      <c r="B7" s="90" t="s">
        <v>171</v>
      </c>
      <c r="C7" s="91">
        <v>9.6064814814814797E-4</v>
      </c>
      <c r="D7" s="92">
        <v>0.18122270742358099</v>
      </c>
    </row>
    <row r="8" spans="2:4" s="86" customFormat="1" ht="24" customHeight="1" x14ac:dyDescent="0.25">
      <c r="B8" s="90" t="s">
        <v>91</v>
      </c>
      <c r="C8" s="91">
        <v>3.2407407407407401E-4</v>
      </c>
      <c r="D8" s="92">
        <v>6.1135371179039298E-2</v>
      </c>
    </row>
    <row r="9" spans="2:4" s="86" customFormat="1" ht="24" customHeight="1" x14ac:dyDescent="0.25">
      <c r="B9" s="90" t="s">
        <v>183</v>
      </c>
      <c r="C9" s="91">
        <v>2.6620370370370399E-4</v>
      </c>
      <c r="D9" s="92">
        <v>5.0218340611353697E-2</v>
      </c>
    </row>
    <row r="10" spans="2:4" s="86" customFormat="1" ht="24" customHeight="1" x14ac:dyDescent="0.25">
      <c r="B10" s="90" t="s">
        <v>98</v>
      </c>
      <c r="C10" s="91">
        <v>2.4305555555555601E-4</v>
      </c>
      <c r="D10" s="92">
        <v>4.58515283842795E-2</v>
      </c>
    </row>
    <row r="11" spans="2:4" s="86" customFormat="1" ht="24" customHeight="1" x14ac:dyDescent="0.25">
      <c r="B11" s="90" t="s">
        <v>188</v>
      </c>
      <c r="C11" s="91">
        <v>2.19907407407407E-4</v>
      </c>
      <c r="D11" s="92">
        <v>4.1484716157205198E-2</v>
      </c>
    </row>
    <row r="12" spans="2:4" s="86" customFormat="1" ht="24" customHeight="1" x14ac:dyDescent="0.25">
      <c r="B12" s="90" t="s">
        <v>96</v>
      </c>
      <c r="C12" s="91">
        <v>2.19907407407407E-4</v>
      </c>
      <c r="D12" s="92">
        <v>4.1484716157205198E-2</v>
      </c>
    </row>
    <row r="13" spans="2:4" s="86" customFormat="1" ht="24" customHeight="1" x14ac:dyDescent="0.25">
      <c r="B13" s="90" t="s">
        <v>174</v>
      </c>
      <c r="C13" s="91">
        <v>2.19907407407407E-4</v>
      </c>
      <c r="D13" s="92">
        <v>4.1484716157205198E-2</v>
      </c>
    </row>
    <row r="14" spans="2:4" s="86" customFormat="1" ht="24" customHeight="1" x14ac:dyDescent="0.25">
      <c r="B14" s="90" t="s">
        <v>178</v>
      </c>
      <c r="C14" s="91">
        <v>2.0833333333333299E-4</v>
      </c>
      <c r="D14" s="92">
        <v>3.9301310043668103E-2</v>
      </c>
    </row>
    <row r="15" spans="2:4" s="86" customFormat="1" ht="24" customHeight="1" x14ac:dyDescent="0.25">
      <c r="B15" s="90" t="s">
        <v>92</v>
      </c>
      <c r="C15" s="91">
        <v>2.0833333333333299E-4</v>
      </c>
      <c r="D15" s="92">
        <v>3.9301310043668103E-2</v>
      </c>
    </row>
    <row r="16" spans="2:4" s="86" customFormat="1" ht="24" customHeight="1" x14ac:dyDescent="0.25">
      <c r="B16" s="90" t="s">
        <v>164</v>
      </c>
      <c r="C16" s="91">
        <v>1.8518518518518501E-4</v>
      </c>
      <c r="D16" s="92">
        <v>3.4934497816593899E-2</v>
      </c>
    </row>
    <row r="17" spans="2:4" s="86" customFormat="1" ht="24" customHeight="1" x14ac:dyDescent="0.25">
      <c r="B17" s="90" t="s">
        <v>189</v>
      </c>
      <c r="C17" s="91">
        <v>1.6203703703703701E-4</v>
      </c>
      <c r="D17" s="92">
        <v>3.05676855895196E-2</v>
      </c>
    </row>
    <row r="18" spans="2:4" s="86" customFormat="1" ht="24" customHeight="1" x14ac:dyDescent="0.25">
      <c r="B18" s="90" t="s">
        <v>181</v>
      </c>
      <c r="C18" s="91">
        <v>1.50462962962963E-4</v>
      </c>
      <c r="D18" s="92">
        <v>2.8384279475982498E-2</v>
      </c>
    </row>
    <row r="19" spans="2:4" s="86" customFormat="1" ht="24" customHeight="1" x14ac:dyDescent="0.25">
      <c r="B19" s="90" t="s">
        <v>165</v>
      </c>
      <c r="C19" s="91">
        <v>1.38888888888889E-4</v>
      </c>
      <c r="D19" s="92">
        <v>2.62008733624454E-2</v>
      </c>
    </row>
    <row r="20" spans="2:4" s="86" customFormat="1" ht="24" customHeight="1" x14ac:dyDescent="0.25">
      <c r="B20" s="90" t="s">
        <v>193</v>
      </c>
      <c r="C20" s="91">
        <v>1.04166666666667E-4</v>
      </c>
      <c r="D20" s="92">
        <v>1.96506550218341E-2</v>
      </c>
    </row>
    <row r="21" spans="2:4" s="86" customFormat="1" ht="24" customHeight="1" x14ac:dyDescent="0.25">
      <c r="B21" s="90" t="s">
        <v>194</v>
      </c>
      <c r="C21" s="91">
        <v>9.2592592592592602E-5</v>
      </c>
      <c r="D21" s="92">
        <v>1.7467248908296901E-2</v>
      </c>
    </row>
    <row r="22" spans="2:4" s="86" customFormat="1" ht="24" customHeight="1" x14ac:dyDescent="0.25">
      <c r="B22" s="90" t="s">
        <v>175</v>
      </c>
      <c r="C22" s="91">
        <v>6.9444444444444404E-5</v>
      </c>
      <c r="D22" s="92">
        <v>1.31004366812227E-2</v>
      </c>
    </row>
    <row r="23" spans="2:4" s="86" customFormat="1" ht="24" customHeight="1" x14ac:dyDescent="0.25">
      <c r="B23" s="90" t="s">
        <v>191</v>
      </c>
      <c r="C23" s="91">
        <v>6.9444444444444404E-5</v>
      </c>
      <c r="D23" s="92">
        <v>1.31004366812227E-2</v>
      </c>
    </row>
    <row r="24" spans="2:4" s="86" customFormat="1" ht="24" customHeight="1" x14ac:dyDescent="0.25">
      <c r="B24" s="90" t="s">
        <v>195</v>
      </c>
      <c r="C24" s="91">
        <v>5.78703703703704E-5</v>
      </c>
      <c r="D24" s="92">
        <v>1.0917030567685599E-2</v>
      </c>
    </row>
    <row r="25" spans="2:4" s="86" customFormat="1" ht="24" customHeight="1" x14ac:dyDescent="0.25">
      <c r="B25" s="90" t="s">
        <v>192</v>
      </c>
      <c r="C25" s="91">
        <v>5.78703703703704E-5</v>
      </c>
      <c r="D25" s="92">
        <v>1.0917030567685599E-2</v>
      </c>
    </row>
    <row r="26" spans="2:4" s="86" customFormat="1" ht="24" customHeight="1" thickBot="1" x14ac:dyDescent="0.3">
      <c r="B26" s="93" t="s">
        <v>196</v>
      </c>
      <c r="C26" s="94">
        <v>5.78703703703704E-5</v>
      </c>
      <c r="D26" s="95">
        <v>1.0917030567685599E-2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0"/>
  <dimension ref="B2:D27"/>
  <sheetViews>
    <sheetView showGridLines="0" showZeros="0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08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88</v>
      </c>
      <c r="C3" s="168"/>
      <c r="D3" s="169"/>
    </row>
    <row r="4" spans="2:4" s="86" customFormat="1" ht="24" customHeight="1" x14ac:dyDescent="0.25">
      <c r="B4" s="170" t="s">
        <v>182</v>
      </c>
      <c r="C4" s="171"/>
      <c r="D4" s="172"/>
    </row>
    <row r="5" spans="2:4" ht="24" customHeight="1" x14ac:dyDescent="0.25">
      <c r="B5" s="10" t="s">
        <v>10</v>
      </c>
      <c r="C5" s="11" t="s">
        <v>76</v>
      </c>
      <c r="D5" s="83" t="s">
        <v>5</v>
      </c>
    </row>
    <row r="6" spans="2:4" s="86" customFormat="1" ht="24" customHeight="1" x14ac:dyDescent="0.25">
      <c r="B6" s="90" t="s">
        <v>171</v>
      </c>
      <c r="C6" s="91">
        <v>1.1805555555555599E-3</v>
      </c>
      <c r="D6" s="92">
        <v>0.165584415584416</v>
      </c>
    </row>
    <row r="7" spans="2:4" s="86" customFormat="1" ht="24" customHeight="1" x14ac:dyDescent="0.25">
      <c r="B7" s="90" t="s">
        <v>91</v>
      </c>
      <c r="C7" s="91">
        <v>7.5231481481481503E-4</v>
      </c>
      <c r="D7" s="92">
        <v>0.105519480519481</v>
      </c>
    </row>
    <row r="8" spans="2:4" s="86" customFormat="1" ht="24" customHeight="1" x14ac:dyDescent="0.25">
      <c r="B8" s="90" t="s">
        <v>92</v>
      </c>
      <c r="C8" s="91">
        <v>6.4814814814814802E-4</v>
      </c>
      <c r="D8" s="92">
        <v>9.0909090909090898E-2</v>
      </c>
    </row>
    <row r="9" spans="2:4" s="86" customFormat="1" ht="24" customHeight="1" x14ac:dyDescent="0.25">
      <c r="B9" s="90" t="s">
        <v>166</v>
      </c>
      <c r="C9" s="91">
        <v>6.4814814814814802E-4</v>
      </c>
      <c r="D9" s="92">
        <v>9.0909090909090898E-2</v>
      </c>
    </row>
    <row r="10" spans="2:4" s="86" customFormat="1" ht="24" customHeight="1" x14ac:dyDescent="0.25">
      <c r="B10" s="90" t="s">
        <v>98</v>
      </c>
      <c r="C10" s="91">
        <v>5.78703703703704E-4</v>
      </c>
      <c r="D10" s="92">
        <v>8.1168831168831196E-2</v>
      </c>
    </row>
    <row r="11" spans="2:4" s="86" customFormat="1" ht="24" customHeight="1" x14ac:dyDescent="0.25">
      <c r="B11" s="90" t="s">
        <v>190</v>
      </c>
      <c r="C11" s="91">
        <v>3.5879629629629602E-4</v>
      </c>
      <c r="D11" s="92">
        <v>5.03246753246753E-2</v>
      </c>
    </row>
    <row r="12" spans="2:4" s="86" customFormat="1" ht="24" customHeight="1" x14ac:dyDescent="0.25">
      <c r="B12" s="90" t="s">
        <v>178</v>
      </c>
      <c r="C12" s="91">
        <v>3.5879629629629602E-4</v>
      </c>
      <c r="D12" s="92">
        <v>5.03246753246753E-2</v>
      </c>
    </row>
    <row r="13" spans="2:4" s="86" customFormat="1" ht="24" customHeight="1" x14ac:dyDescent="0.25">
      <c r="B13" s="90" t="s">
        <v>96</v>
      </c>
      <c r="C13" s="91">
        <v>2.7777777777777799E-4</v>
      </c>
      <c r="D13" s="92">
        <v>3.8961038961039002E-2</v>
      </c>
    </row>
    <row r="14" spans="2:4" s="86" customFormat="1" ht="24" customHeight="1" x14ac:dyDescent="0.25">
      <c r="B14" s="90" t="s">
        <v>174</v>
      </c>
      <c r="C14" s="91">
        <v>2.6620370370370399E-4</v>
      </c>
      <c r="D14" s="92">
        <v>3.7337662337662302E-2</v>
      </c>
    </row>
    <row r="15" spans="2:4" s="86" customFormat="1" ht="24" customHeight="1" x14ac:dyDescent="0.25">
      <c r="B15" s="90" t="s">
        <v>192</v>
      </c>
      <c r="C15" s="91">
        <v>2.5462962962962999E-4</v>
      </c>
      <c r="D15" s="92">
        <v>3.5714285714285698E-2</v>
      </c>
    </row>
    <row r="16" spans="2:4" s="86" customFormat="1" ht="24" customHeight="1" x14ac:dyDescent="0.25">
      <c r="B16" s="90" t="s">
        <v>175</v>
      </c>
      <c r="C16" s="91">
        <v>1.9675925925925899E-4</v>
      </c>
      <c r="D16" s="92">
        <v>2.75974025974026E-2</v>
      </c>
    </row>
    <row r="17" spans="2:4" s="86" customFormat="1" ht="24" customHeight="1" x14ac:dyDescent="0.25">
      <c r="B17" s="90" t="s">
        <v>252</v>
      </c>
      <c r="C17" s="91">
        <v>1.8518518518518501E-4</v>
      </c>
      <c r="D17" s="92">
        <v>2.5974025974026E-2</v>
      </c>
    </row>
    <row r="18" spans="2:4" s="86" customFormat="1" ht="24" customHeight="1" x14ac:dyDescent="0.25">
      <c r="B18" s="90" t="s">
        <v>197</v>
      </c>
      <c r="C18" s="91">
        <v>1.7361111111111101E-4</v>
      </c>
      <c r="D18" s="92">
        <v>2.43506493506494E-2</v>
      </c>
    </row>
    <row r="19" spans="2:4" s="86" customFormat="1" ht="24" customHeight="1" x14ac:dyDescent="0.25">
      <c r="B19" s="90" t="s">
        <v>183</v>
      </c>
      <c r="C19" s="91">
        <v>1.7361111111111101E-4</v>
      </c>
      <c r="D19" s="92">
        <v>2.43506493506494E-2</v>
      </c>
    </row>
    <row r="20" spans="2:4" s="86" customFormat="1" ht="24" customHeight="1" x14ac:dyDescent="0.25">
      <c r="B20" s="90" t="s">
        <v>194</v>
      </c>
      <c r="C20" s="91">
        <v>1.50462962962963E-4</v>
      </c>
      <c r="D20" s="92">
        <v>2.1103896103896101E-2</v>
      </c>
    </row>
    <row r="21" spans="2:4" s="86" customFormat="1" ht="24" customHeight="1" x14ac:dyDescent="0.25">
      <c r="B21" s="90" t="s">
        <v>165</v>
      </c>
      <c r="C21" s="91">
        <v>1.38888888888889E-4</v>
      </c>
      <c r="D21" s="92">
        <v>1.9480519480519501E-2</v>
      </c>
    </row>
    <row r="22" spans="2:4" s="86" customFormat="1" ht="24" customHeight="1" x14ac:dyDescent="0.25">
      <c r="B22" s="90" t="s">
        <v>99</v>
      </c>
      <c r="C22" s="91">
        <v>1.2731481481481499E-4</v>
      </c>
      <c r="D22" s="92">
        <v>1.7857142857142901E-2</v>
      </c>
    </row>
    <row r="23" spans="2:4" s="86" customFormat="1" ht="24" customHeight="1" x14ac:dyDescent="0.25">
      <c r="B23" s="90" t="s">
        <v>185</v>
      </c>
      <c r="C23" s="91">
        <v>9.2592592592592602E-5</v>
      </c>
      <c r="D23" s="92">
        <v>1.2987012987013E-2</v>
      </c>
    </row>
    <row r="24" spans="2:4" s="86" customFormat="1" ht="24" customHeight="1" x14ac:dyDescent="0.25">
      <c r="B24" s="90" t="s">
        <v>193</v>
      </c>
      <c r="C24" s="91">
        <v>9.2592592592592602E-5</v>
      </c>
      <c r="D24" s="92">
        <v>1.2987012987013E-2</v>
      </c>
    </row>
    <row r="25" spans="2:4" s="86" customFormat="1" ht="24" customHeight="1" x14ac:dyDescent="0.25">
      <c r="B25" s="90" t="s">
        <v>186</v>
      </c>
      <c r="C25" s="91">
        <v>9.2592592592592602E-5</v>
      </c>
      <c r="D25" s="92">
        <v>1.2987012987013E-2</v>
      </c>
    </row>
    <row r="26" spans="2:4" s="86" customFormat="1" ht="24" customHeight="1" x14ac:dyDescent="0.25">
      <c r="B26" s="90" t="s">
        <v>191</v>
      </c>
      <c r="C26" s="91">
        <v>9.2592592592592602E-5</v>
      </c>
      <c r="D26" s="92">
        <v>1.2987012987013E-2</v>
      </c>
    </row>
    <row r="27" spans="2:4" s="86" customFormat="1" ht="24" customHeight="1" thickBot="1" x14ac:dyDescent="0.3">
      <c r="B27" s="93" t="s">
        <v>198</v>
      </c>
      <c r="C27" s="94">
        <v>9.2592592592592602E-5</v>
      </c>
      <c r="D27" s="95">
        <v>1.2987012987013E-2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"/>
  <dimension ref="B1:K72"/>
  <sheetViews>
    <sheetView showGridLines="0" showZeros="0" zoomScale="70" zoomScaleNormal="7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7109375" style="4" customWidth="1"/>
    <col min="7" max="7" width="10.7109375" style="1" customWidth="1"/>
    <col min="8" max="8" width="10.7109375" style="4" customWidth="1"/>
    <col min="9" max="11" width="10.71093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7" t="s">
        <v>41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s="5" customFormat="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s="5" customFormat="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3.3530092592592597E-2</v>
      </c>
      <c r="D7" s="15">
        <f>IFERROR(C7/C$25,0)</f>
        <v>0.28454965131126614</v>
      </c>
      <c r="E7" s="15">
        <f>IFERROR(C7/C$36,0)</f>
        <v>0.18933403045552588</v>
      </c>
      <c r="F7" s="14">
        <v>7.1180555555555598E-3</v>
      </c>
      <c r="G7" s="15">
        <f>IFERROR(F7/F$25,0)</f>
        <v>0.27021089630931472</v>
      </c>
      <c r="H7" s="15">
        <f>IFERROR(F7/F$36,0)</f>
        <v>0.18490679494888768</v>
      </c>
      <c r="I7" s="14">
        <v>4.06481481481481E-2</v>
      </c>
      <c r="J7" s="15">
        <f>IFERROR(I7/I$25,0)</f>
        <v>0.2819298386449382</v>
      </c>
      <c r="K7" s="17">
        <f>IFERROR(I7/I$36,0)</f>
        <v>0.18854351210608228</v>
      </c>
    </row>
    <row r="8" spans="2:11" s="5" customFormat="1" x14ac:dyDescent="0.25">
      <c r="B8" s="13" t="s">
        <v>150</v>
      </c>
      <c r="C8" s="14">
        <v>2.4861111111111101E-2</v>
      </c>
      <c r="D8" s="15">
        <f t="shared" ref="D8:D24" si="0">IFERROR(C8/C$25,0)</f>
        <v>0.21098123956389347</v>
      </c>
      <c r="E8" s="15">
        <f t="shared" ref="E8:E24" si="1">IFERROR(C8/C$36,0)</f>
        <v>0.14038298150447681</v>
      </c>
      <c r="F8" s="14">
        <v>6.3773148148148096E-3</v>
      </c>
      <c r="G8" s="15">
        <f t="shared" ref="G8:G24" si="2">IFERROR(F8/F$25,0)</f>
        <v>0.24209138840070274</v>
      </c>
      <c r="H8" s="15">
        <f t="shared" ref="H8:H24" si="3">IFERROR(F8/F$36,0)</f>
        <v>0.16566446181599506</v>
      </c>
      <c r="I8" s="14">
        <v>3.1238425925925899E-2</v>
      </c>
      <c r="J8" s="15">
        <f t="shared" ref="J8:J24" si="4">IFERROR(I8/I$25,0)</f>
        <v>0.21666532873083386</v>
      </c>
      <c r="K8" s="17">
        <f t="shared" ref="K8:K24" si="5">IFERROR(I8/I$36,0)</f>
        <v>0.14489719224781214</v>
      </c>
    </row>
    <row r="9" spans="2:11" s="5" customFormat="1" x14ac:dyDescent="0.25">
      <c r="B9" s="13" t="s">
        <v>11</v>
      </c>
      <c r="C9" s="14">
        <v>1.7905092592592601E-2</v>
      </c>
      <c r="D9" s="15">
        <f t="shared" si="0"/>
        <v>0.15194971024457332</v>
      </c>
      <c r="E9" s="15">
        <f t="shared" si="1"/>
        <v>0.10110450297366193</v>
      </c>
      <c r="F9" s="14">
        <v>6.75925925925926E-3</v>
      </c>
      <c r="G9" s="15">
        <f t="shared" si="2"/>
        <v>0.25659050966608082</v>
      </c>
      <c r="H9" s="15">
        <f t="shared" si="3"/>
        <v>0.17558628983764285</v>
      </c>
      <c r="I9" s="14">
        <v>2.4664351851851899E-2</v>
      </c>
      <c r="J9" s="15">
        <f t="shared" si="4"/>
        <v>0.17106847555591265</v>
      </c>
      <c r="K9" s="17">
        <f t="shared" si="5"/>
        <v>0.11440382240833218</v>
      </c>
    </row>
    <row r="10" spans="2:11" s="5" customFormat="1" x14ac:dyDescent="0.25">
      <c r="B10" s="13" t="s">
        <v>63</v>
      </c>
      <c r="C10" s="14">
        <v>1.17013888888889E-2</v>
      </c>
      <c r="D10" s="15">
        <f t="shared" si="0"/>
        <v>9.9302622532167872E-2</v>
      </c>
      <c r="E10" s="15">
        <f t="shared" si="1"/>
        <v>6.6074112803084853E-2</v>
      </c>
      <c r="F10" s="14">
        <v>4.2476851851851903E-3</v>
      </c>
      <c r="G10" s="15">
        <f t="shared" si="2"/>
        <v>0.16124780316344481</v>
      </c>
      <c r="H10" s="15">
        <f t="shared" si="3"/>
        <v>0.11034275405892979</v>
      </c>
      <c r="I10" s="14">
        <v>1.5949074074074102E-2</v>
      </c>
      <c r="J10" s="15">
        <f t="shared" si="4"/>
        <v>0.11062053463915889</v>
      </c>
      <c r="K10" s="17">
        <f t="shared" si="5"/>
        <v>7.3978633166908364E-2</v>
      </c>
    </row>
    <row r="11" spans="2:11" s="5" customFormat="1" x14ac:dyDescent="0.25">
      <c r="B11" s="13" t="s">
        <v>12</v>
      </c>
      <c r="C11" s="14">
        <v>1.5972222222222199E-3</v>
      </c>
      <c r="D11" s="15">
        <f t="shared" si="0"/>
        <v>1.3554660642373029E-2</v>
      </c>
      <c r="E11" s="15">
        <f t="shared" si="1"/>
        <v>9.0190183648127479E-3</v>
      </c>
      <c r="F11" s="14">
        <v>9.7222222222222198E-4</v>
      </c>
      <c r="G11" s="15">
        <f t="shared" si="2"/>
        <v>3.6906854130052708E-2</v>
      </c>
      <c r="H11" s="15">
        <f t="shared" si="3"/>
        <v>2.5255562236921221E-2</v>
      </c>
      <c r="I11" s="14">
        <v>2.5694444444444402E-3</v>
      </c>
      <c r="J11" s="15">
        <f t="shared" si="4"/>
        <v>1.782130529019825E-2</v>
      </c>
      <c r="K11" s="17">
        <f t="shared" si="5"/>
        <v>1.1918183282332075E-2</v>
      </c>
    </row>
    <row r="12" spans="2:11" s="5" customFormat="1" x14ac:dyDescent="0.25">
      <c r="B12" s="13" t="s">
        <v>151</v>
      </c>
      <c r="C12" s="14">
        <v>1.2384259259259299E-3</v>
      </c>
      <c r="D12" s="15">
        <f t="shared" si="0"/>
        <v>1.0509773106767543E-2</v>
      </c>
      <c r="E12" s="15">
        <f t="shared" si="1"/>
        <v>6.9930069930070173E-3</v>
      </c>
      <c r="F12" s="14">
        <v>0</v>
      </c>
      <c r="G12" s="15">
        <f t="shared" si="2"/>
        <v>0</v>
      </c>
      <c r="H12" s="15">
        <f t="shared" si="3"/>
        <v>0</v>
      </c>
      <c r="I12" s="14">
        <v>1.2384259259259299E-3</v>
      </c>
      <c r="J12" s="15">
        <f t="shared" si="4"/>
        <v>8.5895480452757751E-3</v>
      </c>
      <c r="K12" s="17">
        <f t="shared" si="5"/>
        <v>5.7443496000429651E-3</v>
      </c>
    </row>
    <row r="13" spans="2:11" s="5" customFormat="1" x14ac:dyDescent="0.25">
      <c r="B13" s="13" t="s">
        <v>152</v>
      </c>
      <c r="C13" s="14">
        <v>6.1342592592592601E-4</v>
      </c>
      <c r="D13" s="15">
        <f t="shared" si="0"/>
        <v>5.2057754640997952E-3</v>
      </c>
      <c r="E13" s="15">
        <f t="shared" si="1"/>
        <v>3.4638258937324373E-3</v>
      </c>
      <c r="F13" s="14">
        <v>0</v>
      </c>
      <c r="G13" s="15">
        <f t="shared" si="2"/>
        <v>0</v>
      </c>
      <c r="H13" s="15">
        <f t="shared" si="3"/>
        <v>0</v>
      </c>
      <c r="I13" s="14">
        <v>6.1342592592592601E-4</v>
      </c>
      <c r="J13" s="15">
        <f t="shared" si="4"/>
        <v>4.2546359476599502E-3</v>
      </c>
      <c r="K13" s="17">
        <f t="shared" si="5"/>
        <v>2.8453320448810862E-3</v>
      </c>
    </row>
    <row r="14" spans="2:11" s="5" customFormat="1" x14ac:dyDescent="0.25">
      <c r="B14" s="13" t="s">
        <v>153</v>
      </c>
      <c r="C14" s="14">
        <v>1.21527777777778E-3</v>
      </c>
      <c r="D14" s="15">
        <f t="shared" si="0"/>
        <v>1.0313328749631687E-2</v>
      </c>
      <c r="E14" s="15">
        <f t="shared" si="1"/>
        <v>6.8622965819227647E-3</v>
      </c>
      <c r="F14" s="14">
        <v>0</v>
      </c>
      <c r="G14" s="15">
        <f t="shared" si="2"/>
        <v>0</v>
      </c>
      <c r="H14" s="15">
        <f t="shared" si="3"/>
        <v>0</v>
      </c>
      <c r="I14" s="14">
        <v>1.21527777777778E-3</v>
      </c>
      <c r="J14" s="15">
        <f t="shared" si="4"/>
        <v>8.4289957453640672E-3</v>
      </c>
      <c r="K14" s="17">
        <f t="shared" si="5"/>
        <v>5.6369785794814064E-3</v>
      </c>
    </row>
    <row r="15" spans="2:11" s="5" customFormat="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156</v>
      </c>
      <c r="C17" s="14">
        <v>8.1018518518518505E-4</v>
      </c>
      <c r="D17" s="15">
        <f t="shared" si="0"/>
        <v>6.8755524997544445E-3</v>
      </c>
      <c r="E17" s="15">
        <f t="shared" si="1"/>
        <v>4.5748643879485011E-3</v>
      </c>
      <c r="F17" s="14">
        <v>0</v>
      </c>
      <c r="G17" s="15">
        <f t="shared" si="2"/>
        <v>0</v>
      </c>
      <c r="H17" s="15">
        <f t="shared" si="3"/>
        <v>0</v>
      </c>
      <c r="I17" s="14">
        <v>8.1018518518518505E-4</v>
      </c>
      <c r="J17" s="15">
        <f t="shared" si="4"/>
        <v>5.6193304969093666E-3</v>
      </c>
      <c r="K17" s="17">
        <f t="shared" si="5"/>
        <v>3.7579857196542638E-3</v>
      </c>
    </row>
    <row r="18" spans="2:11" s="5" customFormat="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2.43634259259259E-2</v>
      </c>
      <c r="D24" s="15">
        <f t="shared" si="0"/>
        <v>0.20675768588547275</v>
      </c>
      <c r="E24" s="15">
        <f t="shared" si="1"/>
        <v>0.1375727076661655</v>
      </c>
      <c r="F24" s="24">
        <v>8.6805555555555605E-4</v>
      </c>
      <c r="G24" s="15">
        <f t="shared" si="2"/>
        <v>3.295254833040423E-2</v>
      </c>
      <c r="H24" s="15">
        <f t="shared" si="3"/>
        <v>2.2549609140108253E-2</v>
      </c>
      <c r="I24" s="24">
        <v>2.5231481481481501E-2</v>
      </c>
      <c r="J24" s="15">
        <f t="shared" si="4"/>
        <v>0.17500200690374901</v>
      </c>
      <c r="K24" s="17">
        <f t="shared" si="5"/>
        <v>0.11703441241209003</v>
      </c>
    </row>
    <row r="25" spans="2:11" s="5" customFormat="1" ht="16.5" thickTop="1" thickBot="1" x14ac:dyDescent="0.3">
      <c r="B25" s="36" t="s">
        <v>3</v>
      </c>
      <c r="C25" s="37">
        <f>SUM(C7:C24)</f>
        <v>0.11783564814814813</v>
      </c>
      <c r="D25" s="38">
        <f>IFERROR(SUM(D7:D24),0)</f>
        <v>1</v>
      </c>
      <c r="E25" s="38">
        <f>IFERROR(SUM(E7:E24),0)</f>
        <v>0.66538134762433832</v>
      </c>
      <c r="F25" s="37">
        <f>SUM(F7:F24)</f>
        <v>2.6342592592592598E-2</v>
      </c>
      <c r="G25" s="38">
        <f>IFERROR(SUM(G7:G24),0)</f>
        <v>1</v>
      </c>
      <c r="H25" s="38">
        <f>IFERROR(SUM(H7:H24),0)</f>
        <v>0.68430547203848502</v>
      </c>
      <c r="I25" s="37">
        <f>SUM(I7:I24)</f>
        <v>0.14417824074074076</v>
      </c>
      <c r="J25" s="38">
        <f>IFERROR(SUM(J7:J24),0)</f>
        <v>0.99999999999999989</v>
      </c>
      <c r="K25" s="39">
        <f>IFERROR(SUM(K7:K24),0)</f>
        <v>0.66876040156761685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0</v>
      </c>
      <c r="D28" s="22"/>
      <c r="E28" s="15">
        <f>IFERROR(C28/C$36,0)</f>
        <v>0</v>
      </c>
      <c r="F28" s="14">
        <v>0</v>
      </c>
      <c r="G28" s="22"/>
      <c r="H28" s="15">
        <f>IFERROR(F28/F$36,0)</f>
        <v>0</v>
      </c>
      <c r="I28" s="14">
        <v>0</v>
      </c>
      <c r="J28" s="22"/>
      <c r="K28" s="17">
        <f>IFERROR(I28/I$36,0)</f>
        <v>0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4.2708333333333296E-3</v>
      </c>
      <c r="D31" s="22"/>
      <c r="E31" s="15">
        <f t="shared" si="6"/>
        <v>2.4116070845042793E-2</v>
      </c>
      <c r="F31" s="14">
        <v>2.2569444444444399E-3</v>
      </c>
      <c r="G31" s="22"/>
      <c r="H31" s="15">
        <f t="shared" si="7"/>
        <v>5.8628983764281307E-2</v>
      </c>
      <c r="I31" s="14">
        <v>6.5277777777777799E-3</v>
      </c>
      <c r="J31" s="22"/>
      <c r="K31" s="17">
        <f t="shared" si="8"/>
        <v>3.0278627798357223E-2</v>
      </c>
    </row>
    <row r="32" spans="2:11" s="5" customFormat="1" x14ac:dyDescent="0.25">
      <c r="B32" s="21" t="s">
        <v>19</v>
      </c>
      <c r="C32" s="14">
        <v>5.4988425925925899E-2</v>
      </c>
      <c r="D32" s="22"/>
      <c r="E32" s="15">
        <f t="shared" si="6"/>
        <v>0.31050258153061888</v>
      </c>
      <c r="F32" s="14">
        <v>9.8958333333333294E-3</v>
      </c>
      <c r="G32" s="22"/>
      <c r="H32" s="15">
        <f t="shared" si="7"/>
        <v>0.25706554419723382</v>
      </c>
      <c r="I32" s="14">
        <v>6.4884259259259294E-2</v>
      </c>
      <c r="J32" s="22"/>
      <c r="K32" s="17">
        <f t="shared" si="8"/>
        <v>0.30096097063402594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5.9259259259259227E-2</v>
      </c>
      <c r="D34" s="38"/>
      <c r="E34" s="38">
        <f>IFERROR(SUM(E28:E33),0)</f>
        <v>0.33461865237566168</v>
      </c>
      <c r="F34" s="37">
        <f>SUM(F28:F33)</f>
        <v>1.2152777777777769E-2</v>
      </c>
      <c r="G34" s="38"/>
      <c r="H34" s="38">
        <f>IFERROR(SUM(H28:H33),0)</f>
        <v>0.31569452796151515</v>
      </c>
      <c r="I34" s="37">
        <f>SUM(I28:I33)</f>
        <v>7.1412037037037079E-2</v>
      </c>
      <c r="J34" s="38"/>
      <c r="K34" s="39">
        <f>IFERROR(SUM(K28:K33),0)</f>
        <v>0.33123959843238315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0.17709490740740735</v>
      </c>
      <c r="D36" s="40"/>
      <c r="E36" s="41">
        <f>IFERROR(SUM(E25,E34),0)</f>
        <v>1</v>
      </c>
      <c r="F36" s="37">
        <f>SUM(F25,F34)</f>
        <v>3.8495370370370367E-2</v>
      </c>
      <c r="G36" s="40"/>
      <c r="H36" s="41">
        <f>IFERROR(SUM(H25,H34),0)</f>
        <v>1.0000000000000002</v>
      </c>
      <c r="I36" s="37">
        <f>SUM(I25,I34)</f>
        <v>0.21559027777777784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1"/>
  <dimension ref="B2:D25"/>
  <sheetViews>
    <sheetView showGridLines="0" showZeros="0" zoomScale="70" zoomScaleNormal="7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customWidth="1"/>
    <col min="4" max="4" width="16.5703125" style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89</v>
      </c>
      <c r="C3" s="168"/>
      <c r="D3" s="169"/>
    </row>
    <row r="4" spans="2:4" s="86" customFormat="1" ht="24" customHeight="1" x14ac:dyDescent="0.25">
      <c r="B4" s="170" t="s">
        <v>182</v>
      </c>
      <c r="C4" s="171"/>
      <c r="D4" s="172"/>
    </row>
    <row r="5" spans="2:4" s="86" customFormat="1" ht="24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4" customHeight="1" x14ac:dyDescent="0.25">
      <c r="B6" s="90" t="s">
        <v>92</v>
      </c>
      <c r="C6" s="91">
        <v>8.4722222222222195E-3</v>
      </c>
      <c r="D6" s="119">
        <v>0.22008418520745601</v>
      </c>
    </row>
    <row r="7" spans="2:4" s="86" customFormat="1" ht="24" customHeight="1" x14ac:dyDescent="0.25">
      <c r="B7" s="90" t="s">
        <v>166</v>
      </c>
      <c r="C7" s="91">
        <v>5.6597222222222196E-3</v>
      </c>
      <c r="D7" s="119">
        <v>0.14702345159350599</v>
      </c>
    </row>
    <row r="8" spans="2:4" s="86" customFormat="1" ht="24" customHeight="1" x14ac:dyDescent="0.25">
      <c r="B8" s="90" t="s">
        <v>171</v>
      </c>
      <c r="C8" s="91">
        <v>5.5787037037037003E-3</v>
      </c>
      <c r="D8" s="119">
        <v>0.144918821407096</v>
      </c>
    </row>
    <row r="9" spans="2:4" s="86" customFormat="1" ht="24" customHeight="1" x14ac:dyDescent="0.25">
      <c r="B9" s="90" t="s">
        <v>96</v>
      </c>
      <c r="C9" s="91">
        <v>4.8611111111111103E-3</v>
      </c>
      <c r="D9" s="119">
        <v>0.12627781118460599</v>
      </c>
    </row>
    <row r="10" spans="2:4" s="86" customFormat="1" ht="24" customHeight="1" x14ac:dyDescent="0.25">
      <c r="B10" s="90" t="s">
        <v>91</v>
      </c>
      <c r="C10" s="91">
        <v>2.2569444444444399E-3</v>
      </c>
      <c r="D10" s="119">
        <v>5.8628983764281398E-2</v>
      </c>
    </row>
    <row r="11" spans="2:4" s="86" customFormat="1" ht="24" customHeight="1" x14ac:dyDescent="0.25">
      <c r="B11" s="90" t="s">
        <v>188</v>
      </c>
      <c r="C11" s="91">
        <v>2.2337962962963001E-3</v>
      </c>
      <c r="D11" s="119">
        <v>5.8027660853878497E-2</v>
      </c>
    </row>
    <row r="12" spans="2:4" s="86" customFormat="1" ht="24" customHeight="1" x14ac:dyDescent="0.25">
      <c r="B12" s="90" t="s">
        <v>178</v>
      </c>
      <c r="C12" s="91">
        <v>1.4814814814814801E-3</v>
      </c>
      <c r="D12" s="119">
        <v>3.8484666265784701E-2</v>
      </c>
    </row>
    <row r="13" spans="2:4" s="86" customFormat="1" ht="24" customHeight="1" x14ac:dyDescent="0.25">
      <c r="B13" s="90" t="s">
        <v>199</v>
      </c>
      <c r="C13" s="91">
        <v>1.37731481481481E-3</v>
      </c>
      <c r="D13" s="119">
        <v>3.5778713168971701E-2</v>
      </c>
    </row>
    <row r="14" spans="2:4" s="86" customFormat="1" ht="24" customHeight="1" x14ac:dyDescent="0.25">
      <c r="B14" s="90" t="s">
        <v>98</v>
      </c>
      <c r="C14" s="91">
        <v>9.7222222222222198E-4</v>
      </c>
      <c r="D14" s="119">
        <v>2.52555622369212E-2</v>
      </c>
    </row>
    <row r="15" spans="2:4" s="86" customFormat="1" ht="24" customHeight="1" x14ac:dyDescent="0.25">
      <c r="B15" s="90" t="s">
        <v>167</v>
      </c>
      <c r="C15" s="91">
        <v>8.6805555555555605E-4</v>
      </c>
      <c r="D15" s="119">
        <v>2.2549609140108201E-2</v>
      </c>
    </row>
    <row r="16" spans="2:4" s="86" customFormat="1" ht="24" customHeight="1" x14ac:dyDescent="0.25">
      <c r="B16" s="90" t="s">
        <v>200</v>
      </c>
      <c r="C16" s="91">
        <v>7.1759259259259302E-4</v>
      </c>
      <c r="D16" s="119">
        <v>1.8641010222489499E-2</v>
      </c>
    </row>
    <row r="17" spans="2:4" s="86" customFormat="1" ht="24" customHeight="1" x14ac:dyDescent="0.25">
      <c r="B17" s="90" t="s">
        <v>192</v>
      </c>
      <c r="C17" s="91">
        <v>5.32407407407407E-4</v>
      </c>
      <c r="D17" s="119">
        <v>1.3830426939266401E-2</v>
      </c>
    </row>
    <row r="18" spans="2:4" s="86" customFormat="1" ht="24" customHeight="1" x14ac:dyDescent="0.25">
      <c r="B18" s="90" t="s">
        <v>201</v>
      </c>
      <c r="C18" s="91">
        <v>4.8611111111111099E-4</v>
      </c>
      <c r="D18" s="119">
        <v>1.26277811184606E-2</v>
      </c>
    </row>
    <row r="19" spans="2:4" s="86" customFormat="1" ht="24" customHeight="1" x14ac:dyDescent="0.25">
      <c r="B19" s="90" t="s">
        <v>97</v>
      </c>
      <c r="C19" s="91">
        <v>4.6296296296296298E-4</v>
      </c>
      <c r="D19" s="119">
        <v>1.20264582080577E-2</v>
      </c>
    </row>
    <row r="20" spans="2:4" s="86" customFormat="1" ht="24" customHeight="1" x14ac:dyDescent="0.25">
      <c r="B20" s="90" t="s">
        <v>202</v>
      </c>
      <c r="C20" s="91">
        <v>4.2824074074074102E-4</v>
      </c>
      <c r="D20" s="119">
        <v>1.11244738424534E-2</v>
      </c>
    </row>
    <row r="21" spans="2:4" s="86" customFormat="1" ht="24" customHeight="1" x14ac:dyDescent="0.25">
      <c r="B21" s="90" t="s">
        <v>203</v>
      </c>
      <c r="C21" s="91">
        <v>3.8194444444444398E-4</v>
      </c>
      <c r="D21" s="119">
        <v>9.9218280216476201E-3</v>
      </c>
    </row>
    <row r="22" spans="2:4" s="86" customFormat="1" ht="24" customHeight="1" x14ac:dyDescent="0.25">
      <c r="B22" s="90" t="s">
        <v>177</v>
      </c>
      <c r="C22" s="91">
        <v>2.7777777777777799E-4</v>
      </c>
      <c r="D22" s="119">
        <v>7.21587492483464E-3</v>
      </c>
    </row>
    <row r="23" spans="2:4" s="86" customFormat="1" ht="24" customHeight="1" x14ac:dyDescent="0.25">
      <c r="B23" s="90" t="s">
        <v>168</v>
      </c>
      <c r="C23" s="91">
        <v>2.7777777777777799E-4</v>
      </c>
      <c r="D23" s="119">
        <v>7.21587492483464E-3</v>
      </c>
    </row>
    <row r="24" spans="2:4" s="86" customFormat="1" ht="24" customHeight="1" x14ac:dyDescent="0.25">
      <c r="B24" s="90" t="s">
        <v>204</v>
      </c>
      <c r="C24" s="91">
        <v>2.4305555555555601E-4</v>
      </c>
      <c r="D24" s="119">
        <v>6.3138905592303096E-3</v>
      </c>
    </row>
    <row r="25" spans="2:4" s="86" customFormat="1" ht="24" customHeight="1" thickBot="1" x14ac:dyDescent="0.3">
      <c r="B25" s="93" t="s">
        <v>205</v>
      </c>
      <c r="C25" s="94">
        <v>2.19907407407407E-4</v>
      </c>
      <c r="D25" s="120">
        <v>5.7125676488274197E-3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2"/>
  <dimension ref="B2:D6"/>
  <sheetViews>
    <sheetView showGridLines="0" showZeros="0" topLeftCell="B1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3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93</v>
      </c>
      <c r="C3" s="168"/>
      <c r="D3" s="169"/>
    </row>
    <row r="4" spans="2:4" s="86" customFormat="1" ht="24" customHeight="1" x14ac:dyDescent="0.25">
      <c r="B4" s="170" t="s">
        <v>182</v>
      </c>
      <c r="C4" s="171"/>
      <c r="D4" s="172"/>
    </row>
    <row r="5" spans="2:4" s="85" customFormat="1" ht="24" customHeight="1" x14ac:dyDescent="0.25">
      <c r="B5" s="87" t="s">
        <v>10</v>
      </c>
      <c r="C5" s="88" t="s">
        <v>76</v>
      </c>
      <c r="D5" s="89" t="s">
        <v>5</v>
      </c>
    </row>
    <row r="6" spans="2:4" s="85" customFormat="1" ht="24" customHeight="1" x14ac:dyDescent="0.25">
      <c r="B6" s="90"/>
      <c r="C6" s="121"/>
      <c r="D6" s="12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3"/>
  <dimension ref="B2:D6"/>
  <sheetViews>
    <sheetView showGridLines="0" showZeros="0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10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94</v>
      </c>
      <c r="C3" s="168"/>
      <c r="D3" s="169"/>
    </row>
    <row r="4" spans="2:4" s="86" customFormat="1" ht="24" customHeight="1" x14ac:dyDescent="0.25">
      <c r="B4" s="170" t="s">
        <v>182</v>
      </c>
      <c r="C4" s="171"/>
      <c r="D4" s="172"/>
    </row>
    <row r="5" spans="2:4" ht="24" customHeight="1" x14ac:dyDescent="0.25">
      <c r="B5" s="87" t="s">
        <v>10</v>
      </c>
      <c r="C5" s="88" t="s">
        <v>76</v>
      </c>
      <c r="D5" s="89" t="s">
        <v>5</v>
      </c>
    </row>
    <row r="6" spans="2:4" ht="24" customHeight="1" x14ac:dyDescent="0.25">
      <c r="B6" s="90"/>
      <c r="C6" s="121"/>
      <c r="D6" s="12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4"/>
  <dimension ref="B2:D6"/>
  <sheetViews>
    <sheetView showGridLines="0" showZeros="0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78</v>
      </c>
      <c r="C3" s="168"/>
      <c r="D3" s="169"/>
    </row>
    <row r="4" spans="2:4" s="86" customFormat="1" ht="24" customHeight="1" x14ac:dyDescent="0.25">
      <c r="B4" s="170" t="s">
        <v>182</v>
      </c>
      <c r="C4" s="171"/>
      <c r="D4" s="172"/>
    </row>
    <row r="5" spans="2:4" ht="24" customHeight="1" x14ac:dyDescent="0.25">
      <c r="B5" s="123" t="s">
        <v>10</v>
      </c>
      <c r="C5" s="124" t="s">
        <v>76</v>
      </c>
      <c r="D5" s="125" t="s">
        <v>5</v>
      </c>
    </row>
    <row r="6" spans="2:4" ht="24" customHeight="1" x14ac:dyDescent="0.25">
      <c r="B6" s="81"/>
      <c r="C6" s="82"/>
      <c r="D6" s="8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5"/>
  <dimension ref="B2:D6"/>
  <sheetViews>
    <sheetView showGridLines="0" showZeros="0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67" t="s">
        <v>79</v>
      </c>
      <c r="C3" s="168"/>
      <c r="D3" s="169"/>
    </row>
    <row r="4" spans="2:4" s="86" customFormat="1" ht="23.25" customHeight="1" x14ac:dyDescent="0.25">
      <c r="B4" s="170" t="s">
        <v>182</v>
      </c>
      <c r="C4" s="171"/>
      <c r="D4" s="172"/>
    </row>
    <row r="5" spans="2:4" s="86" customFormat="1" ht="23.25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3.25" customHeight="1" thickBot="1" x14ac:dyDescent="0.3">
      <c r="B6" s="126"/>
      <c r="C6" s="127"/>
      <c r="D6" s="120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6"/>
  <dimension ref="B2:D6"/>
  <sheetViews>
    <sheetView showGridLines="0" showZeros="0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80</v>
      </c>
      <c r="C3" s="168"/>
      <c r="D3" s="169"/>
    </row>
    <row r="4" spans="2:4" s="86" customFormat="1" ht="24" customHeight="1" x14ac:dyDescent="0.25">
      <c r="B4" s="170" t="s">
        <v>182</v>
      </c>
      <c r="C4" s="171"/>
      <c r="D4" s="172"/>
    </row>
    <row r="5" spans="2:4" s="86" customFormat="1" ht="24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4" customHeight="1" x14ac:dyDescent="0.25">
      <c r="B6" s="90"/>
      <c r="C6" s="121"/>
      <c r="D6" s="12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7"/>
  <dimension ref="B2:D9"/>
  <sheetViews>
    <sheetView showGridLines="0" showZeros="0" zoomScale="60" zoomScaleNormal="60" zoomScaleSheetLayoutView="100" zoomScalePageLayoutView="8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7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81</v>
      </c>
      <c r="C3" s="168"/>
      <c r="D3" s="169"/>
    </row>
    <row r="4" spans="2:4" s="86" customFormat="1" ht="24" customHeight="1" x14ac:dyDescent="0.25">
      <c r="B4" s="170" t="s">
        <v>182</v>
      </c>
      <c r="C4" s="171"/>
      <c r="D4" s="172"/>
    </row>
    <row r="5" spans="2:4" s="86" customFormat="1" ht="24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4" customHeight="1" x14ac:dyDescent="0.25">
      <c r="B6" s="90" t="s">
        <v>166</v>
      </c>
      <c r="C6" s="91">
        <v>1.63194444444444E-3</v>
      </c>
      <c r="D6" s="92">
        <v>0.5850622406639</v>
      </c>
    </row>
    <row r="7" spans="2:4" s="86" customFormat="1" ht="24" customHeight="1" x14ac:dyDescent="0.25">
      <c r="B7" s="90" t="s">
        <v>171</v>
      </c>
      <c r="C7" s="91">
        <v>5.6712962962962999E-4</v>
      </c>
      <c r="D7" s="92">
        <v>0.20331950207468899</v>
      </c>
    </row>
    <row r="8" spans="2:4" s="86" customFormat="1" ht="24" customHeight="1" x14ac:dyDescent="0.25">
      <c r="B8" s="90" t="s">
        <v>92</v>
      </c>
      <c r="C8" s="91">
        <v>3.5879629629629602E-4</v>
      </c>
      <c r="D8" s="92">
        <v>0.128630705394191</v>
      </c>
    </row>
    <row r="9" spans="2:4" s="86" customFormat="1" ht="24" customHeight="1" thickBot="1" x14ac:dyDescent="0.3">
      <c r="B9" s="93" t="s">
        <v>95</v>
      </c>
      <c r="C9" s="94">
        <v>2.31481481481481E-4</v>
      </c>
      <c r="D9" s="95">
        <v>8.29875518672199E-2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7" max="16383" man="1"/>
  </rowBreaks>
  <colBreaks count="1" manualBreakCount="1">
    <brk id="4" max="1048575" man="1"/>
  </colBreaks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8"/>
  <dimension ref="B2:D25"/>
  <sheetViews>
    <sheetView showGridLines="0" showZeros="0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1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3" t="s">
        <v>82</v>
      </c>
      <c r="C3" s="174"/>
      <c r="D3" s="175"/>
    </row>
    <row r="4" spans="2:4" s="86" customFormat="1" ht="23.25" customHeight="1" x14ac:dyDescent="0.25">
      <c r="B4" s="176" t="s">
        <v>182</v>
      </c>
      <c r="C4" s="177"/>
      <c r="D4" s="178"/>
    </row>
    <row r="5" spans="2:4" s="86" customFormat="1" ht="23.25" customHeight="1" x14ac:dyDescent="0.25">
      <c r="B5" s="128" t="s">
        <v>10</v>
      </c>
      <c r="C5" s="129" t="s">
        <v>76</v>
      </c>
      <c r="D5" s="130" t="s">
        <v>5</v>
      </c>
    </row>
    <row r="6" spans="2:4" s="86" customFormat="1" ht="23.25" customHeight="1" x14ac:dyDescent="0.25">
      <c r="B6" s="131" t="s">
        <v>166</v>
      </c>
      <c r="C6" s="132">
        <v>2.8472222222222202E-3</v>
      </c>
      <c r="D6" s="133">
        <v>0.159326424870466</v>
      </c>
    </row>
    <row r="7" spans="2:4" s="86" customFormat="1" ht="23.25" customHeight="1" x14ac:dyDescent="0.25">
      <c r="B7" s="131" t="s">
        <v>92</v>
      </c>
      <c r="C7" s="132">
        <v>1.8749999999999999E-3</v>
      </c>
      <c r="D7" s="133">
        <v>0.104922279792746</v>
      </c>
    </row>
    <row r="8" spans="2:4" s="86" customFormat="1" ht="23.25" customHeight="1" x14ac:dyDescent="0.25">
      <c r="B8" s="131" t="s">
        <v>96</v>
      </c>
      <c r="C8" s="132">
        <v>1.2268518518518501E-3</v>
      </c>
      <c r="D8" s="133">
        <v>6.8652849740932595E-2</v>
      </c>
    </row>
    <row r="9" spans="2:4" s="86" customFormat="1" ht="23.25" customHeight="1" x14ac:dyDescent="0.25">
      <c r="B9" s="131" t="s">
        <v>180</v>
      </c>
      <c r="C9" s="132">
        <v>1.16898148148148E-3</v>
      </c>
      <c r="D9" s="133">
        <v>6.5414507772020694E-2</v>
      </c>
    </row>
    <row r="10" spans="2:4" s="86" customFormat="1" ht="23.25" customHeight="1" x14ac:dyDescent="0.25">
      <c r="B10" s="131" t="s">
        <v>206</v>
      </c>
      <c r="C10" s="132">
        <v>9.4907407407407397E-4</v>
      </c>
      <c r="D10" s="133">
        <v>5.31088082901554E-2</v>
      </c>
    </row>
    <row r="11" spans="2:4" s="86" customFormat="1" ht="23.25" customHeight="1" x14ac:dyDescent="0.25">
      <c r="B11" s="131" t="s">
        <v>207</v>
      </c>
      <c r="C11" s="132">
        <v>9.2592592592592596E-4</v>
      </c>
      <c r="D11" s="133">
        <v>5.1813471502590698E-2</v>
      </c>
    </row>
    <row r="12" spans="2:4" s="86" customFormat="1" ht="23.25" customHeight="1" x14ac:dyDescent="0.25">
      <c r="B12" s="131" t="s">
        <v>208</v>
      </c>
      <c r="C12" s="132">
        <v>9.0277777777777795E-4</v>
      </c>
      <c r="D12" s="133">
        <v>5.0518134715025899E-2</v>
      </c>
    </row>
    <row r="13" spans="2:4" s="86" customFormat="1" ht="23.25" customHeight="1" x14ac:dyDescent="0.25">
      <c r="B13" s="131" t="s">
        <v>179</v>
      </c>
      <c r="C13" s="132">
        <v>8.1018518518518505E-4</v>
      </c>
      <c r="D13" s="133">
        <v>4.5336787564766799E-2</v>
      </c>
    </row>
    <row r="14" spans="2:4" s="86" customFormat="1" ht="23.25" customHeight="1" x14ac:dyDescent="0.25">
      <c r="B14" s="131" t="s">
        <v>91</v>
      </c>
      <c r="C14" s="132">
        <v>7.8703703703703705E-4</v>
      </c>
      <c r="D14" s="133">
        <v>4.4041450777202097E-2</v>
      </c>
    </row>
    <row r="15" spans="2:4" s="86" customFormat="1" ht="23.25" customHeight="1" x14ac:dyDescent="0.25">
      <c r="B15" s="131" t="s">
        <v>209</v>
      </c>
      <c r="C15" s="132">
        <v>6.01851851851852E-4</v>
      </c>
      <c r="D15" s="133">
        <v>3.3678756476683898E-2</v>
      </c>
    </row>
    <row r="16" spans="2:4" s="86" customFormat="1" ht="23.25" customHeight="1" x14ac:dyDescent="0.25">
      <c r="B16" s="131" t="s">
        <v>210</v>
      </c>
      <c r="C16" s="132">
        <v>5.90277777777778E-4</v>
      </c>
      <c r="D16" s="133">
        <v>3.3031088082901602E-2</v>
      </c>
    </row>
    <row r="17" spans="2:4" s="86" customFormat="1" ht="23.25" customHeight="1" x14ac:dyDescent="0.25">
      <c r="B17" s="131" t="s">
        <v>173</v>
      </c>
      <c r="C17" s="132">
        <v>5.78703703703704E-4</v>
      </c>
      <c r="D17" s="133">
        <v>3.2383419689119203E-2</v>
      </c>
    </row>
    <row r="18" spans="2:4" s="86" customFormat="1" ht="23.25" customHeight="1" x14ac:dyDescent="0.25">
      <c r="B18" s="131" t="s">
        <v>211</v>
      </c>
      <c r="C18" s="132">
        <v>5.78703703703704E-4</v>
      </c>
      <c r="D18" s="133">
        <v>3.2383419689119203E-2</v>
      </c>
    </row>
    <row r="19" spans="2:4" s="86" customFormat="1" ht="23.25" customHeight="1" x14ac:dyDescent="0.25">
      <c r="B19" s="131" t="s">
        <v>212</v>
      </c>
      <c r="C19" s="132">
        <v>5.4398148148148101E-4</v>
      </c>
      <c r="D19" s="133">
        <v>3.0440414507772001E-2</v>
      </c>
    </row>
    <row r="20" spans="2:4" s="86" customFormat="1" ht="23.25" customHeight="1" x14ac:dyDescent="0.25">
      <c r="B20" s="131" t="s">
        <v>213</v>
      </c>
      <c r="C20" s="132">
        <v>5.32407407407407E-4</v>
      </c>
      <c r="D20" s="133">
        <v>2.9792746113989601E-2</v>
      </c>
    </row>
    <row r="21" spans="2:4" s="86" customFormat="1" ht="23.25" customHeight="1" x14ac:dyDescent="0.25">
      <c r="B21" s="131" t="s">
        <v>214</v>
      </c>
      <c r="C21" s="132">
        <v>5.09259259259259E-4</v>
      </c>
      <c r="D21" s="133">
        <v>2.8497409326424899E-2</v>
      </c>
    </row>
    <row r="22" spans="2:4" s="86" customFormat="1" ht="23.25" customHeight="1" x14ac:dyDescent="0.25">
      <c r="B22" s="131" t="s">
        <v>215</v>
      </c>
      <c r="C22" s="132">
        <v>4.7453703703703698E-4</v>
      </c>
      <c r="D22" s="133">
        <v>2.65544041450777E-2</v>
      </c>
    </row>
    <row r="23" spans="2:4" s="86" customFormat="1" ht="23.25" customHeight="1" x14ac:dyDescent="0.25">
      <c r="B23" s="131" t="s">
        <v>187</v>
      </c>
      <c r="C23" s="132">
        <v>4.5138888888888898E-4</v>
      </c>
      <c r="D23" s="133">
        <v>2.5259067357513001E-2</v>
      </c>
    </row>
    <row r="24" spans="2:4" s="86" customFormat="1" ht="23.25" customHeight="1" x14ac:dyDescent="0.25">
      <c r="B24" s="131" t="s">
        <v>176</v>
      </c>
      <c r="C24" s="132">
        <v>3.7037037037037003E-4</v>
      </c>
      <c r="D24" s="133">
        <v>2.0725388601036301E-2</v>
      </c>
    </row>
    <row r="25" spans="2:4" s="86" customFormat="1" ht="23.25" customHeight="1" thickBot="1" x14ac:dyDescent="0.3">
      <c r="B25" s="139" t="s">
        <v>216</v>
      </c>
      <c r="C25" s="140">
        <v>3.5879629629629602E-4</v>
      </c>
      <c r="D25" s="134">
        <v>2.0077720207253898E-2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49"/>
  <dimension ref="B2:D11"/>
  <sheetViews>
    <sheetView showGridLines="0" showZeros="0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5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83</v>
      </c>
      <c r="C3" s="168"/>
      <c r="D3" s="169"/>
    </row>
    <row r="4" spans="2:4" s="86" customFormat="1" ht="24" customHeight="1" x14ac:dyDescent="0.25">
      <c r="B4" s="170" t="s">
        <v>182</v>
      </c>
      <c r="C4" s="171"/>
      <c r="D4" s="172"/>
    </row>
    <row r="5" spans="2:4" s="86" customFormat="1" ht="24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3.25" customHeight="1" x14ac:dyDescent="0.25">
      <c r="B6" s="131" t="s">
        <v>92</v>
      </c>
      <c r="C6" s="132">
        <v>1.8518518518518501E-4</v>
      </c>
      <c r="D6" s="133">
        <v>0.238805970149254</v>
      </c>
    </row>
    <row r="7" spans="2:4" s="86" customFormat="1" ht="23.25" customHeight="1" x14ac:dyDescent="0.25">
      <c r="B7" s="131" t="s">
        <v>166</v>
      </c>
      <c r="C7" s="132">
        <v>1.38888888888889E-4</v>
      </c>
      <c r="D7" s="133">
        <v>0.17910447761194001</v>
      </c>
    </row>
    <row r="8" spans="2:4" s="86" customFormat="1" ht="23.25" customHeight="1" x14ac:dyDescent="0.25">
      <c r="B8" s="131" t="s">
        <v>96</v>
      </c>
      <c r="C8" s="132">
        <v>1.38888888888889E-4</v>
      </c>
      <c r="D8" s="133">
        <v>0.17910447761194001</v>
      </c>
    </row>
    <row r="9" spans="2:4" s="86" customFormat="1" ht="23.25" customHeight="1" x14ac:dyDescent="0.25">
      <c r="B9" s="131" t="s">
        <v>171</v>
      </c>
      <c r="C9" s="132">
        <v>1.2731481481481499E-4</v>
      </c>
      <c r="D9" s="133">
        <v>0.164179104477612</v>
      </c>
    </row>
    <row r="10" spans="2:4" s="86" customFormat="1" ht="23.25" customHeight="1" x14ac:dyDescent="0.25">
      <c r="B10" s="131" t="s">
        <v>91</v>
      </c>
      <c r="C10" s="132">
        <v>1.15740740740741E-4</v>
      </c>
      <c r="D10" s="133">
        <v>0.14925373134328401</v>
      </c>
    </row>
    <row r="11" spans="2:4" s="86" customFormat="1" ht="23.25" customHeight="1" thickBot="1" x14ac:dyDescent="0.3">
      <c r="B11" s="139" t="s">
        <v>98</v>
      </c>
      <c r="C11" s="140">
        <v>6.9444444444444404E-5</v>
      </c>
      <c r="D11" s="134">
        <v>8.95522388059702E-2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0"/>
  <dimension ref="B2:D20"/>
  <sheetViews>
    <sheetView showGridLines="0" showZeros="0" topLeftCell="A2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84</v>
      </c>
      <c r="C3" s="168"/>
      <c r="D3" s="169"/>
    </row>
    <row r="4" spans="2:4" s="86" customFormat="1" ht="24" customHeight="1" x14ac:dyDescent="0.25">
      <c r="B4" s="170" t="s">
        <v>182</v>
      </c>
      <c r="C4" s="171"/>
      <c r="D4" s="172"/>
    </row>
    <row r="5" spans="2:4" s="86" customFormat="1" ht="23.25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3.25" customHeight="1" x14ac:dyDescent="0.25">
      <c r="B6" s="90" t="s">
        <v>166</v>
      </c>
      <c r="C6" s="91">
        <v>9.69907407407407E-3</v>
      </c>
      <c r="D6" s="119">
        <v>0.40541848089017901</v>
      </c>
    </row>
    <row r="7" spans="2:4" s="86" customFormat="1" ht="23.25" customHeight="1" x14ac:dyDescent="0.25">
      <c r="B7" s="90" t="s">
        <v>171</v>
      </c>
      <c r="C7" s="91">
        <v>4.3981481481481502E-3</v>
      </c>
      <c r="D7" s="119">
        <v>0.18384131591678801</v>
      </c>
    </row>
    <row r="8" spans="2:4" s="86" customFormat="1" ht="23.25" customHeight="1" x14ac:dyDescent="0.25">
      <c r="B8" s="90" t="s">
        <v>98</v>
      </c>
      <c r="C8" s="91">
        <v>2.8472222222222202E-3</v>
      </c>
      <c r="D8" s="119">
        <v>0.11901306240928899</v>
      </c>
    </row>
    <row r="9" spans="2:4" s="86" customFormat="1" ht="23.25" customHeight="1" x14ac:dyDescent="0.25">
      <c r="B9" s="90" t="s">
        <v>92</v>
      </c>
      <c r="C9" s="91">
        <v>1.44675925925926E-3</v>
      </c>
      <c r="D9" s="119">
        <v>6.0474117077890702E-2</v>
      </c>
    </row>
    <row r="10" spans="2:4" s="86" customFormat="1" ht="23.25" customHeight="1" x14ac:dyDescent="0.25">
      <c r="B10" s="90" t="s">
        <v>96</v>
      </c>
      <c r="C10" s="91">
        <v>1.41203703703704E-3</v>
      </c>
      <c r="D10" s="119">
        <v>5.9022738268021298E-2</v>
      </c>
    </row>
    <row r="11" spans="2:4" s="86" customFormat="1" ht="23.25" customHeight="1" x14ac:dyDescent="0.25">
      <c r="B11" s="90" t="s">
        <v>91</v>
      </c>
      <c r="C11" s="91">
        <v>1.19212962962963E-3</v>
      </c>
      <c r="D11" s="119">
        <v>4.9830672472181897E-2</v>
      </c>
    </row>
    <row r="12" spans="2:4" s="86" customFormat="1" ht="23.25" customHeight="1" x14ac:dyDescent="0.25">
      <c r="B12" s="90" t="s">
        <v>217</v>
      </c>
      <c r="C12" s="91">
        <v>6.7129629629629603E-4</v>
      </c>
      <c r="D12" s="119">
        <v>2.8059990324141301E-2</v>
      </c>
    </row>
    <row r="13" spans="2:4" s="86" customFormat="1" ht="23.25" customHeight="1" x14ac:dyDescent="0.25">
      <c r="B13" s="90" t="s">
        <v>218</v>
      </c>
      <c r="C13" s="91">
        <v>4.9768518518518499E-4</v>
      </c>
      <c r="D13" s="119">
        <v>2.0803096274794399E-2</v>
      </c>
    </row>
    <row r="14" spans="2:4" s="86" customFormat="1" ht="23.25" customHeight="1" x14ac:dyDescent="0.25">
      <c r="B14" s="90" t="s">
        <v>203</v>
      </c>
      <c r="C14" s="91">
        <v>4.6296296296296298E-4</v>
      </c>
      <c r="D14" s="119">
        <v>1.9351717464924999E-2</v>
      </c>
    </row>
    <row r="15" spans="2:4" s="86" customFormat="1" ht="23.25" customHeight="1" x14ac:dyDescent="0.25">
      <c r="B15" s="90" t="s">
        <v>219</v>
      </c>
      <c r="C15" s="91">
        <v>4.0509259259259301E-4</v>
      </c>
      <c r="D15" s="119">
        <v>1.6932752781809401E-2</v>
      </c>
    </row>
    <row r="16" spans="2:4" s="86" customFormat="1" ht="23.25" customHeight="1" x14ac:dyDescent="0.25">
      <c r="B16" s="90" t="s">
        <v>189</v>
      </c>
      <c r="C16" s="91">
        <v>2.31481481481481E-4</v>
      </c>
      <c r="D16" s="119">
        <v>9.6758587324625098E-3</v>
      </c>
    </row>
    <row r="17" spans="2:4" s="86" customFormat="1" ht="23.25" customHeight="1" x14ac:dyDescent="0.25">
      <c r="B17" s="90" t="s">
        <v>178</v>
      </c>
      <c r="C17" s="91">
        <v>2.0833333333333299E-4</v>
      </c>
      <c r="D17" s="119">
        <v>8.7082728592162602E-3</v>
      </c>
    </row>
    <row r="18" spans="2:4" s="86" customFormat="1" ht="23.25" customHeight="1" x14ac:dyDescent="0.25">
      <c r="B18" s="90" t="s">
        <v>97</v>
      </c>
      <c r="C18" s="91">
        <v>2.0833333333333299E-4</v>
      </c>
      <c r="D18" s="119">
        <v>8.7082728592162602E-3</v>
      </c>
    </row>
    <row r="19" spans="2:4" s="86" customFormat="1" ht="23.25" customHeight="1" x14ac:dyDescent="0.25">
      <c r="B19" s="90" t="s">
        <v>220</v>
      </c>
      <c r="C19" s="91">
        <v>1.2731481481481499E-4</v>
      </c>
      <c r="D19" s="119">
        <v>5.3217223028543797E-3</v>
      </c>
    </row>
    <row r="20" spans="2:4" s="86" customFormat="1" ht="23.25" customHeight="1" thickBot="1" x14ac:dyDescent="0.3">
      <c r="B20" s="93" t="s">
        <v>208</v>
      </c>
      <c r="C20" s="94">
        <v>1.15740740740741E-4</v>
      </c>
      <c r="D20" s="120">
        <v>4.8379293662312497E-3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9" max="16383" man="1"/>
  </rowBreaks>
  <colBreaks count="1" manualBreakCount="1">
    <brk id="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"/>
  <dimension ref="B2:K37"/>
  <sheetViews>
    <sheetView showGridLines="0" showZeros="0" zoomScale="70" zoomScaleNormal="7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7" t="s">
        <v>51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6.04166666666667E-3</v>
      </c>
      <c r="D7" s="15">
        <f>IFERROR(C7/C$25,0)</f>
        <v>0.49431818181818188</v>
      </c>
      <c r="E7" s="15">
        <f>IFERROR(C7/C$36,0)</f>
        <v>0.2294505494505493</v>
      </c>
      <c r="F7" s="14">
        <v>0</v>
      </c>
      <c r="G7" s="15">
        <f>IFERROR(F7/F$25,0)</f>
        <v>0</v>
      </c>
      <c r="H7" s="15">
        <f>IFERROR(F7/F$36,0)</f>
        <v>0</v>
      </c>
      <c r="I7" s="14">
        <v>6.04166666666667E-3</v>
      </c>
      <c r="J7" s="15">
        <f>IFERROR(I7/I$25,0)</f>
        <v>0.49431818181818188</v>
      </c>
      <c r="K7" s="17">
        <f>IFERROR(I7/I$36,0)</f>
        <v>0.2294505494505493</v>
      </c>
    </row>
    <row r="8" spans="2:11" x14ac:dyDescent="0.25">
      <c r="B8" s="13" t="s">
        <v>150</v>
      </c>
      <c r="C8" s="14">
        <v>3.0902777777777799E-3</v>
      </c>
      <c r="D8" s="15">
        <f t="shared" ref="D8:D24" si="0">IFERROR(C8/C$25,0)</f>
        <v>0.25284090909090912</v>
      </c>
      <c r="E8" s="15">
        <f t="shared" ref="E8:E24" si="1">IFERROR(C8/C$36,0)</f>
        <v>0.11736263736263729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3.0902777777777799E-3</v>
      </c>
      <c r="J8" s="15">
        <f t="shared" ref="J8:J24" si="4">IFERROR(I8/I$25,0)</f>
        <v>0.25284090909090912</v>
      </c>
      <c r="K8" s="17">
        <f t="shared" ref="K8:K24" si="5">IFERROR(I8/I$36,0)</f>
        <v>0.11736263736263729</v>
      </c>
    </row>
    <row r="9" spans="2:11" x14ac:dyDescent="0.25">
      <c r="B9" s="13" t="s">
        <v>11</v>
      </c>
      <c r="C9" s="14">
        <v>6.2500000000000001E-4</v>
      </c>
      <c r="D9" s="15">
        <f t="shared" si="0"/>
        <v>5.1136363636363612E-2</v>
      </c>
      <c r="E9" s="15">
        <f t="shared" si="1"/>
        <v>2.3736263736263707E-2</v>
      </c>
      <c r="F9" s="14">
        <v>0</v>
      </c>
      <c r="G9" s="15">
        <f t="shared" si="2"/>
        <v>0</v>
      </c>
      <c r="H9" s="15">
        <f t="shared" si="3"/>
        <v>0</v>
      </c>
      <c r="I9" s="14">
        <v>6.2500000000000001E-4</v>
      </c>
      <c r="J9" s="15">
        <f t="shared" si="4"/>
        <v>5.1136363636363612E-2</v>
      </c>
      <c r="K9" s="17">
        <f t="shared" si="5"/>
        <v>2.3736263736263707E-2</v>
      </c>
    </row>
    <row r="10" spans="2:11" x14ac:dyDescent="0.25">
      <c r="B10" s="13" t="s">
        <v>63</v>
      </c>
      <c r="C10" s="14">
        <v>1.0185185185185199E-3</v>
      </c>
      <c r="D10" s="15">
        <f t="shared" si="0"/>
        <v>8.3333333333333412E-2</v>
      </c>
      <c r="E10" s="15">
        <f t="shared" si="1"/>
        <v>3.8681318681318688E-2</v>
      </c>
      <c r="F10" s="14">
        <v>0</v>
      </c>
      <c r="G10" s="15">
        <f t="shared" si="2"/>
        <v>0</v>
      </c>
      <c r="H10" s="15">
        <f t="shared" si="3"/>
        <v>0</v>
      </c>
      <c r="I10" s="14">
        <v>1.0185185185185199E-3</v>
      </c>
      <c r="J10" s="15">
        <f t="shared" si="4"/>
        <v>8.3333333333333412E-2</v>
      </c>
      <c r="K10" s="17">
        <f t="shared" si="5"/>
        <v>3.8681318681318688E-2</v>
      </c>
    </row>
    <row r="11" spans="2:11" x14ac:dyDescent="0.25">
      <c r="B11" s="13" t="s">
        <v>12</v>
      </c>
      <c r="C11" s="14">
        <v>2.7777777777777799E-4</v>
      </c>
      <c r="D11" s="15">
        <f t="shared" si="0"/>
        <v>2.2727272727272735E-2</v>
      </c>
      <c r="E11" s="15">
        <f t="shared" si="1"/>
        <v>1.0549450549450544E-2</v>
      </c>
      <c r="F11" s="14">
        <v>0</v>
      </c>
      <c r="G11" s="15">
        <f t="shared" si="2"/>
        <v>0</v>
      </c>
      <c r="H11" s="15">
        <f t="shared" si="3"/>
        <v>0</v>
      </c>
      <c r="I11" s="14">
        <v>2.7777777777777799E-4</v>
      </c>
      <c r="J11" s="15">
        <f t="shared" si="4"/>
        <v>2.2727272727272735E-2</v>
      </c>
      <c r="K11" s="17">
        <f t="shared" si="5"/>
        <v>1.0549450549450544E-2</v>
      </c>
    </row>
    <row r="12" spans="2:1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1.16898148148148E-3</v>
      </c>
      <c r="D24" s="15">
        <f t="shared" si="0"/>
        <v>9.5643939393939226E-2</v>
      </c>
      <c r="E24" s="15">
        <f t="shared" si="1"/>
        <v>4.4395604395604284E-2</v>
      </c>
      <c r="F24" s="24">
        <v>0</v>
      </c>
      <c r="G24" s="15">
        <f t="shared" si="2"/>
        <v>0</v>
      </c>
      <c r="H24" s="15">
        <f t="shared" si="3"/>
        <v>0</v>
      </c>
      <c r="I24" s="24">
        <v>1.16898148148148E-3</v>
      </c>
      <c r="J24" s="15">
        <f t="shared" si="4"/>
        <v>9.5643939393939226E-2</v>
      </c>
      <c r="K24" s="17">
        <f t="shared" si="5"/>
        <v>4.4395604395604284E-2</v>
      </c>
    </row>
    <row r="25" spans="2:11" ht="16.5" thickTop="1" thickBot="1" x14ac:dyDescent="0.3">
      <c r="B25" s="36" t="s">
        <v>3</v>
      </c>
      <c r="C25" s="37">
        <f>SUM(C7:C24)</f>
        <v>1.2222222222222228E-2</v>
      </c>
      <c r="D25" s="38">
        <f>IFERROR(SUM(D7:D24),0)</f>
        <v>1</v>
      </c>
      <c r="E25" s="38">
        <f>IFERROR(SUM(E7:E24),0)</f>
        <v>0.46417582417582381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1.2222222222222228E-2</v>
      </c>
      <c r="J25" s="38">
        <f>IFERROR(SUM(J7:J24),0)</f>
        <v>1</v>
      </c>
      <c r="K25" s="39">
        <f>IFERROR(SUM(K7:K24),0)</f>
        <v>0.46417582417582381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2.0833333333333299E-4</v>
      </c>
      <c r="D28" s="22"/>
      <c r="E28" s="15">
        <f>IFERROR(C28/C$36,0)</f>
        <v>7.9120879120878895E-3</v>
      </c>
      <c r="F28" s="14">
        <v>0</v>
      </c>
      <c r="G28" s="22"/>
      <c r="H28" s="15">
        <f>IFERROR(F28/F$36,0)</f>
        <v>0</v>
      </c>
      <c r="I28" s="14">
        <v>2.0833333333333299E-4</v>
      </c>
      <c r="J28" s="22"/>
      <c r="K28" s="17">
        <f>IFERROR(I28/I$36,0)</f>
        <v>7.9120879120878895E-3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2.0138888888888901E-3</v>
      </c>
      <c r="D31" s="22"/>
      <c r="E31" s="15">
        <f t="shared" si="6"/>
        <v>7.6483516483516437E-2</v>
      </c>
      <c r="F31" s="14">
        <v>0</v>
      </c>
      <c r="G31" s="22"/>
      <c r="H31" s="15">
        <f t="shared" si="7"/>
        <v>0</v>
      </c>
      <c r="I31" s="14">
        <v>2.0138888888888901E-3</v>
      </c>
      <c r="J31" s="22"/>
      <c r="K31" s="17">
        <f t="shared" si="8"/>
        <v>7.6483516483516437E-2</v>
      </c>
    </row>
    <row r="32" spans="2:11" x14ac:dyDescent="0.25">
      <c r="B32" s="21" t="s">
        <v>19</v>
      </c>
      <c r="C32" s="14">
        <v>1.18865740740741E-2</v>
      </c>
      <c r="D32" s="22"/>
      <c r="E32" s="15">
        <f t="shared" si="6"/>
        <v>0.45142857142857185</v>
      </c>
      <c r="F32" s="14">
        <v>0</v>
      </c>
      <c r="G32" s="22"/>
      <c r="H32" s="15">
        <f t="shared" si="7"/>
        <v>0</v>
      </c>
      <c r="I32" s="14">
        <v>1.18865740740741E-2</v>
      </c>
      <c r="J32" s="22"/>
      <c r="K32" s="17">
        <f t="shared" si="8"/>
        <v>0.45142857142857185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1.4108796296296322E-2</v>
      </c>
      <c r="D34" s="38"/>
      <c r="E34" s="38">
        <f>IFERROR(SUM(E28:E33),0)</f>
        <v>0.53582417582417619</v>
      </c>
      <c r="F34" s="37">
        <f>SUM(F28:F33)</f>
        <v>0</v>
      </c>
      <c r="G34" s="38"/>
      <c r="H34" s="38">
        <f>IFERROR(SUM(H28:H33),0)</f>
        <v>0</v>
      </c>
      <c r="I34" s="37">
        <f>SUM(I28:I33)</f>
        <v>1.4108796296296322E-2</v>
      </c>
      <c r="J34" s="38"/>
      <c r="K34" s="39">
        <f>IFERROR(SUM(K28:K33),0)</f>
        <v>0.53582417582417619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2.6331018518518552E-2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2.6331018518518552E-2</v>
      </c>
      <c r="J36" s="40"/>
      <c r="K36" s="43">
        <f>IFERROR(SUM(K25,K34),0)</f>
        <v>1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1"/>
  <dimension ref="B2:D25"/>
  <sheetViews>
    <sheetView showGridLines="0" showZeros="0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6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85</v>
      </c>
      <c r="C3" s="168"/>
      <c r="D3" s="169"/>
    </row>
    <row r="4" spans="2:4" s="86" customFormat="1" ht="24" customHeight="1" x14ac:dyDescent="0.25">
      <c r="B4" s="170" t="s">
        <v>182</v>
      </c>
      <c r="C4" s="171"/>
      <c r="D4" s="172"/>
    </row>
    <row r="5" spans="2:4" s="86" customFormat="1" ht="24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3.25" customHeight="1" x14ac:dyDescent="0.25">
      <c r="B6" s="90" t="s">
        <v>166</v>
      </c>
      <c r="C6" s="91">
        <v>3.7037037037036999E-3</v>
      </c>
      <c r="D6" s="119">
        <v>0.22299651567944301</v>
      </c>
    </row>
    <row r="7" spans="2:4" s="86" customFormat="1" ht="23.25" customHeight="1" x14ac:dyDescent="0.25">
      <c r="B7" s="90" t="s">
        <v>171</v>
      </c>
      <c r="C7" s="91">
        <v>1.9560185185185201E-3</v>
      </c>
      <c r="D7" s="119">
        <v>0.117770034843206</v>
      </c>
    </row>
    <row r="8" spans="2:4" s="86" customFormat="1" ht="23.25" customHeight="1" x14ac:dyDescent="0.25">
      <c r="B8" s="90" t="s">
        <v>92</v>
      </c>
      <c r="C8" s="91">
        <v>1.6782407407407399E-3</v>
      </c>
      <c r="D8" s="119">
        <v>0.101045296167247</v>
      </c>
    </row>
    <row r="9" spans="2:4" s="86" customFormat="1" ht="23.25" customHeight="1" x14ac:dyDescent="0.25">
      <c r="B9" s="90" t="s">
        <v>97</v>
      </c>
      <c r="C9" s="91">
        <v>1.11111111111111E-3</v>
      </c>
      <c r="D9" s="119">
        <v>6.6898954703832794E-2</v>
      </c>
    </row>
    <row r="10" spans="2:4" s="86" customFormat="1" ht="23.25" customHeight="1" x14ac:dyDescent="0.25">
      <c r="B10" s="90" t="s">
        <v>96</v>
      </c>
      <c r="C10" s="91">
        <v>9.3749999999999997E-4</v>
      </c>
      <c r="D10" s="119">
        <v>5.6445993031358901E-2</v>
      </c>
    </row>
    <row r="11" spans="2:4" s="86" customFormat="1" ht="23.25" customHeight="1" x14ac:dyDescent="0.25">
      <c r="B11" s="90" t="s">
        <v>178</v>
      </c>
      <c r="C11" s="91">
        <v>7.8703703703703705E-4</v>
      </c>
      <c r="D11" s="119">
        <v>4.7386759581881502E-2</v>
      </c>
    </row>
    <row r="12" spans="2:4" s="86" customFormat="1" ht="23.25" customHeight="1" x14ac:dyDescent="0.25">
      <c r="B12" s="90" t="s">
        <v>91</v>
      </c>
      <c r="C12" s="91">
        <v>7.7546296296296304E-4</v>
      </c>
      <c r="D12" s="119">
        <v>4.6689895470383297E-2</v>
      </c>
    </row>
    <row r="13" spans="2:4" s="86" customFormat="1" ht="23.25" customHeight="1" x14ac:dyDescent="0.25">
      <c r="B13" s="90" t="s">
        <v>98</v>
      </c>
      <c r="C13" s="91">
        <v>7.1759259259259302E-4</v>
      </c>
      <c r="D13" s="119">
        <v>4.3205574912892002E-2</v>
      </c>
    </row>
    <row r="14" spans="2:4" s="86" customFormat="1" ht="23.25" customHeight="1" x14ac:dyDescent="0.25">
      <c r="B14" s="90" t="s">
        <v>90</v>
      </c>
      <c r="C14" s="91">
        <v>5.32407407407407E-4</v>
      </c>
      <c r="D14" s="119">
        <v>3.2055749128919897E-2</v>
      </c>
    </row>
    <row r="15" spans="2:4" s="86" customFormat="1" ht="23.25" customHeight="1" x14ac:dyDescent="0.25">
      <c r="B15" s="90" t="s">
        <v>221</v>
      </c>
      <c r="C15" s="91">
        <v>5.20833333333333E-4</v>
      </c>
      <c r="D15" s="119">
        <v>3.1358885017421602E-2</v>
      </c>
    </row>
    <row r="16" spans="2:4" s="86" customFormat="1" ht="23.25" customHeight="1" x14ac:dyDescent="0.25">
      <c r="B16" s="90" t="s">
        <v>169</v>
      </c>
      <c r="C16" s="91">
        <v>3.9351851851851901E-4</v>
      </c>
      <c r="D16" s="119">
        <v>2.3693379790940799E-2</v>
      </c>
    </row>
    <row r="17" spans="2:4" s="86" customFormat="1" ht="23.25" customHeight="1" x14ac:dyDescent="0.25">
      <c r="B17" s="90" t="s">
        <v>189</v>
      </c>
      <c r="C17" s="91">
        <v>3.7037037037037003E-4</v>
      </c>
      <c r="D17" s="119">
        <v>2.2299651567944299E-2</v>
      </c>
    </row>
    <row r="18" spans="2:4" s="86" customFormat="1" ht="23.25" customHeight="1" x14ac:dyDescent="0.25">
      <c r="B18" s="90" t="s">
        <v>95</v>
      </c>
      <c r="C18" s="91">
        <v>3.2407407407407401E-4</v>
      </c>
      <c r="D18" s="119">
        <v>1.9512195121951199E-2</v>
      </c>
    </row>
    <row r="19" spans="2:4" s="86" customFormat="1" ht="23.25" customHeight="1" x14ac:dyDescent="0.25">
      <c r="B19" s="90" t="s">
        <v>205</v>
      </c>
      <c r="C19" s="91">
        <v>3.2407407407407401E-4</v>
      </c>
      <c r="D19" s="119">
        <v>1.9512195121951199E-2</v>
      </c>
    </row>
    <row r="20" spans="2:4" s="86" customFormat="1" ht="23.25" customHeight="1" x14ac:dyDescent="0.25">
      <c r="B20" s="90" t="s">
        <v>222</v>
      </c>
      <c r="C20" s="91">
        <v>3.2407407407407401E-4</v>
      </c>
      <c r="D20" s="119">
        <v>1.9512195121951199E-2</v>
      </c>
    </row>
    <row r="21" spans="2:4" s="86" customFormat="1" ht="23.25" customHeight="1" x14ac:dyDescent="0.25">
      <c r="B21" s="90" t="s">
        <v>117</v>
      </c>
      <c r="C21" s="91">
        <v>3.1250000000000001E-4</v>
      </c>
      <c r="D21" s="119">
        <v>1.8815331010453001E-2</v>
      </c>
    </row>
    <row r="22" spans="2:4" s="86" customFormat="1" ht="23.25" customHeight="1" x14ac:dyDescent="0.25">
      <c r="B22" s="90" t="s">
        <v>218</v>
      </c>
      <c r="C22" s="91">
        <v>2.89351851851852E-4</v>
      </c>
      <c r="D22" s="119">
        <v>1.74216027874564E-2</v>
      </c>
    </row>
    <row r="23" spans="2:4" s="86" customFormat="1" ht="23.25" customHeight="1" x14ac:dyDescent="0.25">
      <c r="B23" s="90" t="s">
        <v>172</v>
      </c>
      <c r="C23" s="91">
        <v>2.89351851851852E-4</v>
      </c>
      <c r="D23" s="119">
        <v>1.74216027874564E-2</v>
      </c>
    </row>
    <row r="24" spans="2:4" s="86" customFormat="1" ht="23.25" customHeight="1" x14ac:dyDescent="0.25">
      <c r="B24" s="90" t="s">
        <v>188</v>
      </c>
      <c r="C24" s="91">
        <v>2.5462962962962999E-4</v>
      </c>
      <c r="D24" s="119">
        <v>1.53310104529617E-2</v>
      </c>
    </row>
    <row r="25" spans="2:4" s="86" customFormat="1" ht="23.25" customHeight="1" thickBot="1" x14ac:dyDescent="0.3">
      <c r="B25" s="93" t="s">
        <v>192</v>
      </c>
      <c r="C25" s="94">
        <v>2.19907407407407E-4</v>
      </c>
      <c r="D25" s="120">
        <v>1.32404181184669E-2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2"/>
  <dimension ref="B2:D6"/>
  <sheetViews>
    <sheetView showGridLines="0" showZeros="0" topLeftCell="A2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0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67" t="s">
        <v>86</v>
      </c>
      <c r="C3" s="168"/>
      <c r="D3" s="169"/>
    </row>
    <row r="4" spans="2:4" s="86" customFormat="1" ht="24" customHeight="1" x14ac:dyDescent="0.25">
      <c r="B4" s="170" t="s">
        <v>182</v>
      </c>
      <c r="C4" s="171"/>
      <c r="D4" s="172"/>
    </row>
    <row r="5" spans="2:4" s="86" customFormat="1" ht="24" customHeight="1" x14ac:dyDescent="0.25">
      <c r="B5" s="87" t="s">
        <v>10</v>
      </c>
      <c r="C5" s="88" t="s">
        <v>76</v>
      </c>
      <c r="D5" s="89" t="s">
        <v>5</v>
      </c>
    </row>
    <row r="6" spans="2:4" s="86" customFormat="1" ht="24" customHeight="1" x14ac:dyDescent="0.25">
      <c r="B6" s="90"/>
      <c r="C6" s="121"/>
      <c r="D6" s="122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3"/>
  <dimension ref="B2:D25"/>
  <sheetViews>
    <sheetView showGridLines="0" showZeros="0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3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4" customHeight="1" x14ac:dyDescent="0.25">
      <c r="B3" s="179" t="s">
        <v>100</v>
      </c>
      <c r="C3" s="180"/>
      <c r="D3" s="181"/>
    </row>
    <row r="4" spans="2:4" s="86" customFormat="1" ht="24" customHeight="1" x14ac:dyDescent="0.25">
      <c r="B4" s="182" t="s">
        <v>182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x14ac:dyDescent="0.25">
      <c r="B6" s="109" t="s">
        <v>166</v>
      </c>
      <c r="C6" s="110">
        <v>1.9247685185185201E-2</v>
      </c>
      <c r="D6" s="111">
        <v>8.1503626739854895E-2</v>
      </c>
    </row>
    <row r="7" spans="2:4" s="86" customFormat="1" ht="23.25" customHeight="1" x14ac:dyDescent="0.25">
      <c r="B7" s="109" t="s">
        <v>189</v>
      </c>
      <c r="C7" s="110">
        <v>1.43865740740741E-2</v>
      </c>
      <c r="D7" s="111">
        <v>6.0919427563222897E-2</v>
      </c>
    </row>
    <row r="8" spans="2:4" s="86" customFormat="1" ht="23.25" customHeight="1" x14ac:dyDescent="0.25">
      <c r="B8" s="109" t="s">
        <v>223</v>
      </c>
      <c r="C8" s="110">
        <v>1.42592592592593E-2</v>
      </c>
      <c r="D8" s="111">
        <v>6.0380317584787298E-2</v>
      </c>
    </row>
    <row r="9" spans="2:4" s="86" customFormat="1" ht="23.25" customHeight="1" x14ac:dyDescent="0.25">
      <c r="B9" s="109" t="s">
        <v>224</v>
      </c>
      <c r="C9" s="110">
        <v>1.41087962962963E-2</v>
      </c>
      <c r="D9" s="111">
        <v>5.9743187610272502E-2</v>
      </c>
    </row>
    <row r="10" spans="2:4" s="86" customFormat="1" ht="23.25" customHeight="1" x14ac:dyDescent="0.25">
      <c r="B10" s="109" t="s">
        <v>170</v>
      </c>
      <c r="C10" s="110">
        <v>1.4085648148148101E-2</v>
      </c>
      <c r="D10" s="111">
        <v>5.9645167614193299E-2</v>
      </c>
    </row>
    <row r="11" spans="2:4" s="86" customFormat="1" ht="23.25" customHeight="1" x14ac:dyDescent="0.25">
      <c r="B11" s="109" t="s">
        <v>171</v>
      </c>
      <c r="C11" s="110">
        <v>9.1898148148148208E-3</v>
      </c>
      <c r="D11" s="111">
        <v>3.89139384434425E-2</v>
      </c>
    </row>
    <row r="12" spans="2:4" s="86" customFormat="1" ht="23.25" customHeight="1" x14ac:dyDescent="0.25">
      <c r="B12" s="109" t="s">
        <v>99</v>
      </c>
      <c r="C12" s="110">
        <v>7.8472222222222207E-3</v>
      </c>
      <c r="D12" s="111">
        <v>3.3228778670848898E-2</v>
      </c>
    </row>
    <row r="13" spans="2:4" s="86" customFormat="1" ht="23.25" customHeight="1" x14ac:dyDescent="0.25">
      <c r="B13" s="109" t="s">
        <v>225</v>
      </c>
      <c r="C13" s="110">
        <v>7.7546296296296304E-3</v>
      </c>
      <c r="D13" s="111">
        <v>3.28366986865321E-2</v>
      </c>
    </row>
    <row r="14" spans="2:4" s="86" customFormat="1" ht="23.25" customHeight="1" x14ac:dyDescent="0.25">
      <c r="B14" s="109" t="s">
        <v>96</v>
      </c>
      <c r="C14" s="110">
        <v>7.6620370370370401E-3</v>
      </c>
      <c r="D14" s="111">
        <v>3.2444618702215301E-2</v>
      </c>
    </row>
    <row r="15" spans="2:4" s="86" customFormat="1" ht="23.25" customHeight="1" x14ac:dyDescent="0.25">
      <c r="B15" s="109" t="s">
        <v>183</v>
      </c>
      <c r="C15" s="110">
        <v>6.9907407407407401E-3</v>
      </c>
      <c r="D15" s="111">
        <v>2.9602038815918399E-2</v>
      </c>
    </row>
    <row r="16" spans="2:4" s="86" customFormat="1" ht="23.25" customHeight="1" x14ac:dyDescent="0.25">
      <c r="B16" s="109" t="s">
        <v>226</v>
      </c>
      <c r="C16" s="110">
        <v>6.4004629629629602E-3</v>
      </c>
      <c r="D16" s="111">
        <v>2.7102528915898799E-2</v>
      </c>
    </row>
    <row r="17" spans="2:4" s="86" customFormat="1" ht="23.25" customHeight="1" x14ac:dyDescent="0.25">
      <c r="B17" s="109" t="s">
        <v>176</v>
      </c>
      <c r="C17" s="110">
        <v>6.0300925925925904E-3</v>
      </c>
      <c r="D17" s="111">
        <v>2.5534208978631599E-2</v>
      </c>
    </row>
    <row r="18" spans="2:4" s="86" customFormat="1" ht="23.25" customHeight="1" x14ac:dyDescent="0.25">
      <c r="B18" s="109" t="s">
        <v>165</v>
      </c>
      <c r="C18" s="110">
        <v>5.3125000000000004E-3</v>
      </c>
      <c r="D18" s="111">
        <v>2.2495589100176398E-2</v>
      </c>
    </row>
    <row r="19" spans="2:4" s="86" customFormat="1" ht="23.25" customHeight="1" x14ac:dyDescent="0.25">
      <c r="B19" s="109" t="s">
        <v>185</v>
      </c>
      <c r="C19" s="110">
        <v>4.7916666666666698E-3</v>
      </c>
      <c r="D19" s="111">
        <v>2.0290139188394399E-2</v>
      </c>
    </row>
    <row r="20" spans="2:4" s="86" customFormat="1" ht="23.25" customHeight="1" x14ac:dyDescent="0.25">
      <c r="B20" s="109" t="s">
        <v>227</v>
      </c>
      <c r="C20" s="110">
        <v>4.5370370370370399E-3</v>
      </c>
      <c r="D20" s="111">
        <v>1.9211919231523201E-2</v>
      </c>
    </row>
    <row r="21" spans="2:4" s="86" customFormat="1" ht="23.25" customHeight="1" x14ac:dyDescent="0.25">
      <c r="B21" s="109" t="s">
        <v>228</v>
      </c>
      <c r="C21" s="110">
        <v>3.8078703703703699E-3</v>
      </c>
      <c r="D21" s="111">
        <v>1.6124289355028399E-2</v>
      </c>
    </row>
    <row r="22" spans="2:4" s="86" customFormat="1" ht="23.25" customHeight="1" x14ac:dyDescent="0.25">
      <c r="B22" s="109" t="s">
        <v>229</v>
      </c>
      <c r="C22" s="110">
        <v>3.6805555555555602E-3</v>
      </c>
      <c r="D22" s="111">
        <v>1.55851793765928E-2</v>
      </c>
    </row>
    <row r="23" spans="2:4" s="86" customFormat="1" ht="23.25" customHeight="1" x14ac:dyDescent="0.25">
      <c r="B23" s="109" t="s">
        <v>230</v>
      </c>
      <c r="C23" s="110">
        <v>3.5879629629629599E-3</v>
      </c>
      <c r="D23" s="111">
        <v>1.5193099392276E-2</v>
      </c>
    </row>
    <row r="24" spans="2:4" s="86" customFormat="1" ht="23.25" customHeight="1" x14ac:dyDescent="0.25">
      <c r="B24" s="109" t="s">
        <v>231</v>
      </c>
      <c r="C24" s="110">
        <v>3.4143518518518498E-3</v>
      </c>
      <c r="D24" s="111">
        <v>1.4457949421682E-2</v>
      </c>
    </row>
    <row r="25" spans="2:4" s="86" customFormat="1" ht="23.25" customHeight="1" thickBot="1" x14ac:dyDescent="0.3">
      <c r="B25" s="112" t="s">
        <v>175</v>
      </c>
      <c r="C25" s="113">
        <v>3.26388888888889E-3</v>
      </c>
      <c r="D25" s="114">
        <v>1.3820819447167201E-2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4"/>
  <dimension ref="B2:D6"/>
  <sheetViews>
    <sheetView showGridLines="0" showZeros="0" topLeftCell="A3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19.71093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79" t="s">
        <v>101</v>
      </c>
      <c r="C3" s="180"/>
      <c r="D3" s="181"/>
    </row>
    <row r="4" spans="2:4" ht="23.25" customHeight="1" x14ac:dyDescent="0.25">
      <c r="B4" s="182" t="s">
        <v>182</v>
      </c>
      <c r="C4" s="183"/>
      <c r="D4" s="184"/>
    </row>
    <row r="5" spans="2:4" ht="23.25" customHeight="1" x14ac:dyDescent="0.25">
      <c r="B5" s="106" t="s">
        <v>10</v>
      </c>
      <c r="C5" s="107" t="s">
        <v>76</v>
      </c>
      <c r="D5" s="108" t="s">
        <v>5</v>
      </c>
    </row>
    <row r="6" spans="2:4" ht="23.25" customHeight="1" x14ac:dyDescent="0.25">
      <c r="B6" s="109"/>
      <c r="C6" s="110"/>
      <c r="D6" s="11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5"/>
  <dimension ref="B2:D6"/>
  <sheetViews>
    <sheetView showGridLines="0" showZeros="0" topLeftCell="A3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0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79" t="s">
        <v>102</v>
      </c>
      <c r="C3" s="180"/>
      <c r="D3" s="181"/>
    </row>
    <row r="4" spans="2:4" ht="23.25" customHeight="1" x14ac:dyDescent="0.25">
      <c r="B4" s="182" t="s">
        <v>182</v>
      </c>
      <c r="C4" s="183"/>
      <c r="D4" s="184"/>
    </row>
    <row r="5" spans="2:4" ht="23.25" customHeight="1" x14ac:dyDescent="0.25">
      <c r="B5" s="106" t="s">
        <v>10</v>
      </c>
      <c r="C5" s="107" t="s">
        <v>76</v>
      </c>
      <c r="D5" s="108" t="s">
        <v>5</v>
      </c>
    </row>
    <row r="6" spans="2:4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6"/>
  <dimension ref="B2:D25"/>
  <sheetViews>
    <sheetView showGridLines="0" showZeros="0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6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103</v>
      </c>
      <c r="C3" s="180"/>
      <c r="D3" s="181"/>
    </row>
    <row r="4" spans="2:4" s="86" customFormat="1" ht="23.25" customHeight="1" x14ac:dyDescent="0.25">
      <c r="B4" s="182" t="s">
        <v>182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x14ac:dyDescent="0.25">
      <c r="B6" s="109" t="s">
        <v>228</v>
      </c>
      <c r="C6" s="110">
        <v>1.34375E-2</v>
      </c>
      <c r="D6" s="111">
        <v>0.13400000000000001</v>
      </c>
    </row>
    <row r="7" spans="2:4" s="86" customFormat="1" ht="23.25" customHeight="1" x14ac:dyDescent="0.25">
      <c r="B7" s="109" t="s">
        <v>99</v>
      </c>
      <c r="C7" s="110">
        <v>1.0983796296296301E-2</v>
      </c>
      <c r="D7" s="111">
        <v>0.1095</v>
      </c>
    </row>
    <row r="8" spans="2:4" s="86" customFormat="1" ht="23.25" customHeight="1" x14ac:dyDescent="0.25">
      <c r="B8" s="109" t="s">
        <v>232</v>
      </c>
      <c r="C8" s="110">
        <v>1.01851851851852E-2</v>
      </c>
      <c r="D8" s="111">
        <v>0.1016</v>
      </c>
    </row>
    <row r="9" spans="2:4" s="86" customFormat="1" ht="23.25" customHeight="1" x14ac:dyDescent="0.25">
      <c r="B9" s="109" t="s">
        <v>166</v>
      </c>
      <c r="C9" s="110">
        <v>8.7847222222222233E-3</v>
      </c>
      <c r="D9" s="111">
        <v>8.7599999999999997E-2</v>
      </c>
    </row>
    <row r="10" spans="2:4" s="86" customFormat="1" ht="23.25" customHeight="1" x14ac:dyDescent="0.25">
      <c r="B10" s="109" t="s">
        <v>188</v>
      </c>
      <c r="C10" s="110">
        <v>6.1458333333333304E-3</v>
      </c>
      <c r="D10" s="111">
        <v>6.13E-2</v>
      </c>
    </row>
    <row r="11" spans="2:4" s="86" customFormat="1" ht="23.25" customHeight="1" x14ac:dyDescent="0.25">
      <c r="B11" s="109" t="s">
        <v>226</v>
      </c>
      <c r="C11" s="110">
        <v>5.6365740740740699E-3</v>
      </c>
      <c r="D11" s="111">
        <v>5.62E-2</v>
      </c>
    </row>
    <row r="12" spans="2:4" s="86" customFormat="1" ht="23.25" customHeight="1" x14ac:dyDescent="0.25">
      <c r="B12" s="109" t="s">
        <v>233</v>
      </c>
      <c r="C12" s="110">
        <v>5.5902777777777799E-3</v>
      </c>
      <c r="D12" s="111">
        <v>5.5800000000000002E-2</v>
      </c>
    </row>
    <row r="13" spans="2:4" s="86" customFormat="1" ht="23.25" customHeight="1" x14ac:dyDescent="0.25">
      <c r="B13" s="109" t="s">
        <v>234</v>
      </c>
      <c r="C13" s="110">
        <v>4.3634259259259303E-3</v>
      </c>
      <c r="D13" s="111">
        <v>4.3499999999999997E-2</v>
      </c>
    </row>
    <row r="14" spans="2:4" s="86" customFormat="1" ht="23.25" customHeight="1" x14ac:dyDescent="0.25">
      <c r="B14" s="109" t="s">
        <v>235</v>
      </c>
      <c r="C14" s="110">
        <v>4.2476851851851903E-3</v>
      </c>
      <c r="D14" s="111">
        <v>4.24E-2</v>
      </c>
    </row>
    <row r="15" spans="2:4" s="86" customFormat="1" ht="23.25" customHeight="1" x14ac:dyDescent="0.25">
      <c r="B15" s="109" t="s">
        <v>236</v>
      </c>
      <c r="C15" s="110">
        <v>3.8310185185185201E-3</v>
      </c>
      <c r="D15" s="111">
        <v>3.8199999999999998E-2</v>
      </c>
    </row>
    <row r="16" spans="2:4" s="86" customFormat="1" ht="23.25" customHeight="1" x14ac:dyDescent="0.25">
      <c r="B16" s="109" t="s">
        <v>187</v>
      </c>
      <c r="C16" s="110">
        <v>2.70833333333333E-3</v>
      </c>
      <c r="D16" s="111">
        <v>2.7E-2</v>
      </c>
    </row>
    <row r="17" spans="2:4" s="86" customFormat="1" ht="23.25" customHeight="1" x14ac:dyDescent="0.25">
      <c r="B17" s="109" t="s">
        <v>198</v>
      </c>
      <c r="C17" s="110">
        <v>2.5347222222222199E-3</v>
      </c>
      <c r="D17" s="111">
        <v>2.53E-2</v>
      </c>
    </row>
    <row r="18" spans="2:4" s="86" customFormat="1" ht="23.25" customHeight="1" x14ac:dyDescent="0.25">
      <c r="B18" s="109" t="s">
        <v>217</v>
      </c>
      <c r="C18" s="110">
        <v>2.0254629629629598E-3</v>
      </c>
      <c r="D18" s="111">
        <v>2.0199999999999999E-2</v>
      </c>
    </row>
    <row r="19" spans="2:4" s="86" customFormat="1" ht="23.25" customHeight="1" x14ac:dyDescent="0.25">
      <c r="B19" s="109" t="s">
        <v>237</v>
      </c>
      <c r="C19" s="110">
        <v>1.90972222222222E-3</v>
      </c>
      <c r="D19" s="111">
        <v>1.9E-2</v>
      </c>
    </row>
    <row r="20" spans="2:4" s="86" customFormat="1" ht="23.25" customHeight="1" x14ac:dyDescent="0.25">
      <c r="B20" s="109" t="s">
        <v>238</v>
      </c>
      <c r="C20" s="110">
        <v>1.86342592592593E-3</v>
      </c>
      <c r="D20" s="111">
        <v>1.8599999999999998E-2</v>
      </c>
    </row>
    <row r="21" spans="2:4" s="86" customFormat="1" ht="23.25" customHeight="1" x14ac:dyDescent="0.25">
      <c r="B21" s="109" t="s">
        <v>96</v>
      </c>
      <c r="C21" s="110">
        <v>1.8171296296296299E-3</v>
      </c>
      <c r="D21" s="111">
        <v>1.8100000000000002E-2</v>
      </c>
    </row>
    <row r="22" spans="2:4" s="86" customFormat="1" ht="23.25" customHeight="1" x14ac:dyDescent="0.25">
      <c r="B22" s="109" t="s">
        <v>239</v>
      </c>
      <c r="C22" s="110">
        <v>1.66666666666667E-3</v>
      </c>
      <c r="D22" s="111">
        <v>1.66E-2</v>
      </c>
    </row>
    <row r="23" spans="2:4" s="86" customFormat="1" ht="23.25" customHeight="1" x14ac:dyDescent="0.25">
      <c r="B23" s="109" t="s">
        <v>240</v>
      </c>
      <c r="C23" s="110">
        <v>1.58564814814815E-3</v>
      </c>
      <c r="D23" s="111">
        <v>1.5800000000000002E-2</v>
      </c>
    </row>
    <row r="24" spans="2:4" s="86" customFormat="1" ht="23.25" customHeight="1" x14ac:dyDescent="0.25">
      <c r="B24" s="109" t="s">
        <v>253</v>
      </c>
      <c r="C24" s="110">
        <v>1.4583333333333334E-3</v>
      </c>
      <c r="D24" s="111">
        <v>1.4500000000000001E-2</v>
      </c>
    </row>
    <row r="25" spans="2:4" s="86" customFormat="1" ht="23.25" customHeight="1" thickBot="1" x14ac:dyDescent="0.3">
      <c r="B25" s="112" t="s">
        <v>183</v>
      </c>
      <c r="C25" s="113">
        <v>1.4004629629629599E-3</v>
      </c>
      <c r="D25" s="143">
        <v>1.4E-2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0" max="16383" man="1"/>
  </rowBreaks>
  <colBreaks count="1" manualBreakCount="1">
    <brk id="4" max="1048575" man="1"/>
  </colBreaks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7"/>
  <dimension ref="B2:D6"/>
  <sheetViews>
    <sheetView showGridLines="0" showZeros="0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104</v>
      </c>
      <c r="C3" s="180"/>
      <c r="D3" s="181"/>
    </row>
    <row r="4" spans="2:4" s="86" customFormat="1" ht="23.25" customHeight="1" x14ac:dyDescent="0.25">
      <c r="B4" s="182" t="s">
        <v>182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8"/>
  <dimension ref="B2:D6"/>
  <sheetViews>
    <sheetView showGridLines="0" showZeros="0" topLeftCell="A3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7.5703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105</v>
      </c>
      <c r="C3" s="180"/>
      <c r="D3" s="181"/>
    </row>
    <row r="4" spans="2:4" s="86" customFormat="1" ht="23.25" customHeight="1" x14ac:dyDescent="0.25">
      <c r="B4" s="182" t="s">
        <v>182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59"/>
  <dimension ref="B2:D6"/>
  <sheetViews>
    <sheetView showGridLines="0" showZeros="0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ht="23.25" customHeight="1" x14ac:dyDescent="0.25">
      <c r="B3" s="161" t="s">
        <v>106</v>
      </c>
      <c r="C3" s="162"/>
      <c r="D3" s="163"/>
    </row>
    <row r="4" spans="2:4" ht="23.25" customHeight="1" x14ac:dyDescent="0.25">
      <c r="B4" s="164" t="s">
        <v>182</v>
      </c>
      <c r="C4" s="165"/>
      <c r="D4" s="166"/>
    </row>
    <row r="5" spans="2:4" ht="23.25" customHeight="1" x14ac:dyDescent="0.25">
      <c r="B5" s="45" t="s">
        <v>10</v>
      </c>
      <c r="C5" s="46" t="s">
        <v>76</v>
      </c>
      <c r="D5" s="47" t="s">
        <v>5</v>
      </c>
    </row>
    <row r="6" spans="2:4" ht="23.25" customHeight="1" thickBot="1" x14ac:dyDescent="0.3">
      <c r="B6" s="99"/>
      <c r="C6" s="100"/>
      <c r="D6" s="101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0"/>
  <dimension ref="B2:D9"/>
  <sheetViews>
    <sheetView showGridLines="0" showZeros="0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5.425781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107</v>
      </c>
      <c r="C3" s="180"/>
      <c r="D3" s="181"/>
    </row>
    <row r="4" spans="2:4" s="86" customFormat="1" ht="23.25" customHeight="1" x14ac:dyDescent="0.25">
      <c r="B4" s="182" t="s">
        <v>182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x14ac:dyDescent="0.25">
      <c r="B6" s="109" t="s">
        <v>235</v>
      </c>
      <c r="C6" s="110">
        <v>2.6157407407407401E-3</v>
      </c>
      <c r="D6" s="111">
        <v>0.58247422680412397</v>
      </c>
    </row>
    <row r="7" spans="2:4" s="86" customFormat="1" ht="23.25" customHeight="1" x14ac:dyDescent="0.25">
      <c r="B7" s="109" t="s">
        <v>171</v>
      </c>
      <c r="C7" s="110">
        <v>9.8379629629629598E-4</v>
      </c>
      <c r="D7" s="111">
        <v>0.219072164948454</v>
      </c>
    </row>
    <row r="8" spans="2:4" s="86" customFormat="1" ht="23.25" customHeight="1" x14ac:dyDescent="0.25">
      <c r="B8" s="109" t="s">
        <v>166</v>
      </c>
      <c r="C8" s="110">
        <v>4.8611111111111099E-4</v>
      </c>
      <c r="D8" s="111">
        <v>0.108247422680412</v>
      </c>
    </row>
    <row r="9" spans="2:4" s="86" customFormat="1" ht="23.25" customHeight="1" thickBot="1" x14ac:dyDescent="0.3">
      <c r="B9" s="112" t="s">
        <v>98</v>
      </c>
      <c r="C9" s="113">
        <v>4.0509259259259301E-4</v>
      </c>
      <c r="D9" s="114">
        <v>9.0206185567010294E-2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3" max="16383" man="1"/>
  </rowBreaks>
  <colBreaks count="1" manualBreakCount="1">
    <brk id="4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"/>
  <dimension ref="B2:K37"/>
  <sheetViews>
    <sheetView showGridLines="0" showZeros="0" topLeftCell="A4" zoomScale="80" zoomScaleNormal="8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7" t="s">
        <v>55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2.6388888888888898E-3</v>
      </c>
      <c r="D7" s="15">
        <f>IFERROR(C7/C$25,0)</f>
        <v>0.33333333333333337</v>
      </c>
      <c r="E7" s="15">
        <f>IFERROR(C7/C$36,0)</f>
        <v>0.19895287958115182</v>
      </c>
      <c r="F7" s="14">
        <v>0</v>
      </c>
      <c r="G7" s="15">
        <f>IFERROR(F7/F$25,0)</f>
        <v>0</v>
      </c>
      <c r="H7" s="15">
        <f>IFERROR(F7/F$36,0)</f>
        <v>0</v>
      </c>
      <c r="I7" s="14">
        <v>2.6388888888888898E-3</v>
      </c>
      <c r="J7" s="15">
        <f>IFERROR(I7/I$25,0)</f>
        <v>0.33333333333333337</v>
      </c>
      <c r="K7" s="17">
        <f>IFERROR(I7/I$36,0)</f>
        <v>0.19895287958115182</v>
      </c>
    </row>
    <row r="8" spans="2:11" x14ac:dyDescent="0.25">
      <c r="B8" s="13" t="s">
        <v>150</v>
      </c>
      <c r="C8" s="14">
        <v>3.0671296296296302E-3</v>
      </c>
      <c r="D8" s="15">
        <f t="shared" ref="D8:D24" si="0">IFERROR(C8/C$25,0)</f>
        <v>0.38742690058479529</v>
      </c>
      <c r="E8" s="15">
        <f t="shared" ref="E8:E24" si="1">IFERROR(C8/C$36,0)</f>
        <v>0.23123909249563693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3.0671296296296302E-3</v>
      </c>
      <c r="J8" s="15">
        <f t="shared" ref="J8:J24" si="4">IFERROR(I8/I$25,0)</f>
        <v>0.38742690058479529</v>
      </c>
      <c r="K8" s="17">
        <f t="shared" ref="K8:K24" si="5">IFERROR(I8/I$36,0)</f>
        <v>0.23123909249563693</v>
      </c>
    </row>
    <row r="9" spans="2:11" x14ac:dyDescent="0.25">
      <c r="B9" s="13" t="s">
        <v>11</v>
      </c>
      <c r="C9" s="14">
        <v>5.4398148148148101E-4</v>
      </c>
      <c r="D9" s="15">
        <f t="shared" si="0"/>
        <v>6.8713450292397574E-2</v>
      </c>
      <c r="E9" s="15">
        <f t="shared" si="1"/>
        <v>4.101221640488651E-2</v>
      </c>
      <c r="F9" s="14">
        <v>0</v>
      </c>
      <c r="G9" s="15">
        <f t="shared" si="2"/>
        <v>0</v>
      </c>
      <c r="H9" s="15">
        <f t="shared" si="3"/>
        <v>0</v>
      </c>
      <c r="I9" s="14">
        <v>5.4398148148148101E-4</v>
      </c>
      <c r="J9" s="15">
        <f t="shared" si="4"/>
        <v>6.8713450292397574E-2</v>
      </c>
      <c r="K9" s="17">
        <f t="shared" si="5"/>
        <v>4.101221640488651E-2</v>
      </c>
    </row>
    <row r="10" spans="2:11" x14ac:dyDescent="0.25">
      <c r="B10" s="13" t="s">
        <v>63</v>
      </c>
      <c r="C10" s="14">
        <v>4.5138888888888898E-4</v>
      </c>
      <c r="D10" s="15">
        <f t="shared" si="0"/>
        <v>5.701754385964912E-2</v>
      </c>
      <c r="E10" s="15">
        <f t="shared" si="1"/>
        <v>3.4031413612565439E-2</v>
      </c>
      <c r="F10" s="14">
        <v>0</v>
      </c>
      <c r="G10" s="15">
        <f t="shared" si="2"/>
        <v>0</v>
      </c>
      <c r="H10" s="15">
        <f t="shared" si="3"/>
        <v>0</v>
      </c>
      <c r="I10" s="14">
        <v>4.5138888888888898E-4</v>
      </c>
      <c r="J10" s="15">
        <f t="shared" si="4"/>
        <v>5.701754385964912E-2</v>
      </c>
      <c r="K10" s="17">
        <f t="shared" si="5"/>
        <v>3.4031413612565439E-2</v>
      </c>
    </row>
    <row r="11" spans="2:11" x14ac:dyDescent="0.25">
      <c r="B11" s="13" t="s">
        <v>12</v>
      </c>
      <c r="C11" s="14">
        <v>2.7777777777777799E-4</v>
      </c>
      <c r="D11" s="15">
        <f t="shared" si="0"/>
        <v>3.5087719298245633E-2</v>
      </c>
      <c r="E11" s="15">
        <f t="shared" si="1"/>
        <v>2.0942408376963359E-2</v>
      </c>
      <c r="F11" s="14">
        <v>0</v>
      </c>
      <c r="G11" s="15">
        <f t="shared" si="2"/>
        <v>0</v>
      </c>
      <c r="H11" s="15">
        <f t="shared" si="3"/>
        <v>0</v>
      </c>
      <c r="I11" s="14">
        <v>2.7777777777777799E-4</v>
      </c>
      <c r="J11" s="15">
        <f t="shared" si="4"/>
        <v>3.5087719298245633E-2</v>
      </c>
      <c r="K11" s="17">
        <f t="shared" si="5"/>
        <v>2.0942408376963359E-2</v>
      </c>
    </row>
    <row r="12" spans="2:1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9.3749999999999997E-4</v>
      </c>
      <c r="D24" s="15">
        <f t="shared" si="0"/>
        <v>0.11842105263157891</v>
      </c>
      <c r="E24" s="15">
        <f t="shared" si="1"/>
        <v>7.0680628272251272E-2</v>
      </c>
      <c r="F24" s="24">
        <v>0</v>
      </c>
      <c r="G24" s="15">
        <f t="shared" si="2"/>
        <v>0</v>
      </c>
      <c r="H24" s="15">
        <f t="shared" si="3"/>
        <v>0</v>
      </c>
      <c r="I24" s="24">
        <v>9.3749999999999997E-4</v>
      </c>
      <c r="J24" s="15">
        <f t="shared" si="4"/>
        <v>0.11842105263157891</v>
      </c>
      <c r="K24" s="17">
        <f t="shared" si="5"/>
        <v>7.0680628272251272E-2</v>
      </c>
    </row>
    <row r="25" spans="2:11" ht="16.5" thickTop="1" thickBot="1" x14ac:dyDescent="0.3">
      <c r="B25" s="36" t="s">
        <v>3</v>
      </c>
      <c r="C25" s="37">
        <f>SUM(C7:C24)</f>
        <v>7.9166666666666691E-3</v>
      </c>
      <c r="D25" s="38">
        <f>IFERROR(SUM(D7:D24),0)</f>
        <v>0.99999999999999989</v>
      </c>
      <c r="E25" s="38">
        <f>IFERROR(SUM(E7:E24),0)</f>
        <v>0.59685863874345535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7.9166666666666691E-3</v>
      </c>
      <c r="J25" s="38">
        <f>IFERROR(SUM(J7:J24),0)</f>
        <v>0.99999999999999989</v>
      </c>
      <c r="K25" s="39">
        <f>IFERROR(SUM(K7:K24),0)</f>
        <v>0.59685863874345535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2.4305555555555601E-4</v>
      </c>
      <c r="D28" s="22"/>
      <c r="E28" s="15">
        <f>IFERROR(C28/C$36,0)</f>
        <v>1.8324607329842958E-2</v>
      </c>
      <c r="F28" s="14">
        <v>0</v>
      </c>
      <c r="G28" s="22"/>
      <c r="H28" s="15">
        <f>IFERROR(F28/F$36,0)</f>
        <v>0</v>
      </c>
      <c r="I28" s="14">
        <v>2.4305555555555601E-4</v>
      </c>
      <c r="J28" s="22"/>
      <c r="K28" s="17">
        <f>IFERROR(I28/I$36,0)</f>
        <v>1.8324607329842958E-2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1.4236111111111101E-3</v>
      </c>
      <c r="D31" s="22"/>
      <c r="E31" s="15">
        <f t="shared" si="6"/>
        <v>0.10732984293193705</v>
      </c>
      <c r="F31" s="14">
        <v>0</v>
      </c>
      <c r="G31" s="22"/>
      <c r="H31" s="15">
        <f t="shared" si="7"/>
        <v>0</v>
      </c>
      <c r="I31" s="14">
        <v>1.4236111111111101E-3</v>
      </c>
      <c r="J31" s="22"/>
      <c r="K31" s="17">
        <f t="shared" si="8"/>
        <v>0.10732984293193705</v>
      </c>
    </row>
    <row r="32" spans="2:11" x14ac:dyDescent="0.25">
      <c r="B32" s="21" t="s">
        <v>19</v>
      </c>
      <c r="C32" s="14">
        <v>3.6805555555555602E-3</v>
      </c>
      <c r="D32" s="22"/>
      <c r="E32" s="15">
        <f t="shared" si="6"/>
        <v>0.27748691099476464</v>
      </c>
      <c r="F32" s="14">
        <v>0</v>
      </c>
      <c r="G32" s="22"/>
      <c r="H32" s="15">
        <f t="shared" si="7"/>
        <v>0</v>
      </c>
      <c r="I32" s="14">
        <v>3.6805555555555602E-3</v>
      </c>
      <c r="J32" s="22"/>
      <c r="K32" s="17">
        <f t="shared" si="8"/>
        <v>0.27748691099476464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5.3472222222222263E-3</v>
      </c>
      <c r="D34" s="38"/>
      <c r="E34" s="38">
        <f>IFERROR(SUM(E28:E33),0)</f>
        <v>0.40314136125654465</v>
      </c>
      <c r="F34" s="37">
        <f>SUM(F28:F33)</f>
        <v>0</v>
      </c>
      <c r="G34" s="38"/>
      <c r="H34" s="38">
        <f>IFERROR(SUM(H28:H33),0)</f>
        <v>0</v>
      </c>
      <c r="I34" s="37">
        <f>SUM(I28:I33)</f>
        <v>5.3472222222222263E-3</v>
      </c>
      <c r="J34" s="38"/>
      <c r="K34" s="39">
        <f>IFERROR(SUM(K28:K33),0)</f>
        <v>0.40314136125654465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1.3263888888888895E-2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1.3263888888888895E-2</v>
      </c>
      <c r="J36" s="40"/>
      <c r="K36" s="43">
        <f>IFERROR(SUM(K25,K34),0)</f>
        <v>1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1"/>
  <dimension ref="B2:D6"/>
  <sheetViews>
    <sheetView showGridLines="0" showZeros="0" topLeftCell="A3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4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108</v>
      </c>
      <c r="C3" s="180"/>
      <c r="D3" s="181"/>
    </row>
    <row r="4" spans="2:4" s="86" customFormat="1" ht="23.25" customHeight="1" x14ac:dyDescent="0.25">
      <c r="B4" s="182" t="s">
        <v>182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thickBot="1" x14ac:dyDescent="0.3">
      <c r="B6" s="112"/>
      <c r="C6" s="117"/>
      <c r="D6" s="11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2"/>
  <dimension ref="B2:D6"/>
  <sheetViews>
    <sheetView showGridLines="0" showZeros="0" topLeftCell="B1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19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109</v>
      </c>
      <c r="C3" s="180"/>
      <c r="D3" s="181"/>
    </row>
    <row r="4" spans="2:4" s="86" customFormat="1" ht="23.25" customHeight="1" x14ac:dyDescent="0.25">
      <c r="B4" s="182" t="s">
        <v>182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thickBot="1" x14ac:dyDescent="0.3">
      <c r="B6" s="112"/>
      <c r="C6" s="117"/>
      <c r="D6" s="118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3"/>
  <dimension ref="B2:D25"/>
  <sheetViews>
    <sheetView showGridLines="0" showZeros="0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17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110</v>
      </c>
      <c r="C3" s="180"/>
      <c r="D3" s="181"/>
    </row>
    <row r="4" spans="2:4" s="86" customFormat="1" ht="23.25" customHeight="1" x14ac:dyDescent="0.25">
      <c r="B4" s="182" t="s">
        <v>182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x14ac:dyDescent="0.25">
      <c r="B6" s="109" t="s">
        <v>241</v>
      </c>
      <c r="C6" s="110">
        <v>9.8726851851851892E-3</v>
      </c>
      <c r="D6" s="111">
        <v>0.15985757121439301</v>
      </c>
    </row>
    <row r="7" spans="2:4" s="86" customFormat="1" ht="23.25" customHeight="1" x14ac:dyDescent="0.25">
      <c r="B7" s="109" t="s">
        <v>173</v>
      </c>
      <c r="C7" s="110">
        <v>9.5254629629629595E-3</v>
      </c>
      <c r="D7" s="111">
        <v>0.15423538230884601</v>
      </c>
    </row>
    <row r="8" spans="2:4" s="86" customFormat="1" ht="23.25" customHeight="1" x14ac:dyDescent="0.25">
      <c r="B8" s="109" t="s">
        <v>188</v>
      </c>
      <c r="C8" s="110">
        <v>6.2962962962962998E-3</v>
      </c>
      <c r="D8" s="111">
        <v>0.101949025487256</v>
      </c>
    </row>
    <row r="9" spans="2:4" s="86" customFormat="1" ht="23.25" customHeight="1" x14ac:dyDescent="0.25">
      <c r="B9" s="109" t="s">
        <v>211</v>
      </c>
      <c r="C9" s="110">
        <v>5.7870370370370402E-3</v>
      </c>
      <c r="D9" s="111">
        <v>9.37031484257871E-2</v>
      </c>
    </row>
    <row r="10" spans="2:4" s="86" customFormat="1" ht="23.25" customHeight="1" x14ac:dyDescent="0.25">
      <c r="B10" s="109" t="s">
        <v>166</v>
      </c>
      <c r="C10" s="110">
        <v>4.54861111111111E-3</v>
      </c>
      <c r="D10" s="111">
        <v>7.3650674662668697E-2</v>
      </c>
    </row>
    <row r="11" spans="2:4" s="86" customFormat="1" ht="23.25" customHeight="1" x14ac:dyDescent="0.25">
      <c r="B11" s="109" t="s">
        <v>208</v>
      </c>
      <c r="C11" s="110">
        <v>4.4097222222222203E-3</v>
      </c>
      <c r="D11" s="111">
        <v>7.1401799100449803E-2</v>
      </c>
    </row>
    <row r="12" spans="2:4" s="86" customFormat="1" ht="23.25" customHeight="1" x14ac:dyDescent="0.25">
      <c r="B12" s="109" t="s">
        <v>187</v>
      </c>
      <c r="C12" s="110">
        <v>3.9467592592592601E-3</v>
      </c>
      <c r="D12" s="111">
        <v>6.3905547226386805E-2</v>
      </c>
    </row>
    <row r="13" spans="2:4" s="86" customFormat="1" ht="23.25" customHeight="1" x14ac:dyDescent="0.25">
      <c r="B13" s="109" t="s">
        <v>232</v>
      </c>
      <c r="C13" s="110">
        <v>2.8472222222222202E-3</v>
      </c>
      <c r="D13" s="111">
        <v>4.6101949025487303E-2</v>
      </c>
    </row>
    <row r="14" spans="2:4" s="86" customFormat="1" ht="23.25" customHeight="1" x14ac:dyDescent="0.25">
      <c r="B14" s="109" t="s">
        <v>171</v>
      </c>
      <c r="C14" s="110">
        <v>2.32638888888889E-3</v>
      </c>
      <c r="D14" s="111">
        <v>3.7668665667166402E-2</v>
      </c>
    </row>
    <row r="15" spans="2:4" s="86" customFormat="1" ht="23.25" customHeight="1" x14ac:dyDescent="0.25">
      <c r="B15" s="109" t="s">
        <v>242</v>
      </c>
      <c r="C15" s="110">
        <v>2.21064814814815E-3</v>
      </c>
      <c r="D15" s="111">
        <v>3.5794602698650702E-2</v>
      </c>
    </row>
    <row r="16" spans="2:4" s="86" customFormat="1" ht="23.25" customHeight="1" x14ac:dyDescent="0.25">
      <c r="B16" s="109" t="s">
        <v>92</v>
      </c>
      <c r="C16" s="110">
        <v>2.0717592592592602E-3</v>
      </c>
      <c r="D16" s="111">
        <v>3.3545727136431801E-2</v>
      </c>
    </row>
    <row r="17" spans="2:4" s="86" customFormat="1" ht="23.25" customHeight="1" x14ac:dyDescent="0.25">
      <c r="B17" s="109" t="s">
        <v>243</v>
      </c>
      <c r="C17" s="110">
        <v>1.6087962962963E-3</v>
      </c>
      <c r="D17" s="111">
        <v>2.6049475262368799E-2</v>
      </c>
    </row>
    <row r="18" spans="2:4" s="86" customFormat="1" ht="23.25" customHeight="1" x14ac:dyDescent="0.25">
      <c r="B18" s="109" t="s">
        <v>244</v>
      </c>
      <c r="C18" s="110">
        <v>1.0069444444444401E-3</v>
      </c>
      <c r="D18" s="111">
        <v>1.6304347826087001E-2</v>
      </c>
    </row>
    <row r="19" spans="2:4" s="86" customFormat="1" ht="23.25" customHeight="1" x14ac:dyDescent="0.25">
      <c r="B19" s="109" t="s">
        <v>117</v>
      </c>
      <c r="C19" s="110">
        <v>9.0277777777777795E-4</v>
      </c>
      <c r="D19" s="111">
        <v>1.46176911544228E-2</v>
      </c>
    </row>
    <row r="20" spans="2:4" s="86" customFormat="1" ht="23.25" customHeight="1" x14ac:dyDescent="0.25">
      <c r="B20" s="109" t="s">
        <v>96</v>
      </c>
      <c r="C20" s="110">
        <v>7.7546296296296304E-4</v>
      </c>
      <c r="D20" s="111">
        <v>1.25562218890555E-2</v>
      </c>
    </row>
    <row r="21" spans="2:4" s="86" customFormat="1" ht="23.25" customHeight="1" x14ac:dyDescent="0.25">
      <c r="B21" s="109" t="s">
        <v>116</v>
      </c>
      <c r="C21" s="110">
        <v>6.3657407407407402E-4</v>
      </c>
      <c r="D21" s="111">
        <v>1.03073463268366E-2</v>
      </c>
    </row>
    <row r="22" spans="2:4" s="86" customFormat="1" ht="23.25" customHeight="1" x14ac:dyDescent="0.25">
      <c r="B22" s="109" t="s">
        <v>189</v>
      </c>
      <c r="C22" s="110">
        <v>4.8611111111111099E-4</v>
      </c>
      <c r="D22" s="111">
        <v>7.8710644677661198E-3</v>
      </c>
    </row>
    <row r="23" spans="2:4" s="86" customFormat="1" ht="23.25" customHeight="1" x14ac:dyDescent="0.25">
      <c r="B23" s="109" t="s">
        <v>245</v>
      </c>
      <c r="C23" s="110">
        <v>4.6296296296296298E-4</v>
      </c>
      <c r="D23" s="111">
        <v>7.4962518740629702E-3</v>
      </c>
    </row>
    <row r="24" spans="2:4" s="86" customFormat="1" ht="23.25" customHeight="1" x14ac:dyDescent="0.25">
      <c r="B24" s="109" t="s">
        <v>184</v>
      </c>
      <c r="C24" s="110">
        <v>4.1666666666666702E-4</v>
      </c>
      <c r="D24" s="111">
        <v>6.7466266866566703E-3</v>
      </c>
    </row>
    <row r="25" spans="2:4" s="86" customFormat="1" ht="23.25" customHeight="1" thickBot="1" x14ac:dyDescent="0.3">
      <c r="B25" s="112" t="s">
        <v>183</v>
      </c>
      <c r="C25" s="113">
        <v>3.9351851851851901E-4</v>
      </c>
      <c r="D25" s="114">
        <v>6.3718140929535198E-3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4"/>
  <dimension ref="B2:D6"/>
  <sheetViews>
    <sheetView showGridLines="0" showZeros="0" topLeftCell="B1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19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5" customFormat="1" ht="23.25" customHeight="1" x14ac:dyDescent="0.25">
      <c r="B3" s="185" t="s">
        <v>111</v>
      </c>
      <c r="C3" s="186"/>
      <c r="D3" s="187"/>
    </row>
    <row r="4" spans="2:4" s="85" customFormat="1" ht="23.25" customHeight="1" x14ac:dyDescent="0.25">
      <c r="B4" s="188" t="s">
        <v>182</v>
      </c>
      <c r="C4" s="189"/>
      <c r="D4" s="190"/>
    </row>
    <row r="5" spans="2:4" s="85" customFormat="1" ht="23.25" customHeight="1" x14ac:dyDescent="0.25">
      <c r="B5" s="102" t="s">
        <v>10</v>
      </c>
      <c r="C5" s="103" t="s">
        <v>76</v>
      </c>
      <c r="D5" s="104" t="s">
        <v>5</v>
      </c>
    </row>
    <row r="6" spans="2:4" s="85" customFormat="1" ht="23.25" customHeight="1" thickBot="1" x14ac:dyDescent="0.3">
      <c r="B6" s="105"/>
      <c r="C6" s="115"/>
      <c r="D6" s="116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31" max="16383" man="1"/>
  </rowBreaks>
  <colBreaks count="1" manualBreakCount="1">
    <brk id="4" max="1048575" man="1"/>
  </colBreaks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5"/>
  <dimension ref="B2:D7"/>
  <sheetViews>
    <sheetView showGridLines="0" showZeros="0" topLeftCell="A3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112</v>
      </c>
      <c r="C3" s="180"/>
      <c r="D3" s="181"/>
    </row>
    <row r="4" spans="2:4" s="86" customFormat="1" ht="23.25" customHeight="1" x14ac:dyDescent="0.25">
      <c r="B4" s="182" t="s">
        <v>182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x14ac:dyDescent="0.25">
      <c r="B6" s="109" t="s">
        <v>166</v>
      </c>
      <c r="C6" s="110">
        <v>7.0138888888888898E-3</v>
      </c>
      <c r="D6" s="111">
        <v>0.89248895434462405</v>
      </c>
    </row>
    <row r="7" spans="2:4" s="86" customFormat="1" ht="23.25" customHeight="1" thickBot="1" x14ac:dyDescent="0.3">
      <c r="B7" s="141" t="s">
        <v>92</v>
      </c>
      <c r="C7" s="142">
        <v>8.4490740740740696E-4</v>
      </c>
      <c r="D7" s="143">
        <v>0.107511045655376</v>
      </c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28" max="16383" man="1"/>
  </rowBreaks>
  <colBreaks count="1" manualBreakCount="1">
    <brk id="4" max="1048575" man="1"/>
  </colBreaks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6"/>
  <dimension ref="B2:D6"/>
  <sheetViews>
    <sheetView showGridLines="0" showZeros="0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26.8554687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113</v>
      </c>
      <c r="C3" s="180"/>
      <c r="D3" s="181"/>
    </row>
    <row r="4" spans="2:4" s="86" customFormat="1" ht="23.25" customHeight="1" x14ac:dyDescent="0.25">
      <c r="B4" s="182" t="s">
        <v>182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7"/>
  <dimension ref="B2:D6"/>
  <sheetViews>
    <sheetView showGridLines="0" showZeros="0" topLeftCell="A3" zoomScale="60" zoomScaleNormal="60" zoomScaleSheetLayoutView="10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113.140625" style="1" customWidth="1"/>
    <col min="3" max="3" width="17.5703125" style="1" bestFit="1" customWidth="1"/>
    <col min="4" max="4" width="16.5703125" style="1" bestFit="1" customWidth="1"/>
    <col min="5" max="16384" width="8.85546875" style="1"/>
  </cols>
  <sheetData>
    <row r="2" spans="2:4" ht="15.75" thickBot="1" x14ac:dyDescent="0.3"/>
    <row r="3" spans="2:4" s="86" customFormat="1" ht="23.25" customHeight="1" x14ac:dyDescent="0.25">
      <c r="B3" s="179" t="s">
        <v>115</v>
      </c>
      <c r="C3" s="180"/>
      <c r="D3" s="181"/>
    </row>
    <row r="4" spans="2:4" s="86" customFormat="1" ht="23.25" customHeight="1" x14ac:dyDescent="0.25">
      <c r="B4" s="182" t="s">
        <v>182</v>
      </c>
      <c r="C4" s="183"/>
      <c r="D4" s="184"/>
    </row>
    <row r="5" spans="2:4" s="86" customFormat="1" ht="23.25" customHeight="1" x14ac:dyDescent="0.25">
      <c r="B5" s="106" t="s">
        <v>10</v>
      </c>
      <c r="C5" s="107" t="s">
        <v>76</v>
      </c>
      <c r="D5" s="108" t="s">
        <v>5</v>
      </c>
    </row>
    <row r="6" spans="2:4" s="86" customFormat="1" ht="23.25" customHeight="1" thickBot="1" x14ac:dyDescent="0.3">
      <c r="B6" s="112"/>
      <c r="C6" s="113"/>
      <c r="D6" s="114"/>
    </row>
  </sheetData>
  <mergeCells count="2">
    <mergeCell ref="B3:D3"/>
    <mergeCell ref="B4:D4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landscape" r:id="rId1"/>
  <rowBreaks count="1" manualBreakCount="1">
    <brk id="17" max="16383" man="1"/>
  </rowBreaks>
  <colBreaks count="1" manualBreakCount="1">
    <brk id="4" max="1048575" man="1"/>
  </colBreaks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69"/>
  <dimension ref="A1:P25"/>
  <sheetViews>
    <sheetView showZeros="0" workbookViewId="0">
      <selection activeCell="D1" sqref="D1:E1"/>
    </sheetView>
  </sheetViews>
  <sheetFormatPr defaultRowHeight="15" x14ac:dyDescent="0.25"/>
  <cols>
    <col min="1" max="1" width="39.28515625" bestFit="1" customWidth="1"/>
  </cols>
  <sheetData>
    <row r="1" spans="1:16" x14ac:dyDescent="0.25">
      <c r="A1" t="s">
        <v>120</v>
      </c>
      <c r="B1" t="s">
        <v>121</v>
      </c>
      <c r="C1" t="s">
        <v>122</v>
      </c>
      <c r="D1" t="s">
        <v>123</v>
      </c>
      <c r="E1" t="s">
        <v>124</v>
      </c>
      <c r="F1" t="s">
        <v>125</v>
      </c>
      <c r="G1" t="s">
        <v>126</v>
      </c>
      <c r="H1" t="s">
        <v>127</v>
      </c>
      <c r="I1" t="s">
        <v>128</v>
      </c>
      <c r="J1" t="s">
        <v>129</v>
      </c>
      <c r="K1" t="s">
        <v>130</v>
      </c>
      <c r="L1" t="s">
        <v>131</v>
      </c>
      <c r="M1" t="s">
        <v>132</v>
      </c>
      <c r="N1" t="s">
        <v>133</v>
      </c>
      <c r="O1" t="s">
        <v>134</v>
      </c>
      <c r="P1" t="s">
        <v>135</v>
      </c>
    </row>
    <row r="2" spans="1:16" x14ac:dyDescent="0.25">
      <c r="A2" t="s">
        <v>48</v>
      </c>
      <c r="B2">
        <v>0</v>
      </c>
      <c r="C2">
        <v>2.0949074074074099E-3</v>
      </c>
      <c r="D2">
        <v>2.0601851851851901E-3</v>
      </c>
      <c r="E2">
        <v>1.38888888888889E-4</v>
      </c>
      <c r="F2">
        <v>3.2986111111111098E-3</v>
      </c>
      <c r="G2">
        <v>0</v>
      </c>
      <c r="H2">
        <v>0</v>
      </c>
      <c r="I2">
        <v>0</v>
      </c>
      <c r="J2">
        <v>0</v>
      </c>
      <c r="K2">
        <v>0</v>
      </c>
      <c r="L2">
        <v>0</v>
      </c>
      <c r="M2">
        <v>7.1180555555555598E-3</v>
      </c>
      <c r="N2">
        <v>9.0277777777777795E-4</v>
      </c>
      <c r="O2">
        <v>7.5231481481481503E-4</v>
      </c>
      <c r="P2">
        <v>3.1712962962963001E-3</v>
      </c>
    </row>
    <row r="3" spans="1:16" x14ac:dyDescent="0.25">
      <c r="A3" t="s">
        <v>150</v>
      </c>
      <c r="B3">
        <v>0</v>
      </c>
      <c r="C3">
        <v>3.7037037037036999E-3</v>
      </c>
      <c r="D3">
        <v>9.69907407407407E-3</v>
      </c>
      <c r="E3">
        <v>1.38888888888889E-4</v>
      </c>
      <c r="F3">
        <v>3.8078703703703699E-3</v>
      </c>
      <c r="G3">
        <v>1.63194444444444E-3</v>
      </c>
      <c r="H3">
        <v>0</v>
      </c>
      <c r="I3">
        <v>0</v>
      </c>
      <c r="J3">
        <v>0</v>
      </c>
      <c r="K3">
        <v>0</v>
      </c>
      <c r="L3">
        <v>0</v>
      </c>
      <c r="M3">
        <v>6.3773148148148096E-3</v>
      </c>
      <c r="N3">
        <v>7.4074074074074103E-4</v>
      </c>
      <c r="O3">
        <v>1.2962962962962999E-3</v>
      </c>
      <c r="P3">
        <v>3.9004629629629602E-3</v>
      </c>
    </row>
    <row r="4" spans="1:16" x14ac:dyDescent="0.25">
      <c r="A4" t="s">
        <v>11</v>
      </c>
      <c r="B4">
        <v>0</v>
      </c>
      <c r="C4">
        <v>3.4606481481481502E-3</v>
      </c>
      <c r="D4">
        <v>5.0925925925925904E-3</v>
      </c>
      <c r="E4">
        <v>1.2731481481481499E-4</v>
      </c>
      <c r="F4">
        <v>1.8402777777777801E-3</v>
      </c>
      <c r="G4">
        <v>5.6712962962962999E-4</v>
      </c>
      <c r="H4">
        <v>0</v>
      </c>
      <c r="I4">
        <v>0</v>
      </c>
      <c r="J4">
        <v>0</v>
      </c>
      <c r="K4">
        <v>0</v>
      </c>
      <c r="L4">
        <v>0</v>
      </c>
      <c r="M4">
        <v>6.75925925925926E-3</v>
      </c>
      <c r="N4">
        <v>1.6782407407407399E-3</v>
      </c>
      <c r="O4">
        <v>1.4814814814814801E-3</v>
      </c>
      <c r="P4">
        <v>4.8263888888888896E-3</v>
      </c>
    </row>
    <row r="5" spans="1:16" x14ac:dyDescent="0.25">
      <c r="A5" t="s">
        <v>63</v>
      </c>
      <c r="B5">
        <v>0</v>
      </c>
      <c r="C5">
        <v>1.2615740740740699E-3</v>
      </c>
      <c r="D5">
        <v>8.7962962962963005E-4</v>
      </c>
      <c r="E5">
        <v>0</v>
      </c>
      <c r="F5">
        <v>0</v>
      </c>
      <c r="G5">
        <v>0</v>
      </c>
      <c r="H5">
        <v>0</v>
      </c>
      <c r="I5">
        <v>0</v>
      </c>
      <c r="J5">
        <v>0</v>
      </c>
      <c r="K5">
        <v>0</v>
      </c>
      <c r="L5">
        <v>0</v>
      </c>
      <c r="M5">
        <v>4.2476851851851903E-3</v>
      </c>
      <c r="N5">
        <v>1.5625000000000001E-3</v>
      </c>
      <c r="O5">
        <v>6.5972222222222203E-4</v>
      </c>
      <c r="P5">
        <v>3.5648148148148102E-3</v>
      </c>
    </row>
    <row r="6" spans="1:16" x14ac:dyDescent="0.25">
      <c r="A6" t="s">
        <v>12</v>
      </c>
      <c r="B6">
        <v>0</v>
      </c>
      <c r="C6">
        <v>1.0069444444444401E-3</v>
      </c>
      <c r="D6">
        <v>3.3449074074074102E-3</v>
      </c>
      <c r="E6">
        <v>6.9444444444444404E-5</v>
      </c>
      <c r="F6">
        <v>9.2592592592592596E-4</v>
      </c>
      <c r="G6">
        <v>0</v>
      </c>
      <c r="H6">
        <v>0</v>
      </c>
      <c r="I6">
        <v>0</v>
      </c>
      <c r="J6">
        <v>0</v>
      </c>
      <c r="K6">
        <v>0</v>
      </c>
      <c r="L6">
        <v>0</v>
      </c>
      <c r="M6">
        <v>9.7222222222222198E-4</v>
      </c>
      <c r="N6">
        <v>5.78703703703704E-4</v>
      </c>
      <c r="O6">
        <v>2.4305555555555601E-4</v>
      </c>
      <c r="P6">
        <v>1.0995370370370399E-3</v>
      </c>
    </row>
    <row r="7" spans="1:16" x14ac:dyDescent="0.25">
      <c r="A7" t="s">
        <v>151</v>
      </c>
      <c r="B7">
        <v>0</v>
      </c>
      <c r="C7">
        <v>0</v>
      </c>
      <c r="D7">
        <v>0</v>
      </c>
      <c r="E7">
        <v>0</v>
      </c>
      <c r="F7">
        <v>0</v>
      </c>
      <c r="G7">
        <v>0</v>
      </c>
      <c r="H7">
        <v>0</v>
      </c>
      <c r="I7">
        <v>0</v>
      </c>
      <c r="J7">
        <v>0</v>
      </c>
      <c r="K7">
        <v>0</v>
      </c>
      <c r="L7">
        <v>0</v>
      </c>
      <c r="M7">
        <v>0</v>
      </c>
      <c r="N7">
        <v>0</v>
      </c>
      <c r="O7">
        <v>0</v>
      </c>
      <c r="P7">
        <v>6.9444444444444404E-5</v>
      </c>
    </row>
    <row r="8" spans="1:16" x14ac:dyDescent="0.25">
      <c r="A8" t="s">
        <v>152</v>
      </c>
      <c r="B8">
        <v>0</v>
      </c>
      <c r="C8">
        <v>0</v>
      </c>
      <c r="D8">
        <v>0</v>
      </c>
      <c r="E8">
        <v>0</v>
      </c>
      <c r="F8">
        <v>0</v>
      </c>
      <c r="G8">
        <v>0</v>
      </c>
      <c r="H8">
        <v>0</v>
      </c>
      <c r="I8">
        <v>0</v>
      </c>
      <c r="J8">
        <v>0</v>
      </c>
      <c r="K8">
        <v>0</v>
      </c>
      <c r="L8">
        <v>0</v>
      </c>
      <c r="M8">
        <v>0</v>
      </c>
      <c r="N8">
        <v>0</v>
      </c>
      <c r="O8">
        <v>0</v>
      </c>
      <c r="P8">
        <v>1.15740740740741E-4</v>
      </c>
    </row>
    <row r="9" spans="1:16" x14ac:dyDescent="0.25">
      <c r="A9" t="s">
        <v>153</v>
      </c>
      <c r="B9">
        <v>0</v>
      </c>
      <c r="C9">
        <v>0</v>
      </c>
      <c r="D9">
        <v>0</v>
      </c>
      <c r="E9">
        <v>0</v>
      </c>
      <c r="F9">
        <v>0</v>
      </c>
      <c r="G9">
        <v>0</v>
      </c>
      <c r="H9">
        <v>0</v>
      </c>
      <c r="I9">
        <v>0</v>
      </c>
      <c r="J9">
        <v>0</v>
      </c>
      <c r="K9">
        <v>0</v>
      </c>
      <c r="L9">
        <v>0</v>
      </c>
      <c r="M9">
        <v>0</v>
      </c>
      <c r="N9">
        <v>0</v>
      </c>
      <c r="O9">
        <v>0</v>
      </c>
      <c r="P9">
        <v>0</v>
      </c>
    </row>
    <row r="10" spans="1:16" x14ac:dyDescent="0.25">
      <c r="A10" t="s">
        <v>154</v>
      </c>
      <c r="B10">
        <v>0</v>
      </c>
      <c r="C10">
        <v>0</v>
      </c>
      <c r="D10">
        <v>0</v>
      </c>
      <c r="E10">
        <v>0</v>
      </c>
      <c r="F10">
        <v>0</v>
      </c>
      <c r="G10">
        <v>0</v>
      </c>
      <c r="H10">
        <v>0</v>
      </c>
      <c r="I10">
        <v>0</v>
      </c>
      <c r="J10">
        <v>0</v>
      </c>
      <c r="K10">
        <v>0</v>
      </c>
      <c r="L10">
        <v>0</v>
      </c>
      <c r="M10">
        <v>0</v>
      </c>
      <c r="N10">
        <v>0</v>
      </c>
      <c r="O10">
        <v>0</v>
      </c>
      <c r="P10">
        <v>0</v>
      </c>
    </row>
    <row r="11" spans="1:16" x14ac:dyDescent="0.25">
      <c r="A11" t="s">
        <v>155</v>
      </c>
      <c r="B11">
        <v>0</v>
      </c>
      <c r="C11">
        <v>0</v>
      </c>
      <c r="D11">
        <v>0</v>
      </c>
      <c r="E11">
        <v>0</v>
      </c>
      <c r="F11">
        <v>0</v>
      </c>
      <c r="G11">
        <v>0</v>
      </c>
      <c r="H11">
        <v>0</v>
      </c>
      <c r="I11">
        <v>0</v>
      </c>
      <c r="J11">
        <v>0</v>
      </c>
      <c r="K11">
        <v>0</v>
      </c>
      <c r="L11">
        <v>0</v>
      </c>
      <c r="M11">
        <v>0</v>
      </c>
      <c r="N11">
        <v>0</v>
      </c>
      <c r="O11">
        <v>0</v>
      </c>
      <c r="P11">
        <v>0</v>
      </c>
    </row>
    <row r="12" spans="1:16" x14ac:dyDescent="0.25">
      <c r="A12" t="s">
        <v>156</v>
      </c>
      <c r="B12">
        <v>0</v>
      </c>
      <c r="C12">
        <v>0</v>
      </c>
      <c r="D12">
        <v>0</v>
      </c>
      <c r="E12">
        <v>0</v>
      </c>
      <c r="F12">
        <v>0</v>
      </c>
      <c r="G12">
        <v>0</v>
      </c>
      <c r="H12">
        <v>0</v>
      </c>
      <c r="I12">
        <v>0</v>
      </c>
      <c r="J12">
        <v>0</v>
      </c>
      <c r="K12">
        <v>0</v>
      </c>
      <c r="L12">
        <v>0</v>
      </c>
      <c r="M12">
        <v>0</v>
      </c>
      <c r="N12">
        <v>0</v>
      </c>
      <c r="O12">
        <v>0</v>
      </c>
      <c r="P12">
        <v>0</v>
      </c>
    </row>
    <row r="13" spans="1:16" x14ac:dyDescent="0.25">
      <c r="A13" t="s">
        <v>157</v>
      </c>
      <c r="B13">
        <v>0</v>
      </c>
      <c r="C13">
        <v>0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>
        <v>0</v>
      </c>
      <c r="L13">
        <v>0</v>
      </c>
      <c r="M13">
        <v>0</v>
      </c>
      <c r="N13">
        <v>0</v>
      </c>
      <c r="O13">
        <v>0</v>
      </c>
      <c r="P13">
        <v>0</v>
      </c>
    </row>
    <row r="14" spans="1:16" x14ac:dyDescent="0.25">
      <c r="A14" t="s">
        <v>158</v>
      </c>
      <c r="B14">
        <v>0</v>
      </c>
      <c r="C14">
        <v>0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>
        <v>0</v>
      </c>
      <c r="L14">
        <v>0</v>
      </c>
      <c r="M14">
        <v>0</v>
      </c>
      <c r="N14">
        <v>0</v>
      </c>
      <c r="O14">
        <v>0</v>
      </c>
      <c r="P14">
        <v>0</v>
      </c>
    </row>
    <row r="15" spans="1:16" x14ac:dyDescent="0.25">
      <c r="A15" t="s">
        <v>159</v>
      </c>
      <c r="B15">
        <v>0</v>
      </c>
      <c r="C15">
        <v>0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>
        <v>0</v>
      </c>
      <c r="L15">
        <v>0</v>
      </c>
      <c r="M15">
        <v>0</v>
      </c>
      <c r="N15">
        <v>0</v>
      </c>
      <c r="O15">
        <v>0</v>
      </c>
      <c r="P15">
        <v>0</v>
      </c>
    </row>
    <row r="16" spans="1:16" x14ac:dyDescent="0.25">
      <c r="A16" t="s">
        <v>160</v>
      </c>
      <c r="B16">
        <v>0</v>
      </c>
      <c r="C16">
        <v>0</v>
      </c>
      <c r="D16">
        <v>0</v>
      </c>
      <c r="E16">
        <v>0</v>
      </c>
      <c r="F16">
        <v>0</v>
      </c>
      <c r="G16">
        <v>0</v>
      </c>
      <c r="H16">
        <v>0</v>
      </c>
      <c r="I16">
        <v>0</v>
      </c>
      <c r="J16">
        <v>0</v>
      </c>
      <c r="K16">
        <v>0</v>
      </c>
      <c r="L16">
        <v>0</v>
      </c>
      <c r="M16">
        <v>0</v>
      </c>
      <c r="N16">
        <v>0</v>
      </c>
      <c r="O16">
        <v>0</v>
      </c>
      <c r="P16">
        <v>0</v>
      </c>
    </row>
    <row r="17" spans="1:16" x14ac:dyDescent="0.25">
      <c r="A17" t="s">
        <v>161</v>
      </c>
      <c r="B17">
        <v>0</v>
      </c>
      <c r="C17">
        <v>0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>
        <v>0</v>
      </c>
      <c r="L17">
        <v>0</v>
      </c>
      <c r="M17">
        <v>0</v>
      </c>
      <c r="N17">
        <v>0</v>
      </c>
      <c r="O17">
        <v>0</v>
      </c>
      <c r="P17">
        <v>0</v>
      </c>
    </row>
    <row r="18" spans="1:16" x14ac:dyDescent="0.25">
      <c r="A18" t="s">
        <v>162</v>
      </c>
      <c r="B18">
        <v>0</v>
      </c>
      <c r="C18">
        <v>0</v>
      </c>
      <c r="D18">
        <v>0</v>
      </c>
      <c r="E18">
        <v>0</v>
      </c>
      <c r="F18">
        <v>0</v>
      </c>
      <c r="G18">
        <v>0</v>
      </c>
      <c r="H18">
        <v>0</v>
      </c>
      <c r="I18">
        <v>0</v>
      </c>
      <c r="J18">
        <v>0</v>
      </c>
      <c r="K18">
        <v>0</v>
      </c>
      <c r="L18">
        <v>0</v>
      </c>
      <c r="M18">
        <v>0</v>
      </c>
      <c r="N18">
        <v>0</v>
      </c>
      <c r="O18">
        <v>0</v>
      </c>
      <c r="P18">
        <v>0</v>
      </c>
    </row>
    <row r="19" spans="1:16" x14ac:dyDescent="0.25">
      <c r="A19" t="s">
        <v>13</v>
      </c>
      <c r="B19">
        <v>0</v>
      </c>
      <c r="C19">
        <v>0</v>
      </c>
      <c r="D19">
        <v>0</v>
      </c>
      <c r="E19">
        <v>0</v>
      </c>
      <c r="F19">
        <v>4.6759259259259297E-3</v>
      </c>
      <c r="G19">
        <v>0</v>
      </c>
      <c r="H19">
        <v>0</v>
      </c>
      <c r="I19">
        <v>0</v>
      </c>
      <c r="J19">
        <v>0</v>
      </c>
      <c r="K19">
        <v>0</v>
      </c>
      <c r="L19">
        <v>0</v>
      </c>
      <c r="M19">
        <v>8.6805555555555605E-4</v>
      </c>
      <c r="N19">
        <v>0</v>
      </c>
      <c r="O19">
        <v>0</v>
      </c>
      <c r="P19">
        <v>2.4305555555555601E-4</v>
      </c>
    </row>
    <row r="20" spans="1:16" x14ac:dyDescent="0.25">
      <c r="A20" t="s">
        <v>15</v>
      </c>
      <c r="B20">
        <v>0</v>
      </c>
      <c r="C20">
        <v>0</v>
      </c>
      <c r="D20">
        <v>0</v>
      </c>
      <c r="E20">
        <v>0</v>
      </c>
      <c r="F20">
        <v>0</v>
      </c>
      <c r="G20">
        <v>0</v>
      </c>
      <c r="H20">
        <v>0</v>
      </c>
      <c r="I20">
        <v>0</v>
      </c>
      <c r="J20">
        <v>0</v>
      </c>
      <c r="K20">
        <v>0</v>
      </c>
      <c r="L20">
        <v>0</v>
      </c>
      <c r="M20">
        <v>0</v>
      </c>
      <c r="N20">
        <v>0</v>
      </c>
      <c r="O20">
        <v>1.8518518518518501E-4</v>
      </c>
      <c r="P20">
        <v>4.2824074074074102E-4</v>
      </c>
    </row>
    <row r="21" spans="1:16" x14ac:dyDescent="0.25">
      <c r="A21" t="s">
        <v>16</v>
      </c>
      <c r="B21">
        <v>0</v>
      </c>
      <c r="C21">
        <v>0</v>
      </c>
      <c r="D21">
        <v>0</v>
      </c>
      <c r="E21">
        <v>0</v>
      </c>
      <c r="F21">
        <v>0</v>
      </c>
      <c r="G21">
        <v>0</v>
      </c>
      <c r="H21">
        <v>0</v>
      </c>
      <c r="I21">
        <v>0</v>
      </c>
      <c r="J21">
        <v>0</v>
      </c>
      <c r="K21">
        <v>0</v>
      </c>
      <c r="L21">
        <v>0</v>
      </c>
      <c r="M21">
        <v>0</v>
      </c>
      <c r="N21">
        <v>0</v>
      </c>
      <c r="O21">
        <v>0</v>
      </c>
      <c r="P21">
        <v>0</v>
      </c>
    </row>
    <row r="22" spans="1:16" x14ac:dyDescent="0.25">
      <c r="A22" t="s">
        <v>17</v>
      </c>
      <c r="B22">
        <v>0</v>
      </c>
      <c r="C22">
        <v>0</v>
      </c>
      <c r="D22">
        <v>0</v>
      </c>
      <c r="E22">
        <v>0</v>
      </c>
      <c r="F22">
        <v>0</v>
      </c>
      <c r="G22">
        <v>0</v>
      </c>
      <c r="H22">
        <v>0</v>
      </c>
      <c r="I22">
        <v>0</v>
      </c>
      <c r="J22">
        <v>0</v>
      </c>
      <c r="K22">
        <v>0</v>
      </c>
      <c r="L22">
        <v>0</v>
      </c>
      <c r="M22">
        <v>0</v>
      </c>
      <c r="N22">
        <v>0</v>
      </c>
      <c r="O22">
        <v>0</v>
      </c>
      <c r="P22">
        <v>0</v>
      </c>
    </row>
    <row r="23" spans="1:16" x14ac:dyDescent="0.25">
      <c r="A23" t="s">
        <v>18</v>
      </c>
      <c r="B23">
        <v>0</v>
      </c>
      <c r="C23">
        <v>7.7546296296296304E-4</v>
      </c>
      <c r="D23">
        <v>1.19212962962963E-3</v>
      </c>
      <c r="E23">
        <v>1.15740740740741E-4</v>
      </c>
      <c r="F23">
        <v>7.8703703703703705E-4</v>
      </c>
      <c r="G23">
        <v>0</v>
      </c>
      <c r="H23">
        <v>0</v>
      </c>
      <c r="I23">
        <v>0</v>
      </c>
      <c r="J23">
        <v>0</v>
      </c>
      <c r="K23">
        <v>0</v>
      </c>
      <c r="L23">
        <v>0</v>
      </c>
      <c r="M23">
        <v>2.2569444444444399E-3</v>
      </c>
      <c r="N23">
        <v>7.5231481481481503E-4</v>
      </c>
      <c r="O23">
        <v>3.2407407407407401E-4</v>
      </c>
      <c r="P23">
        <v>9.6064814814814797E-4</v>
      </c>
    </row>
    <row r="24" spans="1:16" x14ac:dyDescent="0.25">
      <c r="A24" t="s">
        <v>19</v>
      </c>
      <c r="B24">
        <v>0</v>
      </c>
      <c r="C24">
        <v>4.3055555555555599E-3</v>
      </c>
      <c r="D24">
        <v>1.65509259259259E-3</v>
      </c>
      <c r="E24">
        <v>1.8518518518518501E-4</v>
      </c>
      <c r="F24">
        <v>2.5347222222222199E-3</v>
      </c>
      <c r="G24">
        <v>5.90277777777778E-4</v>
      </c>
      <c r="H24">
        <v>0</v>
      </c>
      <c r="I24">
        <v>0</v>
      </c>
      <c r="J24">
        <v>0</v>
      </c>
      <c r="K24">
        <v>0</v>
      </c>
      <c r="L24">
        <v>0</v>
      </c>
      <c r="M24">
        <v>9.8958333333333294E-3</v>
      </c>
      <c r="N24">
        <v>9.1435185185185196E-4</v>
      </c>
      <c r="O24">
        <v>3.5879629629629602E-4</v>
      </c>
      <c r="P24">
        <v>1.1574074074074099E-3</v>
      </c>
    </row>
    <row r="25" spans="1:16" x14ac:dyDescent="0.25">
      <c r="A25" t="s">
        <v>20</v>
      </c>
      <c r="B25">
        <v>0</v>
      </c>
      <c r="C25">
        <v>0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>
        <v>0</v>
      </c>
      <c r="L25">
        <v>0</v>
      </c>
      <c r="M25">
        <v>0</v>
      </c>
      <c r="N25">
        <v>0</v>
      </c>
      <c r="O25">
        <v>0</v>
      </c>
      <c r="P25">
        <v>0</v>
      </c>
    </row>
  </sheetData>
  <pageMargins left="0.7" right="0.7" top="0.75" bottom="0.75" header="0.3" footer="0.3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0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4.31712962962963E-3</v>
      </c>
      <c r="C2" s="79">
        <v>5.09259259259259E-4</v>
      </c>
      <c r="D2" s="80">
        <v>0.89448441247002397</v>
      </c>
      <c r="E2" s="80">
        <v>0.105515587529976</v>
      </c>
    </row>
    <row r="3" spans="1:10" x14ac:dyDescent="0.25">
      <c r="A3" s="79" t="s">
        <v>150</v>
      </c>
      <c r="B3" s="79">
        <v>5.9375000000000001E-3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7.1990740740740704E-3</v>
      </c>
      <c r="C4" s="79">
        <v>7.8703703703703705E-4</v>
      </c>
      <c r="D4" s="80">
        <v>0.901449275362319</v>
      </c>
      <c r="E4" s="80">
        <v>9.8550724637681206E-2</v>
      </c>
    </row>
    <row r="5" spans="1:10" x14ac:dyDescent="0.25">
      <c r="A5" s="79" t="s">
        <v>63</v>
      </c>
      <c r="B5" s="79">
        <v>5.1620370370370396E-3</v>
      </c>
      <c r="C5" s="79">
        <v>6.2500000000000001E-4</v>
      </c>
      <c r="D5" s="80">
        <v>0.89200000000000002</v>
      </c>
      <c r="E5" s="80">
        <v>0.108</v>
      </c>
    </row>
    <row r="6" spans="1:10" x14ac:dyDescent="0.25">
      <c r="A6" s="79" t="s">
        <v>12</v>
      </c>
      <c r="B6" s="79">
        <v>1.15740740740741E-4</v>
      </c>
      <c r="C6" s="79">
        <v>1.80555555555556E-3</v>
      </c>
      <c r="D6" s="80">
        <v>6.02409638554217E-2</v>
      </c>
      <c r="E6" s="80">
        <v>0.93975903614457801</v>
      </c>
    </row>
    <row r="7" spans="1:10" x14ac:dyDescent="0.25">
      <c r="A7" s="79" t="s">
        <v>151</v>
      </c>
      <c r="B7" s="79">
        <v>6.9444444444444404E-5</v>
      </c>
      <c r="C7" s="79">
        <v>0</v>
      </c>
      <c r="D7" s="80">
        <v>1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1.15740740740741E-4</v>
      </c>
      <c r="C8" s="79">
        <v>0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2.4305555555555601E-4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6.1342592592592601E-4</v>
      </c>
      <c r="C20" s="79">
        <v>0</v>
      </c>
      <c r="D20" s="79">
        <v>1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2.0370370370370399E-3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2.4305555555555599E-3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1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150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"/>
  <dimension ref="B1:K72"/>
  <sheetViews>
    <sheetView showGridLines="0" showZeros="0" topLeftCell="B1" zoomScale="70" zoomScaleNormal="7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x14ac:dyDescent="0.25">
      <c r="B3" s="147" t="s">
        <v>60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s="5" customFormat="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s="5" customFormat="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1.2268518518518501E-3</v>
      </c>
      <c r="D7" s="15">
        <f>IFERROR(C7/C$25,0)</f>
        <v>0.30724637681159356</v>
      </c>
      <c r="E7" s="15">
        <f>IFERROR(C7/C$36,0)</f>
        <v>0.17292006525285444</v>
      </c>
      <c r="F7" s="14">
        <v>0</v>
      </c>
      <c r="G7" s="15">
        <f>IFERROR(F7/F$25,0)</f>
        <v>0</v>
      </c>
      <c r="H7" s="15">
        <f>IFERROR(F7/F$36,0)</f>
        <v>0</v>
      </c>
      <c r="I7" s="14">
        <v>1.2268518518518501E-3</v>
      </c>
      <c r="J7" s="15">
        <f>IFERROR(I7/I$25,0)</f>
        <v>0.30724637681159356</v>
      </c>
      <c r="K7" s="17">
        <f>IFERROR(I7/I$36,0)</f>
        <v>0.17292006525285444</v>
      </c>
    </row>
    <row r="8" spans="2:11" s="5" customFormat="1" x14ac:dyDescent="0.25">
      <c r="B8" s="13" t="s">
        <v>150</v>
      </c>
      <c r="C8" s="14">
        <v>1.6087962962963E-3</v>
      </c>
      <c r="D8" s="15">
        <f t="shared" ref="D8:D24" si="0">IFERROR(C8/C$25,0)</f>
        <v>0.40289855072463837</v>
      </c>
      <c r="E8" s="15">
        <f t="shared" ref="E8:E24" si="1">IFERROR(C8/C$36,0)</f>
        <v>0.22675367047308359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1.6087962962963E-3</v>
      </c>
      <c r="J8" s="15">
        <f t="shared" ref="J8:J24" si="4">IFERROR(I8/I$25,0)</f>
        <v>0.40289855072463837</v>
      </c>
      <c r="K8" s="17">
        <f t="shared" ref="K8:K24" si="5">IFERROR(I8/I$36,0)</f>
        <v>0.22675367047308359</v>
      </c>
    </row>
    <row r="9" spans="2:11" s="5" customFormat="1" x14ac:dyDescent="0.25">
      <c r="B9" s="13" t="s">
        <v>11</v>
      </c>
      <c r="C9" s="14">
        <v>2.5462962962962999E-4</v>
      </c>
      <c r="D9" s="15">
        <f t="shared" si="0"/>
        <v>6.3768115942029038E-2</v>
      </c>
      <c r="E9" s="15">
        <f t="shared" si="1"/>
        <v>3.5889070146818955E-2</v>
      </c>
      <c r="F9" s="14">
        <v>0</v>
      </c>
      <c r="G9" s="15">
        <f t="shared" si="2"/>
        <v>0</v>
      </c>
      <c r="H9" s="15">
        <f t="shared" si="3"/>
        <v>0</v>
      </c>
      <c r="I9" s="14">
        <v>2.5462962962962999E-4</v>
      </c>
      <c r="J9" s="15">
        <f t="shared" si="4"/>
        <v>6.3768115942029038E-2</v>
      </c>
      <c r="K9" s="17">
        <f t="shared" si="5"/>
        <v>3.5889070146818955E-2</v>
      </c>
    </row>
    <row r="10" spans="2:11" s="5" customFormat="1" x14ac:dyDescent="0.25">
      <c r="B10" s="13" t="s">
        <v>63</v>
      </c>
      <c r="C10" s="14">
        <v>2.4305555555555601E-4</v>
      </c>
      <c r="D10" s="15">
        <f t="shared" si="0"/>
        <v>6.0869565217391383E-2</v>
      </c>
      <c r="E10" s="15">
        <f t="shared" si="1"/>
        <v>3.4257748776509014E-2</v>
      </c>
      <c r="F10" s="14">
        <v>0</v>
      </c>
      <c r="G10" s="15">
        <f t="shared" si="2"/>
        <v>0</v>
      </c>
      <c r="H10" s="15">
        <f t="shared" si="3"/>
        <v>0</v>
      </c>
      <c r="I10" s="14">
        <v>2.4305555555555601E-4</v>
      </c>
      <c r="J10" s="15">
        <f t="shared" si="4"/>
        <v>6.0869565217391383E-2</v>
      </c>
      <c r="K10" s="17">
        <f t="shared" si="5"/>
        <v>3.4257748776509014E-2</v>
      </c>
    </row>
    <row r="11" spans="2:11" s="5" customFormat="1" x14ac:dyDescent="0.25">
      <c r="B11" s="13" t="s">
        <v>12</v>
      </c>
      <c r="C11" s="14">
        <v>4.6296296296296301E-5</v>
      </c>
      <c r="D11" s="15">
        <f t="shared" si="0"/>
        <v>1.159420289855072E-2</v>
      </c>
      <c r="E11" s="15">
        <f t="shared" si="1"/>
        <v>6.5252854812398011E-3</v>
      </c>
      <c r="F11" s="14">
        <v>0</v>
      </c>
      <c r="G11" s="15">
        <f t="shared" si="2"/>
        <v>0</v>
      </c>
      <c r="H11" s="15">
        <f t="shared" si="3"/>
        <v>0</v>
      </c>
      <c r="I11" s="14">
        <v>4.6296296296296301E-5</v>
      </c>
      <c r="J11" s="15">
        <f t="shared" si="4"/>
        <v>1.159420289855072E-2</v>
      </c>
      <c r="K11" s="17">
        <f t="shared" si="5"/>
        <v>6.5252854812398011E-3</v>
      </c>
    </row>
    <row r="12" spans="2:11" s="5" customFormat="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6.1342592592592601E-4</v>
      </c>
      <c r="D24" s="15">
        <f t="shared" si="0"/>
        <v>0.15362318840579703</v>
      </c>
      <c r="E24" s="15">
        <f t="shared" si="1"/>
        <v>8.6460032626427361E-2</v>
      </c>
      <c r="F24" s="24">
        <v>0</v>
      </c>
      <c r="G24" s="15">
        <f t="shared" si="2"/>
        <v>0</v>
      </c>
      <c r="H24" s="15">
        <f t="shared" si="3"/>
        <v>0</v>
      </c>
      <c r="I24" s="24">
        <v>6.1342592592592601E-4</v>
      </c>
      <c r="J24" s="15">
        <f t="shared" si="4"/>
        <v>0.15362318840579703</v>
      </c>
      <c r="K24" s="17">
        <f t="shared" si="5"/>
        <v>8.6460032626427361E-2</v>
      </c>
    </row>
    <row r="25" spans="2:11" s="5" customFormat="1" ht="16.5" thickTop="1" thickBot="1" x14ac:dyDescent="0.3">
      <c r="B25" s="36" t="s">
        <v>3</v>
      </c>
      <c r="C25" s="37">
        <f>SUM(C7:C24)</f>
        <v>3.9930555555555578E-3</v>
      </c>
      <c r="D25" s="38">
        <f>IFERROR(SUM(D7:D24),0)</f>
        <v>1</v>
      </c>
      <c r="E25" s="38">
        <f>IFERROR(SUM(E7:E24),0)</f>
        <v>0.56280587275693317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3.9930555555555578E-3</v>
      </c>
      <c r="J25" s="38">
        <f>IFERROR(SUM(J7:J24),0)</f>
        <v>1</v>
      </c>
      <c r="K25" s="39">
        <f>IFERROR(SUM(K7:K24),0)</f>
        <v>0.56280587275693317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2.6620370370370399E-4</v>
      </c>
      <c r="D28" s="22"/>
      <c r="E28" s="15">
        <f>IFERROR(C28/C$36,0)</f>
        <v>3.7520391517128888E-2</v>
      </c>
      <c r="F28" s="14">
        <v>0</v>
      </c>
      <c r="G28" s="22"/>
      <c r="H28" s="15">
        <f>IFERROR(F28/F$36,0)</f>
        <v>0</v>
      </c>
      <c r="I28" s="14">
        <v>2.6620370370370399E-4</v>
      </c>
      <c r="J28" s="22"/>
      <c r="K28" s="17">
        <f>IFERROR(I28/I$36,0)</f>
        <v>3.7520391517128888E-2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5.6712962962962999E-4</v>
      </c>
      <c r="D31" s="22"/>
      <c r="E31" s="15">
        <f t="shared" si="6"/>
        <v>7.9934747145187598E-2</v>
      </c>
      <c r="F31" s="14">
        <v>0</v>
      </c>
      <c r="G31" s="22"/>
      <c r="H31" s="15">
        <f t="shared" si="7"/>
        <v>0</v>
      </c>
      <c r="I31" s="14">
        <v>5.6712962962962999E-4</v>
      </c>
      <c r="J31" s="22"/>
      <c r="K31" s="17">
        <f t="shared" si="8"/>
        <v>7.9934747145187598E-2</v>
      </c>
    </row>
    <row r="32" spans="2:11" s="5" customFormat="1" x14ac:dyDescent="0.25">
      <c r="B32" s="21" t="s">
        <v>19</v>
      </c>
      <c r="C32" s="14">
        <v>2.26851851851852E-3</v>
      </c>
      <c r="D32" s="22"/>
      <c r="E32" s="15">
        <f t="shared" si="6"/>
        <v>0.31973898858075039</v>
      </c>
      <c r="F32" s="14">
        <v>0</v>
      </c>
      <c r="G32" s="22"/>
      <c r="H32" s="15">
        <f t="shared" si="7"/>
        <v>0</v>
      </c>
      <c r="I32" s="14">
        <v>2.26851851851852E-3</v>
      </c>
      <c r="J32" s="22"/>
      <c r="K32" s="17">
        <f t="shared" si="8"/>
        <v>0.31973898858075039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3.1018518518518539E-3</v>
      </c>
      <c r="D34" s="38"/>
      <c r="E34" s="38">
        <f>IFERROR(SUM(E28:E33),0)</f>
        <v>0.43719412724306689</v>
      </c>
      <c r="F34" s="37">
        <f>SUM(F28:F33)</f>
        <v>0</v>
      </c>
      <c r="G34" s="38"/>
      <c r="H34" s="38">
        <f>IFERROR(SUM(H28:H33),0)</f>
        <v>0</v>
      </c>
      <c r="I34" s="37">
        <f>SUM(I28:I33)</f>
        <v>3.1018518518518539E-3</v>
      </c>
      <c r="J34" s="38"/>
      <c r="K34" s="39">
        <f>IFERROR(SUM(K28:K33),0)</f>
        <v>0.43719412724306689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7.0949074074074117E-3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7.0949074074074117E-3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headerFooter>
    <oddFooter xml:space="preserve">&amp;R
</oddFooter>
  </headerFooter>
  <colBreaks count="1" manualBreakCount="1">
    <brk id="11" max="1048575" man="1"/>
  </colBreaks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2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2.3958333333333301E-3</v>
      </c>
      <c r="C2" s="79">
        <v>9.0277777777777795E-4</v>
      </c>
      <c r="D2" s="80">
        <v>0.72631578947368403</v>
      </c>
      <c r="E2" s="80">
        <v>0.27368421052631597</v>
      </c>
    </row>
    <row r="3" spans="1:10" x14ac:dyDescent="0.25">
      <c r="A3" s="79" t="s">
        <v>150</v>
      </c>
      <c r="B3" s="79">
        <v>5.4398148148148097E-3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2.4074074074074102E-3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9.2592592592592596E-4</v>
      </c>
      <c r="C6" s="79">
        <v>0</v>
      </c>
      <c r="D6" s="80">
        <v>1</v>
      </c>
      <c r="E6" s="80">
        <v>0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4.31712962962963E-3</v>
      </c>
      <c r="C19" s="79">
        <v>3.5879629629629602E-4</v>
      </c>
      <c r="D19" s="80">
        <v>0.92326732673267298</v>
      </c>
      <c r="E19" s="80">
        <v>7.6732673267326704E-2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7.8703703703703705E-4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3.1250000000000002E-3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3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6.8287037037036997E-3</v>
      </c>
      <c r="C2" s="79">
        <v>2.89351851851852E-4</v>
      </c>
      <c r="D2" s="80">
        <v>0.95934959349593496</v>
      </c>
      <c r="E2" s="80">
        <v>4.0650406504064998E-2</v>
      </c>
    </row>
    <row r="3" spans="1:10" x14ac:dyDescent="0.25">
      <c r="A3" s="79" t="s">
        <v>150</v>
      </c>
      <c r="B3" s="79">
        <v>6.3773148148148096E-3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6.75925925925926E-3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4.2476851851851903E-3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9.7222222222222198E-4</v>
      </c>
      <c r="D6" s="80">
        <v>0</v>
      </c>
      <c r="E6" s="80">
        <v>1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8.6805555555555605E-4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2.2569444444444399E-3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9.8958333333333294E-3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5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1.38888888888889E-4</v>
      </c>
      <c r="C2" s="79">
        <v>0</v>
      </c>
      <c r="D2" s="80">
        <v>1</v>
      </c>
      <c r="E2" s="80">
        <v>0</v>
      </c>
    </row>
    <row r="3" spans="1:10" x14ac:dyDescent="0.25">
      <c r="A3" s="79" t="s">
        <v>150</v>
      </c>
      <c r="B3" s="79">
        <v>1.38888888888889E-4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1.2731481481481499E-4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6.9444444444444404E-5</v>
      </c>
      <c r="D6" s="80">
        <v>0</v>
      </c>
      <c r="E6" s="80">
        <v>1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1.15740740740741E-4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1.8518518518518501E-4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6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1.9444444444444401E-3</v>
      </c>
      <c r="C2" s="79">
        <v>1.15740740740741E-4</v>
      </c>
      <c r="D2" s="80">
        <v>0.94382022471910099</v>
      </c>
      <c r="E2" s="80">
        <v>5.6179775280898903E-2</v>
      </c>
    </row>
    <row r="3" spans="1:10" x14ac:dyDescent="0.25">
      <c r="A3" s="79" t="s">
        <v>150</v>
      </c>
      <c r="B3" s="79">
        <v>9.69907407407407E-3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5.0925925925925904E-3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8.7962962962963005E-4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4.9768518518518499E-4</v>
      </c>
      <c r="C6" s="79">
        <v>2.8472222222222202E-3</v>
      </c>
      <c r="D6" s="80">
        <v>0.14878892733564</v>
      </c>
      <c r="E6" s="80">
        <v>0.85121107266436002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1.19212962962963E-3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1.65509259259259E-3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7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1.77083333333333E-3</v>
      </c>
      <c r="C2" s="79">
        <v>3.2407407407407401E-4</v>
      </c>
      <c r="D2" s="80">
        <v>0.84530386740331498</v>
      </c>
      <c r="E2" s="80">
        <v>0.15469613259668499</v>
      </c>
    </row>
    <row r="3" spans="1:10" x14ac:dyDescent="0.25">
      <c r="A3" s="79" t="s">
        <v>150</v>
      </c>
      <c r="B3" s="79">
        <v>3.7037037037036999E-3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3.4606481481481502E-3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1.2615740740740699E-3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2.89351851851852E-4</v>
      </c>
      <c r="C6" s="79">
        <v>7.1759259259259302E-4</v>
      </c>
      <c r="D6" s="80">
        <v>0.28735632183908</v>
      </c>
      <c r="E6" s="80">
        <v>0.71264367816092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7.7546296296296304E-4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3.7847222222222201E-3</v>
      </c>
      <c r="C24" s="79">
        <v>5.20833333333333E-4</v>
      </c>
      <c r="D24" s="79">
        <v>0.87903225806451601</v>
      </c>
      <c r="E24" s="79">
        <v>0.120967741935484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8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150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79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4.7337962962962998E-2</v>
      </c>
      <c r="C2" s="79">
        <v>7.7314814814814798E-3</v>
      </c>
      <c r="D2" s="80">
        <v>0.85960487599831903</v>
      </c>
      <c r="E2" s="80">
        <v>0.140395124001681</v>
      </c>
    </row>
    <row r="3" spans="1:10" x14ac:dyDescent="0.25">
      <c r="A3" s="79" t="s">
        <v>150</v>
      </c>
      <c r="B3" s="79">
        <v>5.3298611111111102E-2</v>
      </c>
      <c r="C3" s="79">
        <v>3.1481481481481499E-3</v>
      </c>
      <c r="D3" s="80">
        <v>0.94422800902194004</v>
      </c>
      <c r="E3" s="80">
        <v>5.57719909780603E-2</v>
      </c>
    </row>
    <row r="4" spans="1:10" x14ac:dyDescent="0.25">
      <c r="A4" s="79" t="s">
        <v>11</v>
      </c>
      <c r="B4" s="79">
        <v>3.79282407407407E-2</v>
      </c>
      <c r="C4" s="79">
        <v>2.0138888888888901E-3</v>
      </c>
      <c r="D4" s="80">
        <v>0.94957983193277296</v>
      </c>
      <c r="E4" s="80">
        <v>5.0420168067226899E-2</v>
      </c>
    </row>
    <row r="5" spans="1:10" x14ac:dyDescent="0.25">
      <c r="A5" s="79" t="s">
        <v>63</v>
      </c>
      <c r="B5" s="79">
        <v>1.4085648148148101E-2</v>
      </c>
      <c r="C5" s="79">
        <v>3.5069444444444401E-3</v>
      </c>
      <c r="D5" s="80">
        <v>0.80065789473684201</v>
      </c>
      <c r="E5" s="80">
        <v>0.19934210526315799</v>
      </c>
    </row>
    <row r="6" spans="1:10" x14ac:dyDescent="0.25">
      <c r="A6" s="79" t="s">
        <v>12</v>
      </c>
      <c r="B6" s="79">
        <v>1.9953703703703699E-2</v>
      </c>
      <c r="C6" s="79">
        <v>2.7777777777777801E-3</v>
      </c>
      <c r="D6" s="80">
        <v>0.87780040733197595</v>
      </c>
      <c r="E6" s="80">
        <v>0.12219959266802401</v>
      </c>
    </row>
    <row r="7" spans="1:10" x14ac:dyDescent="0.25">
      <c r="A7" s="79" t="s">
        <v>151</v>
      </c>
      <c r="B7" s="79">
        <v>7.3148148148148096E-3</v>
      </c>
      <c r="C7" s="79">
        <v>0</v>
      </c>
      <c r="D7" s="80">
        <v>1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2.4537037037037001E-3</v>
      </c>
      <c r="C8" s="79">
        <v>0</v>
      </c>
      <c r="D8" s="80">
        <v>1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2.3148148148148099E-3</v>
      </c>
      <c r="D10" s="80">
        <v>0</v>
      </c>
      <c r="E10" s="80">
        <v>1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1.7025462962962999E-2</v>
      </c>
      <c r="C19" s="79">
        <v>7.6388888888888904E-4</v>
      </c>
      <c r="D19" s="80">
        <v>0.95705920624593399</v>
      </c>
      <c r="E19" s="80">
        <v>4.2940793754066398E-2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2.0833333333333299E-4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2.16087962962963E-2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0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150</v>
      </c>
      <c r="B3" s="79">
        <v>4.8611111111111099E-4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9.8379629629629598E-4</v>
      </c>
      <c r="C4" s="79">
        <v>0</v>
      </c>
      <c r="D4" s="80">
        <v>1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4.0509259259259301E-4</v>
      </c>
      <c r="D6" s="80">
        <v>0</v>
      </c>
      <c r="E6" s="80">
        <v>1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2.6157407407407401E-3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1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2.0717592592592602E-3</v>
      </c>
      <c r="C2" s="79">
        <v>5.4166666666666703E-3</v>
      </c>
      <c r="D2" s="80">
        <v>0.27666151468315298</v>
      </c>
      <c r="E2" s="80">
        <v>0.72333848531684697</v>
      </c>
    </row>
    <row r="3" spans="1:10" x14ac:dyDescent="0.25">
      <c r="A3" s="79" t="s">
        <v>150</v>
      </c>
      <c r="B3" s="79">
        <v>7.7546296296296304E-3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1.40625E-2</v>
      </c>
      <c r="C4" s="79">
        <v>9.8726851851851892E-3</v>
      </c>
      <c r="D4" s="80">
        <v>0.58752417794971001</v>
      </c>
      <c r="E4" s="80">
        <v>0.41247582205028999</v>
      </c>
    </row>
    <row r="5" spans="1:10" x14ac:dyDescent="0.25">
      <c r="A5" s="79" t="s">
        <v>63</v>
      </c>
      <c r="B5" s="79">
        <v>1.0115740740740699E-2</v>
      </c>
      <c r="C5" s="79">
        <v>0</v>
      </c>
      <c r="D5" s="80">
        <v>1</v>
      </c>
      <c r="E5" s="80">
        <v>0</v>
      </c>
    </row>
    <row r="6" spans="1:10" x14ac:dyDescent="0.25">
      <c r="A6" s="79" t="s">
        <v>12</v>
      </c>
      <c r="B6" s="79">
        <v>0</v>
      </c>
      <c r="C6" s="79">
        <v>2.6620370370370399E-4</v>
      </c>
      <c r="D6" s="80">
        <v>0</v>
      </c>
      <c r="E6" s="80">
        <v>1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9.5254629629629595E-3</v>
      </c>
      <c r="C19" s="79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3.4722222222222202E-4</v>
      </c>
      <c r="C23" s="79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2.2569444444444399E-3</v>
      </c>
      <c r="C24" s="79">
        <v>6.9444444444444404E-5</v>
      </c>
      <c r="D24" s="79">
        <v>0.97014925373134298</v>
      </c>
      <c r="E24" s="79">
        <v>2.9850746268656699E-2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2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118</v>
      </c>
      <c r="E1" s="79" t="s">
        <v>119</v>
      </c>
    </row>
    <row r="2" spans="1:10" x14ac:dyDescent="0.25">
      <c r="A2" s="79" t="s">
        <v>48</v>
      </c>
      <c r="B2" s="191">
        <v>1.7349537037037E-2</v>
      </c>
      <c r="C2" s="191">
        <v>5.78703703703704E-5</v>
      </c>
      <c r="D2" s="80">
        <v>0.996675531914894</v>
      </c>
      <c r="E2" s="80">
        <v>3.32446808510638E-3</v>
      </c>
    </row>
    <row r="3" spans="1:10" x14ac:dyDescent="0.25">
      <c r="A3" s="79" t="s">
        <v>150</v>
      </c>
      <c r="B3" s="191">
        <v>2.9826388888888892E-2</v>
      </c>
      <c r="C3" s="191">
        <v>1.90972222222222E-3</v>
      </c>
      <c r="D3" s="80">
        <f>B3/G3</f>
        <v>0.93982494529540495</v>
      </c>
      <c r="E3" s="80">
        <f>C3/G3</f>
        <v>6.0175054704595117E-2</v>
      </c>
      <c r="G3" s="191">
        <f>SUM(B3:C3)</f>
        <v>3.1736111111111111E-2</v>
      </c>
    </row>
    <row r="4" spans="1:10" x14ac:dyDescent="0.25">
      <c r="A4" s="79" t="s">
        <v>11</v>
      </c>
      <c r="B4" s="191">
        <v>1.01851851851852E-2</v>
      </c>
      <c r="C4" s="191">
        <v>0</v>
      </c>
      <c r="D4" s="80">
        <v>1</v>
      </c>
      <c r="E4" s="80">
        <v>0</v>
      </c>
    </row>
    <row r="5" spans="1:10" x14ac:dyDescent="0.25">
      <c r="A5" s="79" t="s">
        <v>63</v>
      </c>
      <c r="B5" s="191">
        <v>2.17476851851852E-2</v>
      </c>
      <c r="C5" s="191">
        <v>0</v>
      </c>
      <c r="D5" s="80">
        <v>1</v>
      </c>
      <c r="E5" s="80">
        <v>0</v>
      </c>
    </row>
    <row r="6" spans="1:10" x14ac:dyDescent="0.25">
      <c r="A6" s="79" t="s">
        <v>12</v>
      </c>
      <c r="B6" s="191">
        <v>0</v>
      </c>
      <c r="C6" s="191">
        <v>2.31481481481481E-4</v>
      </c>
      <c r="D6" s="80">
        <v>0</v>
      </c>
      <c r="E6" s="80">
        <v>1</v>
      </c>
    </row>
    <row r="7" spans="1:10" x14ac:dyDescent="0.25">
      <c r="A7" s="79" t="s">
        <v>151</v>
      </c>
      <c r="B7" s="191">
        <v>1.4583333333333299E-3</v>
      </c>
      <c r="C7" s="191">
        <v>0</v>
      </c>
      <c r="D7" s="80">
        <v>1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191">
        <v>0</v>
      </c>
      <c r="C8" s="191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191">
        <v>5.5902777777777799E-3</v>
      </c>
      <c r="C9" s="191">
        <v>0</v>
      </c>
      <c r="D9" s="80">
        <v>1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191">
        <v>0</v>
      </c>
      <c r="C10" s="191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191">
        <v>0</v>
      </c>
      <c r="C11" s="191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191">
        <v>0</v>
      </c>
      <c r="C12" s="191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191">
        <v>0</v>
      </c>
      <c r="C13" s="191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191">
        <v>0</v>
      </c>
      <c r="C14" s="191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191">
        <v>0</v>
      </c>
      <c r="C15" s="191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191">
        <v>0</v>
      </c>
      <c r="C16" s="191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191">
        <v>0</v>
      </c>
      <c r="C17" s="191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191">
        <v>0</v>
      </c>
      <c r="C18" s="191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191">
        <v>9.2939814814814795E-3</v>
      </c>
      <c r="C19" s="191">
        <v>0</v>
      </c>
      <c r="D19" s="80">
        <v>1</v>
      </c>
      <c r="E19" s="80">
        <v>0</v>
      </c>
    </row>
    <row r="20" spans="1:10" x14ac:dyDescent="0.25">
      <c r="A20" s="79" t="s">
        <v>15</v>
      </c>
      <c r="B20" s="191">
        <v>0</v>
      </c>
      <c r="C20" s="191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191">
        <v>0</v>
      </c>
      <c r="C21" s="191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191">
        <v>0</v>
      </c>
      <c r="C22" s="191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191">
        <v>7.4074074074074103E-4</v>
      </c>
      <c r="C23" s="191">
        <v>0</v>
      </c>
      <c r="D23" s="79">
        <v>1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191">
        <v>1.38888888888889E-3</v>
      </c>
      <c r="C24" s="191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191">
        <v>0</v>
      </c>
      <c r="C25" s="191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"/>
  <dimension ref="B2:K37"/>
  <sheetViews>
    <sheetView showGridLines="0" showZeros="0" topLeftCell="B1" zoomScale="80" zoomScaleNormal="8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2" spans="2:11" ht="15.75" thickBot="1" x14ac:dyDescent="0.3"/>
    <row r="3" spans="2:11" ht="16.5" customHeight="1" x14ac:dyDescent="0.25">
      <c r="B3" s="147" t="s">
        <v>59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x14ac:dyDescent="0.25">
      <c r="B7" s="13" t="s">
        <v>48</v>
      </c>
      <c r="C7" s="14">
        <v>6.2847222222222202E-3</v>
      </c>
      <c r="D7" s="15">
        <f>IFERROR(C7/C$25,0)</f>
        <v>0.36738836265223229</v>
      </c>
      <c r="E7" s="15">
        <f>IFERROR(C7/C$36,0)</f>
        <v>0.22345679012345651</v>
      </c>
      <c r="F7" s="14">
        <v>0</v>
      </c>
      <c r="G7" s="15">
        <f>IFERROR(F7/F$25,0)</f>
        <v>0</v>
      </c>
      <c r="H7" s="15">
        <f>IFERROR(F7/F$36,0)</f>
        <v>0</v>
      </c>
      <c r="I7" s="14">
        <v>6.2847222222222202E-3</v>
      </c>
      <c r="J7" s="15">
        <f>IFERROR(I7/I$25,0)</f>
        <v>0.36738836265223229</v>
      </c>
      <c r="K7" s="17">
        <f>IFERROR(I7/I$36,0)</f>
        <v>0.22345679012345651</v>
      </c>
    </row>
    <row r="8" spans="2:11" x14ac:dyDescent="0.25">
      <c r="B8" s="13" t="s">
        <v>150</v>
      </c>
      <c r="C8" s="14">
        <v>5.4976851851851897E-3</v>
      </c>
      <c r="D8" s="15">
        <f t="shared" ref="D8:D24" si="0">IFERROR(C8/C$25,0)</f>
        <v>0.32138024357239509</v>
      </c>
      <c r="E8" s="15">
        <f t="shared" ref="E8:E24" si="1">IFERROR(C8/C$36,0)</f>
        <v>0.19547325102880658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5.4976851851851897E-3</v>
      </c>
      <c r="J8" s="15">
        <f t="shared" ref="J8:J24" si="4">IFERROR(I8/I$25,0)</f>
        <v>0.32138024357239509</v>
      </c>
      <c r="K8" s="17">
        <f t="shared" ref="K8:K24" si="5">IFERROR(I8/I$36,0)</f>
        <v>0.19547325102880658</v>
      </c>
    </row>
    <row r="9" spans="2:11" x14ac:dyDescent="0.25">
      <c r="B9" s="13" t="s">
        <v>11</v>
      </c>
      <c r="C9" s="14">
        <v>1.2962962962962999E-3</v>
      </c>
      <c r="D9" s="15">
        <f t="shared" si="0"/>
        <v>7.5778078484438571E-2</v>
      </c>
      <c r="E9" s="15">
        <f t="shared" si="1"/>
        <v>4.6090534979423954E-2</v>
      </c>
      <c r="F9" s="14">
        <v>0</v>
      </c>
      <c r="G9" s="15">
        <f t="shared" si="2"/>
        <v>0</v>
      </c>
      <c r="H9" s="15">
        <f t="shared" si="3"/>
        <v>0</v>
      </c>
      <c r="I9" s="14">
        <v>1.2962962962962999E-3</v>
      </c>
      <c r="J9" s="15">
        <f t="shared" si="4"/>
        <v>7.5778078484438571E-2</v>
      </c>
      <c r="K9" s="17">
        <f t="shared" si="5"/>
        <v>4.6090534979423954E-2</v>
      </c>
    </row>
    <row r="10" spans="2:11" x14ac:dyDescent="0.25">
      <c r="B10" s="13" t="s">
        <v>63</v>
      </c>
      <c r="C10" s="14">
        <v>1.0416666666666699E-3</v>
      </c>
      <c r="D10" s="15">
        <f t="shared" si="0"/>
        <v>6.0893098782138159E-2</v>
      </c>
      <c r="E10" s="15">
        <f t="shared" si="1"/>
        <v>3.7037037037037118E-2</v>
      </c>
      <c r="F10" s="14">
        <v>0</v>
      </c>
      <c r="G10" s="15">
        <f t="shared" si="2"/>
        <v>0</v>
      </c>
      <c r="H10" s="15">
        <f t="shared" si="3"/>
        <v>0</v>
      </c>
      <c r="I10" s="14">
        <v>1.0416666666666699E-3</v>
      </c>
      <c r="J10" s="15">
        <f t="shared" si="4"/>
        <v>6.0893098782138159E-2</v>
      </c>
      <c r="K10" s="17">
        <f t="shared" si="5"/>
        <v>3.7037037037037118E-2</v>
      </c>
    </row>
    <row r="11" spans="2:11" x14ac:dyDescent="0.25">
      <c r="B11" s="13" t="s">
        <v>12</v>
      </c>
      <c r="C11" s="14">
        <v>6.7129629629629603E-4</v>
      </c>
      <c r="D11" s="15">
        <f t="shared" si="0"/>
        <v>3.9242219215155562E-2</v>
      </c>
      <c r="E11" s="15">
        <f t="shared" si="1"/>
        <v>2.3868312757201617E-2</v>
      </c>
      <c r="F11" s="14">
        <v>0</v>
      </c>
      <c r="G11" s="15">
        <f t="shared" si="2"/>
        <v>0</v>
      </c>
      <c r="H11" s="15">
        <f t="shared" si="3"/>
        <v>0</v>
      </c>
      <c r="I11" s="14">
        <v>6.7129629629629603E-4</v>
      </c>
      <c r="J11" s="15">
        <f t="shared" si="4"/>
        <v>3.9242219215155562E-2</v>
      </c>
      <c r="K11" s="17">
        <f t="shared" si="5"/>
        <v>2.3868312757201617E-2</v>
      </c>
    </row>
    <row r="12" spans="2:11" x14ac:dyDescent="0.25">
      <c r="B12" s="13" t="s">
        <v>151</v>
      </c>
      <c r="C12" s="14">
        <v>2.31481481481481E-5</v>
      </c>
      <c r="D12" s="15">
        <f t="shared" si="0"/>
        <v>1.3531799729363965E-3</v>
      </c>
      <c r="E12" s="15">
        <f t="shared" si="1"/>
        <v>8.2304526748970942E-4</v>
      </c>
      <c r="F12" s="14">
        <v>0</v>
      </c>
      <c r="G12" s="15">
        <f t="shared" si="2"/>
        <v>0</v>
      </c>
      <c r="H12" s="15">
        <f t="shared" si="3"/>
        <v>0</v>
      </c>
      <c r="I12" s="14">
        <v>2.31481481481481E-5</v>
      </c>
      <c r="J12" s="15">
        <f t="shared" si="4"/>
        <v>1.3531799729363965E-3</v>
      </c>
      <c r="K12" s="17">
        <f t="shared" si="5"/>
        <v>8.2304526748970942E-4</v>
      </c>
    </row>
    <row r="13" spans="2:1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ht="15.75" thickBot="1" x14ac:dyDescent="0.3">
      <c r="B24" s="23" t="s">
        <v>13</v>
      </c>
      <c r="C24" s="24">
        <v>2.2916666666666701E-3</v>
      </c>
      <c r="D24" s="15">
        <f t="shared" si="0"/>
        <v>0.13396481732070373</v>
      </c>
      <c r="E24" s="15">
        <f t="shared" si="1"/>
        <v>8.148148148148153E-2</v>
      </c>
      <c r="F24" s="24">
        <v>0</v>
      </c>
      <c r="G24" s="15">
        <f t="shared" si="2"/>
        <v>0</v>
      </c>
      <c r="H24" s="15">
        <f t="shared" si="3"/>
        <v>0</v>
      </c>
      <c r="I24" s="24">
        <v>2.2916666666666701E-3</v>
      </c>
      <c r="J24" s="15">
        <f t="shared" si="4"/>
        <v>0.13396481732070373</v>
      </c>
      <c r="K24" s="17">
        <f t="shared" si="5"/>
        <v>8.148148148148153E-2</v>
      </c>
    </row>
    <row r="25" spans="2:11" ht="16.5" thickTop="1" thickBot="1" x14ac:dyDescent="0.3">
      <c r="B25" s="36" t="s">
        <v>3</v>
      </c>
      <c r="C25" s="37">
        <f>SUM(C7:C24)</f>
        <v>1.7106481481481497E-2</v>
      </c>
      <c r="D25" s="38">
        <f>IFERROR(SUM(D7:D24),0)</f>
        <v>0.99999999999999989</v>
      </c>
      <c r="E25" s="38">
        <f>IFERROR(SUM(E7:E24),0)</f>
        <v>0.60823045267489684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1.7106481481481497E-2</v>
      </c>
      <c r="J25" s="38">
        <f>IFERROR(SUM(J7:J24),0)</f>
        <v>0.99999999999999989</v>
      </c>
      <c r="K25" s="39">
        <f>IFERROR(SUM(K7:K24),0)</f>
        <v>0.60823045267489684</v>
      </c>
    </row>
    <row r="26" spans="2:1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x14ac:dyDescent="0.25">
      <c r="B28" s="21" t="s">
        <v>15</v>
      </c>
      <c r="C28" s="14">
        <v>4.7453703703703698E-4</v>
      </c>
      <c r="D28" s="22"/>
      <c r="E28" s="15">
        <f>IFERROR(C28/C$36,0)</f>
        <v>1.6872427983539079E-2</v>
      </c>
      <c r="F28" s="14">
        <v>0</v>
      </c>
      <c r="G28" s="22"/>
      <c r="H28" s="15">
        <f>IFERROR(F28/F$36,0)</f>
        <v>0</v>
      </c>
      <c r="I28" s="14">
        <v>4.7453703703703698E-4</v>
      </c>
      <c r="J28" s="22"/>
      <c r="K28" s="17">
        <f>IFERROR(I28/I$36,0)</f>
        <v>1.6872427983539079E-2</v>
      </c>
    </row>
    <row r="29" spans="2:1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x14ac:dyDescent="0.25">
      <c r="B31" s="21" t="s">
        <v>18</v>
      </c>
      <c r="C31" s="14">
        <v>2.48842592592593E-3</v>
      </c>
      <c r="D31" s="22"/>
      <c r="E31" s="15">
        <f t="shared" si="6"/>
        <v>8.8477366255144102E-2</v>
      </c>
      <c r="F31" s="14">
        <v>0</v>
      </c>
      <c r="G31" s="22"/>
      <c r="H31" s="15">
        <f t="shared" si="7"/>
        <v>0</v>
      </c>
      <c r="I31" s="14">
        <v>2.48842592592593E-3</v>
      </c>
      <c r="J31" s="22"/>
      <c r="K31" s="17">
        <f t="shared" si="8"/>
        <v>8.8477366255144102E-2</v>
      </c>
    </row>
    <row r="32" spans="2:11" x14ac:dyDescent="0.25">
      <c r="B32" s="21" t="s">
        <v>19</v>
      </c>
      <c r="C32" s="14">
        <v>8.0555555555555606E-3</v>
      </c>
      <c r="D32" s="22"/>
      <c r="E32" s="15">
        <f t="shared" si="6"/>
        <v>0.2864197530864197</v>
      </c>
      <c r="F32" s="14">
        <v>0</v>
      </c>
      <c r="G32" s="22"/>
      <c r="H32" s="15">
        <f t="shared" si="7"/>
        <v>0</v>
      </c>
      <c r="I32" s="14">
        <v>8.0555555555555606E-3</v>
      </c>
      <c r="J32" s="22"/>
      <c r="K32" s="17">
        <f t="shared" si="8"/>
        <v>0.2864197530864197</v>
      </c>
    </row>
    <row r="33" spans="2:1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ht="16.5" thickTop="1" thickBot="1" x14ac:dyDescent="0.3">
      <c r="B34" s="36" t="s">
        <v>3</v>
      </c>
      <c r="C34" s="37">
        <f>SUM(C28:C33)</f>
        <v>1.1018518518518528E-2</v>
      </c>
      <c r="D34" s="38"/>
      <c r="E34" s="38">
        <f>IFERROR(SUM(E28:E33),0)</f>
        <v>0.39176954732510288</v>
      </c>
      <c r="F34" s="37">
        <f>SUM(F28:F33)</f>
        <v>0</v>
      </c>
      <c r="G34" s="38"/>
      <c r="H34" s="38">
        <f>IFERROR(SUM(H28:H33),0)</f>
        <v>0</v>
      </c>
      <c r="I34" s="37">
        <f>SUM(I28:I33)</f>
        <v>1.1018518518518528E-2</v>
      </c>
      <c r="J34" s="38"/>
      <c r="K34" s="39">
        <f>IFERROR(SUM(K28:K33),0)</f>
        <v>0.39176954732510288</v>
      </c>
    </row>
    <row r="35" spans="2:1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ht="16.5" thickTop="1" thickBot="1" x14ac:dyDescent="0.3">
      <c r="B36" s="36" t="s">
        <v>6</v>
      </c>
      <c r="C36" s="37">
        <f>SUM(C25,C34)</f>
        <v>2.8125000000000025E-2</v>
      </c>
      <c r="D36" s="40"/>
      <c r="E36" s="41">
        <f>IFERROR(SUM(E25,E34),0)</f>
        <v>0.99999999999999978</v>
      </c>
      <c r="F36" s="37">
        <f>SUM(F25,F34)</f>
        <v>0</v>
      </c>
      <c r="G36" s="40"/>
      <c r="H36" s="41">
        <f>IFERROR(SUM(H25,H34),0)</f>
        <v>0</v>
      </c>
      <c r="I36" s="37">
        <f>SUM(I25,I34)</f>
        <v>2.8125000000000025E-2</v>
      </c>
      <c r="J36" s="40"/>
      <c r="K36" s="43">
        <f>IFERROR(SUM(K25,K34),0)</f>
        <v>0.99999999999999978</v>
      </c>
    </row>
    <row r="37" spans="2:1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4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150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5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150</v>
      </c>
      <c r="B3" s="79">
        <v>7.0138888888888898E-3</v>
      </c>
      <c r="C3" s="79">
        <v>0</v>
      </c>
      <c r="D3" s="80">
        <v>1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8.4490740740740696E-4</v>
      </c>
      <c r="C24" s="79">
        <v>0</v>
      </c>
      <c r="D24" s="79">
        <v>1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6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150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87"/>
  <dimension ref="A1:J27"/>
  <sheetViews>
    <sheetView showZeros="0" workbookViewId="0">
      <selection activeCell="D1" sqref="D1:E1"/>
    </sheetView>
  </sheetViews>
  <sheetFormatPr defaultRowHeight="15" x14ac:dyDescent="0.25"/>
  <cols>
    <col min="1" max="16384" width="9.140625" style="79"/>
  </cols>
  <sheetData>
    <row r="1" spans="1:10" x14ac:dyDescent="0.25">
      <c r="A1" s="79" t="s">
        <v>73</v>
      </c>
      <c r="B1" s="79" t="s">
        <v>74</v>
      </c>
      <c r="C1" s="79" t="s">
        <v>75</v>
      </c>
      <c r="D1" s="79" t="s">
        <v>118</v>
      </c>
      <c r="E1" s="79" t="s">
        <v>119</v>
      </c>
    </row>
    <row r="2" spans="1:10" x14ac:dyDescent="0.25">
      <c r="A2" s="79" t="s">
        <v>48</v>
      </c>
      <c r="B2" s="79">
        <v>0</v>
      </c>
      <c r="C2" s="79">
        <v>0</v>
      </c>
      <c r="D2" s="80">
        <v>0</v>
      </c>
      <c r="E2" s="80">
        <v>0</v>
      </c>
    </row>
    <row r="3" spans="1:10" x14ac:dyDescent="0.25">
      <c r="A3" s="79" t="s">
        <v>150</v>
      </c>
      <c r="B3" s="79">
        <v>0</v>
      </c>
      <c r="C3" s="79">
        <v>0</v>
      </c>
      <c r="D3" s="80">
        <v>0</v>
      </c>
      <c r="E3" s="80">
        <v>0</v>
      </c>
    </row>
    <row r="4" spans="1:10" x14ac:dyDescent="0.25">
      <c r="A4" s="79" t="s">
        <v>11</v>
      </c>
      <c r="B4" s="79">
        <v>0</v>
      </c>
      <c r="C4" s="79">
        <v>0</v>
      </c>
      <c r="D4" s="80">
        <v>0</v>
      </c>
      <c r="E4" s="80">
        <v>0</v>
      </c>
    </row>
    <row r="5" spans="1:10" x14ac:dyDescent="0.25">
      <c r="A5" s="79" t="s">
        <v>63</v>
      </c>
      <c r="B5" s="79">
        <v>0</v>
      </c>
      <c r="C5" s="79">
        <v>0</v>
      </c>
      <c r="D5" s="80">
        <v>0</v>
      </c>
      <c r="E5" s="80">
        <v>0</v>
      </c>
    </row>
    <row r="6" spans="1:10" x14ac:dyDescent="0.25">
      <c r="A6" s="79" t="s">
        <v>12</v>
      </c>
      <c r="B6" s="79">
        <v>0</v>
      </c>
      <c r="C6" s="79">
        <v>0</v>
      </c>
      <c r="D6" s="80">
        <v>0</v>
      </c>
      <c r="E6" s="80">
        <v>0</v>
      </c>
    </row>
    <row r="7" spans="1:10" x14ac:dyDescent="0.25">
      <c r="A7" s="79" t="s">
        <v>151</v>
      </c>
      <c r="B7" s="79">
        <v>0</v>
      </c>
      <c r="C7" s="79">
        <v>0</v>
      </c>
      <c r="D7" s="80">
        <v>0</v>
      </c>
      <c r="E7" s="80">
        <v>0</v>
      </c>
      <c r="F7" s="79">
        <v>0</v>
      </c>
      <c r="G7" s="79">
        <v>0</v>
      </c>
      <c r="H7" s="79">
        <v>0</v>
      </c>
      <c r="I7" s="79">
        <v>0</v>
      </c>
      <c r="J7" s="79">
        <v>0</v>
      </c>
    </row>
    <row r="8" spans="1:10" x14ac:dyDescent="0.25">
      <c r="A8" s="79" t="s">
        <v>152</v>
      </c>
      <c r="B8" s="79">
        <v>0</v>
      </c>
      <c r="C8" s="79">
        <v>0</v>
      </c>
      <c r="D8" s="80">
        <v>0</v>
      </c>
      <c r="E8" s="80">
        <v>0</v>
      </c>
      <c r="F8" s="79">
        <v>0</v>
      </c>
      <c r="G8" s="79">
        <v>0</v>
      </c>
      <c r="H8" s="79">
        <v>0</v>
      </c>
      <c r="I8" s="79">
        <v>0</v>
      </c>
      <c r="J8" s="79">
        <v>0</v>
      </c>
    </row>
    <row r="9" spans="1:10" x14ac:dyDescent="0.25">
      <c r="A9" s="79" t="s">
        <v>153</v>
      </c>
      <c r="B9" s="79">
        <v>0</v>
      </c>
      <c r="C9" s="79">
        <v>0</v>
      </c>
      <c r="D9" s="80">
        <v>0</v>
      </c>
      <c r="E9" s="80">
        <v>0</v>
      </c>
      <c r="F9" s="79">
        <v>0</v>
      </c>
      <c r="G9" s="79">
        <v>0</v>
      </c>
      <c r="H9" s="79">
        <v>0</v>
      </c>
      <c r="I9" s="79">
        <v>0</v>
      </c>
      <c r="J9" s="79">
        <v>0</v>
      </c>
    </row>
    <row r="10" spans="1:10" x14ac:dyDescent="0.25">
      <c r="A10" s="79" t="s">
        <v>154</v>
      </c>
      <c r="B10" s="79">
        <v>0</v>
      </c>
      <c r="C10" s="79">
        <v>0</v>
      </c>
      <c r="D10" s="80">
        <v>0</v>
      </c>
      <c r="E10" s="80">
        <v>0</v>
      </c>
      <c r="F10" s="79">
        <v>0</v>
      </c>
      <c r="G10" s="79">
        <v>0</v>
      </c>
      <c r="H10" s="79">
        <v>0</v>
      </c>
      <c r="I10" s="79">
        <v>0</v>
      </c>
      <c r="J10" s="79">
        <v>0</v>
      </c>
    </row>
    <row r="11" spans="1:10" x14ac:dyDescent="0.25">
      <c r="A11" s="79" t="s">
        <v>155</v>
      </c>
      <c r="B11" s="79">
        <v>0</v>
      </c>
      <c r="C11" s="79">
        <v>0</v>
      </c>
      <c r="D11" s="80">
        <v>0</v>
      </c>
      <c r="E11" s="80">
        <v>0</v>
      </c>
      <c r="F11" s="79">
        <v>0</v>
      </c>
      <c r="G11" s="79">
        <v>0</v>
      </c>
      <c r="H11" s="79">
        <v>0</v>
      </c>
      <c r="I11" s="79">
        <v>0</v>
      </c>
      <c r="J11" s="79">
        <v>0</v>
      </c>
    </row>
    <row r="12" spans="1:10" x14ac:dyDescent="0.25">
      <c r="A12" s="79" t="s">
        <v>156</v>
      </c>
      <c r="B12" s="79">
        <v>0</v>
      </c>
      <c r="C12" s="79">
        <v>0</v>
      </c>
      <c r="D12" s="80">
        <v>0</v>
      </c>
      <c r="E12" s="80">
        <v>0</v>
      </c>
      <c r="F12" s="79">
        <v>0</v>
      </c>
      <c r="G12" s="79">
        <v>0</v>
      </c>
      <c r="H12" s="79">
        <v>0</v>
      </c>
      <c r="I12" s="79">
        <v>0</v>
      </c>
      <c r="J12" s="79">
        <v>0</v>
      </c>
    </row>
    <row r="13" spans="1:10" x14ac:dyDescent="0.25">
      <c r="A13" s="79" t="s">
        <v>157</v>
      </c>
      <c r="B13" s="79">
        <v>0</v>
      </c>
      <c r="C13" s="79">
        <v>0</v>
      </c>
      <c r="D13" s="80">
        <v>0</v>
      </c>
      <c r="E13" s="80">
        <v>0</v>
      </c>
      <c r="F13" s="79">
        <v>0</v>
      </c>
      <c r="G13" s="79">
        <v>0</v>
      </c>
      <c r="H13" s="79">
        <v>0</v>
      </c>
      <c r="I13" s="79">
        <v>0</v>
      </c>
      <c r="J13" s="79">
        <v>0</v>
      </c>
    </row>
    <row r="14" spans="1:10" x14ac:dyDescent="0.25">
      <c r="A14" s="79" t="s">
        <v>158</v>
      </c>
      <c r="B14" s="79">
        <v>0</v>
      </c>
      <c r="C14" s="79">
        <v>0</v>
      </c>
      <c r="D14" s="80">
        <v>0</v>
      </c>
      <c r="E14" s="80">
        <v>0</v>
      </c>
      <c r="F14" s="79">
        <v>0</v>
      </c>
      <c r="G14" s="79">
        <v>0</v>
      </c>
      <c r="H14" s="79">
        <v>0</v>
      </c>
      <c r="I14" s="79">
        <v>0</v>
      </c>
      <c r="J14" s="79">
        <v>0</v>
      </c>
    </row>
    <row r="15" spans="1:10" x14ac:dyDescent="0.25">
      <c r="A15" s="79" t="s">
        <v>159</v>
      </c>
      <c r="B15" s="79">
        <v>0</v>
      </c>
      <c r="C15" s="79">
        <v>0</v>
      </c>
      <c r="D15" s="80">
        <v>0</v>
      </c>
      <c r="E15" s="80">
        <v>0</v>
      </c>
      <c r="F15" s="79">
        <v>0</v>
      </c>
      <c r="G15" s="79">
        <v>0</v>
      </c>
      <c r="H15" s="79">
        <v>0</v>
      </c>
      <c r="I15" s="79">
        <v>0</v>
      </c>
      <c r="J15" s="79">
        <v>0</v>
      </c>
    </row>
    <row r="16" spans="1:10" x14ac:dyDescent="0.25">
      <c r="A16" s="79" t="s">
        <v>160</v>
      </c>
      <c r="B16" s="79">
        <v>0</v>
      </c>
      <c r="C16" s="79">
        <v>0</v>
      </c>
      <c r="D16" s="80">
        <v>0</v>
      </c>
      <c r="E16" s="80">
        <v>0</v>
      </c>
      <c r="F16" s="79">
        <v>0</v>
      </c>
      <c r="G16" s="79">
        <v>0</v>
      </c>
      <c r="H16" s="79">
        <v>0</v>
      </c>
      <c r="I16" s="79">
        <v>0</v>
      </c>
      <c r="J16" s="79">
        <v>0</v>
      </c>
    </row>
    <row r="17" spans="1:10" x14ac:dyDescent="0.25">
      <c r="A17" s="79" t="s">
        <v>161</v>
      </c>
      <c r="B17" s="79">
        <v>0</v>
      </c>
      <c r="C17" s="79">
        <v>0</v>
      </c>
      <c r="D17" s="80">
        <v>0</v>
      </c>
      <c r="E17" s="80">
        <v>0</v>
      </c>
      <c r="F17" s="79">
        <v>0</v>
      </c>
      <c r="G17" s="79">
        <v>0</v>
      </c>
      <c r="H17" s="79">
        <v>0</v>
      </c>
      <c r="I17" s="79">
        <v>0</v>
      </c>
      <c r="J17" s="79">
        <v>0</v>
      </c>
    </row>
    <row r="18" spans="1:10" x14ac:dyDescent="0.25">
      <c r="A18" s="79" t="s">
        <v>162</v>
      </c>
      <c r="B18" s="79">
        <v>0</v>
      </c>
      <c r="C18" s="79">
        <v>0</v>
      </c>
      <c r="D18" s="80">
        <v>0</v>
      </c>
      <c r="E18" s="80">
        <v>0</v>
      </c>
      <c r="F18" s="79">
        <v>0</v>
      </c>
      <c r="G18" s="79">
        <v>0</v>
      </c>
      <c r="H18" s="79">
        <v>0</v>
      </c>
      <c r="I18" s="79">
        <v>0</v>
      </c>
      <c r="J18" s="79">
        <v>0</v>
      </c>
    </row>
    <row r="19" spans="1:10" x14ac:dyDescent="0.25">
      <c r="A19" s="79" t="s">
        <v>13</v>
      </c>
      <c r="B19" s="79">
        <v>0</v>
      </c>
      <c r="C19" s="79">
        <v>0</v>
      </c>
      <c r="D19" s="80">
        <v>0</v>
      </c>
      <c r="E19" s="80">
        <v>0</v>
      </c>
    </row>
    <row r="20" spans="1:10" x14ac:dyDescent="0.25">
      <c r="A20" s="79" t="s">
        <v>15</v>
      </c>
      <c r="B20" s="79">
        <v>0</v>
      </c>
      <c r="C20" s="79">
        <v>0</v>
      </c>
      <c r="D20" s="79">
        <v>0</v>
      </c>
      <c r="E20" s="79">
        <v>0</v>
      </c>
    </row>
    <row r="21" spans="1:10" x14ac:dyDescent="0.25">
      <c r="A21" s="79" t="s">
        <v>16</v>
      </c>
      <c r="B21" s="79">
        <v>0</v>
      </c>
      <c r="C21" s="79">
        <v>0</v>
      </c>
      <c r="D21" s="79">
        <v>0</v>
      </c>
      <c r="E21" s="79">
        <v>0</v>
      </c>
    </row>
    <row r="22" spans="1:10" x14ac:dyDescent="0.25">
      <c r="A22" s="79" t="s">
        <v>17</v>
      </c>
      <c r="B22" s="79">
        <v>0</v>
      </c>
      <c r="C22" s="79">
        <v>0</v>
      </c>
      <c r="D22" s="79">
        <v>0</v>
      </c>
      <c r="E22" s="79">
        <v>0</v>
      </c>
      <c r="F22" s="79">
        <v>0</v>
      </c>
      <c r="G22" s="79">
        <v>0</v>
      </c>
      <c r="H22" s="79">
        <v>0</v>
      </c>
      <c r="I22" s="79">
        <v>0</v>
      </c>
      <c r="J22" s="79">
        <v>0</v>
      </c>
    </row>
    <row r="23" spans="1:10" x14ac:dyDescent="0.25">
      <c r="A23" s="79" t="s">
        <v>18</v>
      </c>
      <c r="B23" s="79">
        <v>0</v>
      </c>
      <c r="C23" s="79">
        <v>0</v>
      </c>
      <c r="D23" s="79">
        <v>0</v>
      </c>
      <c r="E23" s="79">
        <v>0</v>
      </c>
      <c r="F23" s="79">
        <v>0</v>
      </c>
      <c r="G23" s="79">
        <v>0</v>
      </c>
      <c r="H23" s="79">
        <v>0</v>
      </c>
      <c r="I23" s="79">
        <v>0</v>
      </c>
      <c r="J23" s="79">
        <v>0</v>
      </c>
    </row>
    <row r="24" spans="1:10" x14ac:dyDescent="0.25">
      <c r="A24" s="79" t="s">
        <v>19</v>
      </c>
      <c r="B24" s="79">
        <v>0</v>
      </c>
      <c r="C24" s="79">
        <v>0</v>
      </c>
      <c r="D24" s="79">
        <v>0</v>
      </c>
      <c r="E24" s="79">
        <v>0</v>
      </c>
      <c r="F24" s="79">
        <v>0</v>
      </c>
      <c r="G24" s="79">
        <v>0</v>
      </c>
      <c r="H24" s="79">
        <v>0</v>
      </c>
      <c r="I24" s="79">
        <v>0</v>
      </c>
      <c r="J24" s="79">
        <v>0</v>
      </c>
    </row>
    <row r="25" spans="1:10" x14ac:dyDescent="0.25">
      <c r="A25" s="79" t="s">
        <v>20</v>
      </c>
      <c r="B25" s="79">
        <v>0</v>
      </c>
      <c r="C25" s="79">
        <v>0</v>
      </c>
      <c r="D25" s="79">
        <v>0</v>
      </c>
      <c r="E25" s="79">
        <v>0</v>
      </c>
      <c r="F25" s="79">
        <v>0</v>
      </c>
      <c r="G25" s="79">
        <v>0</v>
      </c>
      <c r="H25" s="79">
        <v>0</v>
      </c>
      <c r="I25" s="79">
        <v>0</v>
      </c>
      <c r="J25" s="79">
        <v>0</v>
      </c>
    </row>
    <row r="26" spans="1:10" x14ac:dyDescent="0.25">
      <c r="C26" s="79">
        <v>0</v>
      </c>
      <c r="D26" s="79">
        <v>0</v>
      </c>
      <c r="E26" s="79">
        <v>0</v>
      </c>
      <c r="F26" s="79">
        <v>0</v>
      </c>
      <c r="G26" s="79">
        <v>0</v>
      </c>
      <c r="H26" s="79">
        <v>0</v>
      </c>
      <c r="I26" s="79">
        <v>0</v>
      </c>
      <c r="J26" s="79">
        <v>0</v>
      </c>
    </row>
    <row r="27" spans="1:10" x14ac:dyDescent="0.25">
      <c r="C27" s="79">
        <v>0</v>
      </c>
      <c r="D27" s="79">
        <v>0</v>
      </c>
      <c r="E27" s="79">
        <v>0</v>
      </c>
      <c r="F27" s="79">
        <v>0</v>
      </c>
      <c r="G27" s="79">
        <v>0</v>
      </c>
      <c r="H27" s="79">
        <v>0</v>
      </c>
      <c r="I27" s="79">
        <v>0</v>
      </c>
      <c r="J27" s="79">
        <v>0</v>
      </c>
    </row>
  </sheetData>
  <pageMargins left="0.7" right="0.7" top="0.75" bottom="0.75" header="0.3" footer="0.3"/>
  <pageSetup paperSize="9" orientation="portrait" horizontalDpi="300" verticalDpi="30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9"/>
  <dimension ref="B1:K72"/>
  <sheetViews>
    <sheetView showGridLines="0" showZeros="0" zoomScale="80" zoomScaleNormal="80" zoomScaleSheetLayoutView="110" workbookViewId="0">
      <selection activeCell="B32" sqref="B32"/>
    </sheetView>
  </sheetViews>
  <sheetFormatPr defaultColWidth="8.85546875" defaultRowHeight="15" x14ac:dyDescent="0.25"/>
  <cols>
    <col min="1" max="1" width="6.140625" style="1" customWidth="1"/>
    <col min="2" max="2" width="56.7109375" style="1" bestFit="1" customWidth="1"/>
    <col min="3" max="6" width="10.85546875" style="4" customWidth="1"/>
    <col min="7" max="7" width="10.85546875" style="1" customWidth="1"/>
    <col min="8" max="8" width="10.85546875" style="4" customWidth="1"/>
    <col min="9" max="11" width="10.85546875" style="1" customWidth="1"/>
    <col min="12" max="16384" width="8.85546875" style="1"/>
  </cols>
  <sheetData>
    <row r="1" spans="2:11" s="5" customFormat="1" x14ac:dyDescent="0.25">
      <c r="C1" s="8"/>
      <c r="D1" s="8"/>
      <c r="E1" s="8"/>
      <c r="F1" s="8"/>
      <c r="H1" s="8"/>
    </row>
    <row r="2" spans="2:11" s="5" customFormat="1" ht="15.75" thickBot="1" x14ac:dyDescent="0.3">
      <c r="C2" s="8"/>
      <c r="D2" s="8"/>
      <c r="E2" s="8"/>
      <c r="F2" s="8"/>
      <c r="H2" s="8"/>
    </row>
    <row r="3" spans="2:11" s="5" customFormat="1" ht="16.5" customHeight="1" x14ac:dyDescent="0.25">
      <c r="B3" s="147" t="s">
        <v>49</v>
      </c>
      <c r="C3" s="148"/>
      <c r="D3" s="148"/>
      <c r="E3" s="148"/>
      <c r="F3" s="148"/>
      <c r="G3" s="148"/>
      <c r="H3" s="148"/>
      <c r="I3" s="148"/>
      <c r="J3" s="148"/>
      <c r="K3" s="149"/>
    </row>
    <row r="4" spans="2:11" s="5" customFormat="1" ht="15.75" thickBot="1" x14ac:dyDescent="0.3">
      <c r="B4" s="150" t="s">
        <v>182</v>
      </c>
      <c r="C4" s="151"/>
      <c r="D4" s="151"/>
      <c r="E4" s="151"/>
      <c r="F4" s="151"/>
      <c r="G4" s="151"/>
      <c r="H4" s="151"/>
      <c r="I4" s="151"/>
      <c r="J4" s="151"/>
      <c r="K4" s="152"/>
    </row>
    <row r="5" spans="2:11" s="5" customFormat="1" x14ac:dyDescent="0.25">
      <c r="B5" s="44"/>
      <c r="C5" s="153" t="s">
        <v>33</v>
      </c>
      <c r="D5" s="153"/>
      <c r="E5" s="153"/>
      <c r="F5" s="153" t="s">
        <v>34</v>
      </c>
      <c r="G5" s="153"/>
      <c r="H5" s="153"/>
      <c r="I5" s="153" t="s">
        <v>35</v>
      </c>
      <c r="J5" s="153"/>
      <c r="K5" s="154"/>
    </row>
    <row r="6" spans="2:11" s="5" customFormat="1" x14ac:dyDescent="0.25">
      <c r="B6" s="10" t="s">
        <v>10</v>
      </c>
      <c r="C6" s="11" t="s">
        <v>4</v>
      </c>
      <c r="D6" s="11" t="s">
        <v>5</v>
      </c>
      <c r="E6" s="11" t="s">
        <v>5</v>
      </c>
      <c r="F6" s="11" t="s">
        <v>4</v>
      </c>
      <c r="G6" s="11" t="s">
        <v>5</v>
      </c>
      <c r="H6" s="11" t="s">
        <v>5</v>
      </c>
      <c r="I6" s="11" t="s">
        <v>4</v>
      </c>
      <c r="J6" s="11" t="s">
        <v>5</v>
      </c>
      <c r="K6" s="12" t="s">
        <v>5</v>
      </c>
    </row>
    <row r="7" spans="2:11" s="5" customFormat="1" x14ac:dyDescent="0.25">
      <c r="B7" s="13" t="s">
        <v>48</v>
      </c>
      <c r="C7" s="14">
        <v>1.7361111111111099E-3</v>
      </c>
      <c r="D7" s="15">
        <f>IFERROR(C7/C$25,0)</f>
        <v>0.47619047619047555</v>
      </c>
      <c r="E7" s="15">
        <f>IFERROR(C7/C$36,0)</f>
        <v>0.27881040892193265</v>
      </c>
      <c r="F7" s="14">
        <v>0</v>
      </c>
      <c r="G7" s="15">
        <f>IFERROR(F7/F$25,0)</f>
        <v>0</v>
      </c>
      <c r="H7" s="15">
        <f>IFERROR(F7/F$36,0)</f>
        <v>0</v>
      </c>
      <c r="I7" s="14">
        <v>1.7361111111111099E-3</v>
      </c>
      <c r="J7" s="15">
        <f>IFERROR(I7/I$25,0)</f>
        <v>0.47619047619047555</v>
      </c>
      <c r="K7" s="17">
        <f>IFERROR(I7/I$36,0)</f>
        <v>0.27881040892193265</v>
      </c>
    </row>
    <row r="8" spans="2:11" s="5" customFormat="1" x14ac:dyDescent="0.25">
      <c r="B8" s="13" t="s">
        <v>150</v>
      </c>
      <c r="C8" s="14">
        <v>1.0416666666666699E-3</v>
      </c>
      <c r="D8" s="15">
        <f t="shared" ref="D8:D24" si="0">IFERROR(C8/C$25,0)</f>
        <v>0.28571428571428642</v>
      </c>
      <c r="E8" s="15">
        <f t="shared" ref="E8:E24" si="1">IFERROR(C8/C$36,0)</f>
        <v>0.16728624535316022</v>
      </c>
      <c r="F8" s="14">
        <v>0</v>
      </c>
      <c r="G8" s="15">
        <f t="shared" ref="G8:G24" si="2">IFERROR(F8/F$25,0)</f>
        <v>0</v>
      </c>
      <c r="H8" s="15">
        <f t="shared" ref="H8:H24" si="3">IFERROR(F8/F$36,0)</f>
        <v>0</v>
      </c>
      <c r="I8" s="14">
        <v>1.0416666666666699E-3</v>
      </c>
      <c r="J8" s="15">
        <f t="shared" ref="J8:J24" si="4">IFERROR(I8/I$25,0)</f>
        <v>0.28571428571428642</v>
      </c>
      <c r="K8" s="17">
        <f t="shared" ref="K8:K24" si="5">IFERROR(I8/I$36,0)</f>
        <v>0.16728624535316022</v>
      </c>
    </row>
    <row r="9" spans="2:11" s="5" customFormat="1" x14ac:dyDescent="0.25">
      <c r="B9" s="13" t="s">
        <v>11</v>
      </c>
      <c r="C9" s="14">
        <v>3.8194444444444398E-4</v>
      </c>
      <c r="D9" s="15">
        <f t="shared" si="0"/>
        <v>0.10476190476190457</v>
      </c>
      <c r="E9" s="15">
        <f t="shared" si="1"/>
        <v>6.133828996282515E-2</v>
      </c>
      <c r="F9" s="14">
        <v>0</v>
      </c>
      <c r="G9" s="15">
        <f t="shared" si="2"/>
        <v>0</v>
      </c>
      <c r="H9" s="15">
        <f t="shared" si="3"/>
        <v>0</v>
      </c>
      <c r="I9" s="14">
        <v>3.8194444444444398E-4</v>
      </c>
      <c r="J9" s="15">
        <f t="shared" si="4"/>
        <v>0.10476190476190457</v>
      </c>
      <c r="K9" s="17">
        <f t="shared" si="5"/>
        <v>6.133828996282515E-2</v>
      </c>
    </row>
    <row r="10" spans="2:11" s="5" customFormat="1" x14ac:dyDescent="0.25">
      <c r="B10" s="13" t="s">
        <v>63</v>
      </c>
      <c r="C10" s="14">
        <v>4.1666666666666702E-4</v>
      </c>
      <c r="D10" s="15">
        <f t="shared" si="0"/>
        <v>0.11428571428571431</v>
      </c>
      <c r="E10" s="15">
        <f t="shared" si="1"/>
        <v>6.6914498141263934E-2</v>
      </c>
      <c r="F10" s="14">
        <v>0</v>
      </c>
      <c r="G10" s="15">
        <f t="shared" si="2"/>
        <v>0</v>
      </c>
      <c r="H10" s="15">
        <f t="shared" si="3"/>
        <v>0</v>
      </c>
      <c r="I10" s="14">
        <v>4.1666666666666702E-4</v>
      </c>
      <c r="J10" s="15">
        <f t="shared" si="4"/>
        <v>0.11428571428571431</v>
      </c>
      <c r="K10" s="17">
        <f t="shared" si="5"/>
        <v>6.6914498141263934E-2</v>
      </c>
    </row>
    <row r="11" spans="2:11" s="5" customFormat="1" x14ac:dyDescent="0.25">
      <c r="B11" s="13" t="s">
        <v>12</v>
      </c>
      <c r="C11" s="14">
        <v>6.9444444444444404E-5</v>
      </c>
      <c r="D11" s="15">
        <f t="shared" si="0"/>
        <v>1.9047619047619025E-2</v>
      </c>
      <c r="E11" s="15">
        <f t="shared" si="1"/>
        <v>1.1152416356877307E-2</v>
      </c>
      <c r="F11" s="14">
        <v>0</v>
      </c>
      <c r="G11" s="15">
        <f t="shared" si="2"/>
        <v>0</v>
      </c>
      <c r="H11" s="15">
        <f t="shared" si="3"/>
        <v>0</v>
      </c>
      <c r="I11" s="14">
        <v>6.9444444444444404E-5</v>
      </c>
      <c r="J11" s="15">
        <f t="shared" si="4"/>
        <v>1.9047619047619025E-2</v>
      </c>
      <c r="K11" s="17">
        <f t="shared" si="5"/>
        <v>1.1152416356877307E-2</v>
      </c>
    </row>
    <row r="12" spans="2:11" s="5" customFormat="1" x14ac:dyDescent="0.25">
      <c r="B12" s="13" t="s">
        <v>151</v>
      </c>
      <c r="C12" s="14">
        <v>0</v>
      </c>
      <c r="D12" s="15">
        <f t="shared" si="0"/>
        <v>0</v>
      </c>
      <c r="E12" s="15">
        <f t="shared" si="1"/>
        <v>0</v>
      </c>
      <c r="F12" s="14">
        <v>0</v>
      </c>
      <c r="G12" s="15">
        <f t="shared" si="2"/>
        <v>0</v>
      </c>
      <c r="H12" s="15">
        <f t="shared" si="3"/>
        <v>0</v>
      </c>
      <c r="I12" s="14">
        <v>0</v>
      </c>
      <c r="J12" s="15">
        <f t="shared" si="4"/>
        <v>0</v>
      </c>
      <c r="K12" s="17">
        <f t="shared" si="5"/>
        <v>0</v>
      </c>
    </row>
    <row r="13" spans="2:11" s="5" customFormat="1" x14ac:dyDescent="0.25">
      <c r="B13" s="13" t="s">
        <v>152</v>
      </c>
      <c r="C13" s="14">
        <v>0</v>
      </c>
      <c r="D13" s="15">
        <f t="shared" si="0"/>
        <v>0</v>
      </c>
      <c r="E13" s="15">
        <f t="shared" si="1"/>
        <v>0</v>
      </c>
      <c r="F13" s="14">
        <v>0</v>
      </c>
      <c r="G13" s="15">
        <f t="shared" si="2"/>
        <v>0</v>
      </c>
      <c r="H13" s="15">
        <f t="shared" si="3"/>
        <v>0</v>
      </c>
      <c r="I13" s="14">
        <v>0</v>
      </c>
      <c r="J13" s="15">
        <f t="shared" si="4"/>
        <v>0</v>
      </c>
      <c r="K13" s="17">
        <f t="shared" si="5"/>
        <v>0</v>
      </c>
    </row>
    <row r="14" spans="2:11" s="5" customFormat="1" x14ac:dyDescent="0.25">
      <c r="B14" s="13" t="s">
        <v>153</v>
      </c>
      <c r="C14" s="14">
        <v>0</v>
      </c>
      <c r="D14" s="15">
        <f t="shared" si="0"/>
        <v>0</v>
      </c>
      <c r="E14" s="15">
        <f t="shared" si="1"/>
        <v>0</v>
      </c>
      <c r="F14" s="14">
        <v>0</v>
      </c>
      <c r="G14" s="15">
        <f t="shared" si="2"/>
        <v>0</v>
      </c>
      <c r="H14" s="15">
        <f t="shared" si="3"/>
        <v>0</v>
      </c>
      <c r="I14" s="14">
        <v>0</v>
      </c>
      <c r="J14" s="15">
        <f t="shared" si="4"/>
        <v>0</v>
      </c>
      <c r="K14" s="17">
        <f t="shared" si="5"/>
        <v>0</v>
      </c>
    </row>
    <row r="15" spans="2:11" s="5" customFormat="1" x14ac:dyDescent="0.25">
      <c r="B15" s="13" t="s">
        <v>154</v>
      </c>
      <c r="C15" s="14">
        <v>0</v>
      </c>
      <c r="D15" s="15">
        <f t="shared" si="0"/>
        <v>0</v>
      </c>
      <c r="E15" s="15">
        <f t="shared" si="1"/>
        <v>0</v>
      </c>
      <c r="F15" s="14">
        <v>0</v>
      </c>
      <c r="G15" s="15">
        <f t="shared" si="2"/>
        <v>0</v>
      </c>
      <c r="H15" s="15">
        <f t="shared" si="3"/>
        <v>0</v>
      </c>
      <c r="I15" s="14">
        <v>0</v>
      </c>
      <c r="J15" s="15">
        <f t="shared" si="4"/>
        <v>0</v>
      </c>
      <c r="K15" s="17">
        <f t="shared" si="5"/>
        <v>0</v>
      </c>
    </row>
    <row r="16" spans="2:11" s="5" customFormat="1" x14ac:dyDescent="0.25">
      <c r="B16" s="13" t="s">
        <v>155</v>
      </c>
      <c r="C16" s="14">
        <v>0</v>
      </c>
      <c r="D16" s="15">
        <f t="shared" si="0"/>
        <v>0</v>
      </c>
      <c r="E16" s="15">
        <f t="shared" si="1"/>
        <v>0</v>
      </c>
      <c r="F16" s="14">
        <v>0</v>
      </c>
      <c r="G16" s="15">
        <f t="shared" si="2"/>
        <v>0</v>
      </c>
      <c r="H16" s="15">
        <f t="shared" si="3"/>
        <v>0</v>
      </c>
      <c r="I16" s="14">
        <v>0</v>
      </c>
      <c r="J16" s="15">
        <f t="shared" si="4"/>
        <v>0</v>
      </c>
      <c r="K16" s="17">
        <f>IFERROR(I16/I$36,0)</f>
        <v>0</v>
      </c>
    </row>
    <row r="17" spans="2:11" s="5" customFormat="1" x14ac:dyDescent="0.25">
      <c r="B17" s="13" t="s">
        <v>156</v>
      </c>
      <c r="C17" s="14">
        <v>0</v>
      </c>
      <c r="D17" s="15">
        <f t="shared" si="0"/>
        <v>0</v>
      </c>
      <c r="E17" s="15">
        <f t="shared" si="1"/>
        <v>0</v>
      </c>
      <c r="F17" s="14">
        <v>0</v>
      </c>
      <c r="G17" s="15">
        <f t="shared" si="2"/>
        <v>0</v>
      </c>
      <c r="H17" s="15">
        <f t="shared" si="3"/>
        <v>0</v>
      </c>
      <c r="I17" s="14">
        <v>0</v>
      </c>
      <c r="J17" s="15">
        <f t="shared" si="4"/>
        <v>0</v>
      </c>
      <c r="K17" s="17">
        <f t="shared" si="5"/>
        <v>0</v>
      </c>
    </row>
    <row r="18" spans="2:11" s="5" customFormat="1" x14ac:dyDescent="0.25">
      <c r="B18" s="13" t="s">
        <v>157</v>
      </c>
      <c r="C18" s="14">
        <v>0</v>
      </c>
      <c r="D18" s="15">
        <f t="shared" si="0"/>
        <v>0</v>
      </c>
      <c r="E18" s="15">
        <f t="shared" si="1"/>
        <v>0</v>
      </c>
      <c r="F18" s="14">
        <v>0</v>
      </c>
      <c r="G18" s="15">
        <f t="shared" si="2"/>
        <v>0</v>
      </c>
      <c r="H18" s="15">
        <f t="shared" si="3"/>
        <v>0</v>
      </c>
      <c r="I18" s="14">
        <v>0</v>
      </c>
      <c r="J18" s="15">
        <f t="shared" si="4"/>
        <v>0</v>
      </c>
      <c r="K18" s="17">
        <f t="shared" si="5"/>
        <v>0</v>
      </c>
    </row>
    <row r="19" spans="2:11" s="5" customFormat="1" x14ac:dyDescent="0.25">
      <c r="B19" s="13" t="s">
        <v>158</v>
      </c>
      <c r="C19" s="14">
        <v>0</v>
      </c>
      <c r="D19" s="15">
        <f t="shared" si="0"/>
        <v>0</v>
      </c>
      <c r="E19" s="15">
        <f t="shared" si="1"/>
        <v>0</v>
      </c>
      <c r="F19" s="18">
        <v>0</v>
      </c>
      <c r="G19" s="15">
        <f t="shared" si="2"/>
        <v>0</v>
      </c>
      <c r="H19" s="15">
        <f t="shared" si="3"/>
        <v>0</v>
      </c>
      <c r="I19" s="18">
        <v>0</v>
      </c>
      <c r="J19" s="15">
        <f t="shared" si="4"/>
        <v>0</v>
      </c>
      <c r="K19" s="17">
        <f t="shared" si="5"/>
        <v>0</v>
      </c>
    </row>
    <row r="20" spans="2:11" s="5" customFormat="1" x14ac:dyDescent="0.25">
      <c r="B20" s="13" t="s">
        <v>159</v>
      </c>
      <c r="C20" s="14">
        <v>0</v>
      </c>
      <c r="D20" s="15">
        <f t="shared" si="0"/>
        <v>0</v>
      </c>
      <c r="E20" s="15">
        <f t="shared" si="1"/>
        <v>0</v>
      </c>
      <c r="F20" s="18">
        <v>0</v>
      </c>
      <c r="G20" s="15">
        <f t="shared" si="2"/>
        <v>0</v>
      </c>
      <c r="H20" s="15">
        <f t="shared" si="3"/>
        <v>0</v>
      </c>
      <c r="I20" s="18">
        <v>0</v>
      </c>
      <c r="J20" s="15">
        <f t="shared" si="4"/>
        <v>0</v>
      </c>
      <c r="K20" s="17">
        <f t="shared" si="5"/>
        <v>0</v>
      </c>
    </row>
    <row r="21" spans="2:11" s="5" customFormat="1" x14ac:dyDescent="0.25">
      <c r="B21" s="13" t="s">
        <v>160</v>
      </c>
      <c r="C21" s="14">
        <v>0</v>
      </c>
      <c r="D21" s="15">
        <f t="shared" si="0"/>
        <v>0</v>
      </c>
      <c r="E21" s="15">
        <f t="shared" si="1"/>
        <v>0</v>
      </c>
      <c r="F21" s="14">
        <v>0</v>
      </c>
      <c r="G21" s="15">
        <f t="shared" si="2"/>
        <v>0</v>
      </c>
      <c r="H21" s="15">
        <f t="shared" si="3"/>
        <v>0</v>
      </c>
      <c r="I21" s="14">
        <v>0</v>
      </c>
      <c r="J21" s="15">
        <f t="shared" si="4"/>
        <v>0</v>
      </c>
      <c r="K21" s="17">
        <f t="shared" si="5"/>
        <v>0</v>
      </c>
    </row>
    <row r="22" spans="2:11" s="5" customFormat="1" x14ac:dyDescent="0.25">
      <c r="B22" s="13" t="s">
        <v>161</v>
      </c>
      <c r="C22" s="14">
        <v>0</v>
      </c>
      <c r="D22" s="15">
        <f t="shared" si="0"/>
        <v>0</v>
      </c>
      <c r="E22" s="15">
        <f t="shared" si="1"/>
        <v>0</v>
      </c>
      <c r="F22" s="14">
        <v>0</v>
      </c>
      <c r="G22" s="15">
        <f t="shared" si="2"/>
        <v>0</v>
      </c>
      <c r="H22" s="15">
        <f t="shared" si="3"/>
        <v>0</v>
      </c>
      <c r="I22" s="14">
        <v>0</v>
      </c>
      <c r="J22" s="15">
        <f t="shared" si="4"/>
        <v>0</v>
      </c>
      <c r="K22" s="17">
        <f t="shared" si="5"/>
        <v>0</v>
      </c>
    </row>
    <row r="23" spans="2:11" s="5" customFormat="1" x14ac:dyDescent="0.25">
      <c r="B23" s="13" t="s">
        <v>162</v>
      </c>
      <c r="C23" s="14">
        <v>0</v>
      </c>
      <c r="D23" s="15">
        <f t="shared" si="0"/>
        <v>0</v>
      </c>
      <c r="E23" s="15">
        <f t="shared" si="1"/>
        <v>0</v>
      </c>
      <c r="F23" s="14">
        <v>0</v>
      </c>
      <c r="G23" s="15">
        <f t="shared" si="2"/>
        <v>0</v>
      </c>
      <c r="H23" s="15">
        <f t="shared" si="3"/>
        <v>0</v>
      </c>
      <c r="I23" s="14">
        <v>0</v>
      </c>
      <c r="J23" s="15">
        <f t="shared" si="4"/>
        <v>0</v>
      </c>
      <c r="K23" s="17">
        <f t="shared" si="5"/>
        <v>0</v>
      </c>
    </row>
    <row r="24" spans="2:11" s="5" customFormat="1" ht="15.75" thickBot="1" x14ac:dyDescent="0.3">
      <c r="B24" s="23" t="s">
        <v>13</v>
      </c>
      <c r="C24" s="24">
        <v>0</v>
      </c>
      <c r="D24" s="15">
        <f t="shared" si="0"/>
        <v>0</v>
      </c>
      <c r="E24" s="15">
        <f t="shared" si="1"/>
        <v>0</v>
      </c>
      <c r="F24" s="24">
        <v>0</v>
      </c>
      <c r="G24" s="15">
        <f t="shared" si="2"/>
        <v>0</v>
      </c>
      <c r="H24" s="15">
        <f t="shared" si="3"/>
        <v>0</v>
      </c>
      <c r="I24" s="24">
        <v>0</v>
      </c>
      <c r="J24" s="15">
        <f t="shared" si="4"/>
        <v>0</v>
      </c>
      <c r="K24" s="17">
        <f t="shared" si="5"/>
        <v>0</v>
      </c>
    </row>
    <row r="25" spans="2:11" s="5" customFormat="1" ht="16.5" thickTop="1" thickBot="1" x14ac:dyDescent="0.3">
      <c r="B25" s="36" t="s">
        <v>3</v>
      </c>
      <c r="C25" s="37">
        <f>SUM(C7:C24)</f>
        <v>3.6458333333333356E-3</v>
      </c>
      <c r="D25" s="38">
        <f>IFERROR(SUM(D7:D24),0)</f>
        <v>0.99999999999999989</v>
      </c>
      <c r="E25" s="38">
        <f>IFERROR(SUM(E7:E24),0)</f>
        <v>0.58550185873605931</v>
      </c>
      <c r="F25" s="37">
        <f>SUM(F7:F24)</f>
        <v>0</v>
      </c>
      <c r="G25" s="38">
        <f>IFERROR(SUM(G7:G24),0)</f>
        <v>0</v>
      </c>
      <c r="H25" s="38">
        <f>IFERROR(SUM(H7:H24),0)</f>
        <v>0</v>
      </c>
      <c r="I25" s="37">
        <f>SUM(I7:I24)</f>
        <v>3.6458333333333356E-3</v>
      </c>
      <c r="J25" s="38">
        <f>IFERROR(SUM(J7:J24),0)</f>
        <v>0.99999999999999989</v>
      </c>
      <c r="K25" s="39">
        <f>IFERROR(SUM(K7:K24),0)</f>
        <v>0.58550185873605931</v>
      </c>
    </row>
    <row r="26" spans="2:11" s="5" customFormat="1" ht="15.75" thickTop="1" x14ac:dyDescent="0.25">
      <c r="B26" s="30"/>
      <c r="C26" s="31"/>
      <c r="D26" s="31"/>
      <c r="E26" s="31"/>
      <c r="F26" s="31"/>
      <c r="G26" s="31"/>
      <c r="H26" s="31"/>
      <c r="I26" s="31"/>
      <c r="J26" s="31"/>
      <c r="K26" s="32"/>
    </row>
    <row r="27" spans="2:11" s="5" customFormat="1" x14ac:dyDescent="0.25">
      <c r="B27" s="10" t="s">
        <v>14</v>
      </c>
      <c r="C27" s="11" t="s">
        <v>72</v>
      </c>
      <c r="D27" s="19" t="s">
        <v>5</v>
      </c>
      <c r="E27" s="19" t="s">
        <v>5</v>
      </c>
      <c r="F27" s="11" t="s">
        <v>72</v>
      </c>
      <c r="G27" s="19" t="s">
        <v>5</v>
      </c>
      <c r="H27" s="19" t="s">
        <v>5</v>
      </c>
      <c r="I27" s="11" t="s">
        <v>72</v>
      </c>
      <c r="J27" s="19" t="s">
        <v>5</v>
      </c>
      <c r="K27" s="20" t="s">
        <v>5</v>
      </c>
    </row>
    <row r="28" spans="2:11" s="5" customFormat="1" x14ac:dyDescent="0.25">
      <c r="B28" s="21" t="s">
        <v>15</v>
      </c>
      <c r="C28" s="14">
        <v>1.9675925925925899E-4</v>
      </c>
      <c r="D28" s="22"/>
      <c r="E28" s="15">
        <f>IFERROR(C28/C$36,0)</f>
        <v>3.1598513011152345E-2</v>
      </c>
      <c r="F28" s="14">
        <v>0</v>
      </c>
      <c r="G28" s="22"/>
      <c r="H28" s="15">
        <f>IFERROR(F28/F$36,0)</f>
        <v>0</v>
      </c>
      <c r="I28" s="14">
        <v>1.9675925925925899E-4</v>
      </c>
      <c r="J28" s="22"/>
      <c r="K28" s="17">
        <f>IFERROR(I28/I$36,0)</f>
        <v>3.1598513011152345E-2</v>
      </c>
    </row>
    <row r="29" spans="2:11" s="5" customFormat="1" x14ac:dyDescent="0.25">
      <c r="B29" s="21" t="s">
        <v>16</v>
      </c>
      <c r="C29" s="14">
        <v>0</v>
      </c>
      <c r="D29" s="22"/>
      <c r="E29" s="15">
        <f t="shared" ref="E29:E33" si="6">IFERROR(C29/C$36,0)</f>
        <v>0</v>
      </c>
      <c r="F29" s="14">
        <v>0</v>
      </c>
      <c r="G29" s="22"/>
      <c r="H29" s="15">
        <f t="shared" ref="H29:H33" si="7">IFERROR(F29/F$36,0)</f>
        <v>0</v>
      </c>
      <c r="I29" s="14">
        <v>0</v>
      </c>
      <c r="J29" s="22"/>
      <c r="K29" s="17">
        <f t="shared" ref="K29:K33" si="8">IFERROR(I29/I$36,0)</f>
        <v>0</v>
      </c>
    </row>
    <row r="30" spans="2:11" s="5" customFormat="1" x14ac:dyDescent="0.25">
      <c r="B30" s="21" t="s">
        <v>17</v>
      </c>
      <c r="C30" s="14">
        <v>0</v>
      </c>
      <c r="D30" s="22"/>
      <c r="E30" s="15">
        <f t="shared" si="6"/>
        <v>0</v>
      </c>
      <c r="F30" s="14">
        <v>0</v>
      </c>
      <c r="G30" s="22"/>
      <c r="H30" s="15">
        <f t="shared" si="7"/>
        <v>0</v>
      </c>
      <c r="I30" s="14">
        <v>0</v>
      </c>
      <c r="J30" s="22"/>
      <c r="K30" s="17">
        <f t="shared" si="8"/>
        <v>0</v>
      </c>
    </row>
    <row r="31" spans="2:11" s="5" customFormat="1" x14ac:dyDescent="0.25">
      <c r="B31" s="21" t="s">
        <v>18</v>
      </c>
      <c r="C31" s="14">
        <v>1.50462962962963E-4</v>
      </c>
      <c r="D31" s="22"/>
      <c r="E31" s="15">
        <f t="shared" si="6"/>
        <v>2.4163568773234185E-2</v>
      </c>
      <c r="F31" s="14">
        <v>0</v>
      </c>
      <c r="G31" s="22"/>
      <c r="H31" s="15">
        <f t="shared" si="7"/>
        <v>0</v>
      </c>
      <c r="I31" s="14">
        <v>1.50462962962963E-4</v>
      </c>
      <c r="J31" s="22"/>
      <c r="K31" s="17">
        <f t="shared" si="8"/>
        <v>2.4163568773234185E-2</v>
      </c>
    </row>
    <row r="32" spans="2:11" s="5" customFormat="1" x14ac:dyDescent="0.25">
      <c r="B32" s="21" t="s">
        <v>19</v>
      </c>
      <c r="C32" s="14">
        <v>2.2337962962963001E-3</v>
      </c>
      <c r="D32" s="22"/>
      <c r="E32" s="15">
        <f t="shared" si="6"/>
        <v>0.35873605947955417</v>
      </c>
      <c r="F32" s="14">
        <v>0</v>
      </c>
      <c r="G32" s="22"/>
      <c r="H32" s="15">
        <f t="shared" si="7"/>
        <v>0</v>
      </c>
      <c r="I32" s="14">
        <v>2.2337962962963001E-3</v>
      </c>
      <c r="J32" s="22"/>
      <c r="K32" s="17">
        <f t="shared" si="8"/>
        <v>0.35873605947955417</v>
      </c>
    </row>
    <row r="33" spans="2:11" s="5" customFormat="1" ht="15.75" thickBot="1" x14ac:dyDescent="0.3">
      <c r="B33" s="28" t="s">
        <v>20</v>
      </c>
      <c r="C33" s="24">
        <v>0</v>
      </c>
      <c r="D33" s="29"/>
      <c r="E33" s="25">
        <f t="shared" si="6"/>
        <v>0</v>
      </c>
      <c r="F33" s="24">
        <v>0</v>
      </c>
      <c r="G33" s="29"/>
      <c r="H33" s="25">
        <f t="shared" si="7"/>
        <v>0</v>
      </c>
      <c r="I33" s="24">
        <v>0</v>
      </c>
      <c r="J33" s="29"/>
      <c r="K33" s="27">
        <f t="shared" si="8"/>
        <v>0</v>
      </c>
    </row>
    <row r="34" spans="2:11" s="5" customFormat="1" ht="16.5" thickTop="1" thickBot="1" x14ac:dyDescent="0.3">
      <c r="B34" s="36" t="s">
        <v>3</v>
      </c>
      <c r="C34" s="37">
        <f>SUM(C28:C33)</f>
        <v>2.581018518518522E-3</v>
      </c>
      <c r="D34" s="38"/>
      <c r="E34" s="38">
        <f>IFERROR(SUM(E28:E33),0)</f>
        <v>0.41449814126394069</v>
      </c>
      <c r="F34" s="37">
        <f>SUM(F28:F33)</f>
        <v>0</v>
      </c>
      <c r="G34" s="38"/>
      <c r="H34" s="38">
        <f>IFERROR(SUM(H28:H33),0)</f>
        <v>0</v>
      </c>
      <c r="I34" s="37">
        <f>SUM(I28:I33)</f>
        <v>2.581018518518522E-3</v>
      </c>
      <c r="J34" s="38"/>
      <c r="K34" s="39">
        <f>IFERROR(SUM(K28:K33),0)</f>
        <v>0.41449814126394069</v>
      </c>
    </row>
    <row r="35" spans="2:11" s="5" customFormat="1" ht="16.5" thickTop="1" thickBot="1" x14ac:dyDescent="0.3">
      <c r="B35" s="33"/>
      <c r="C35" s="34"/>
      <c r="D35" s="34"/>
      <c r="E35" s="34"/>
      <c r="F35" s="34"/>
      <c r="G35" s="34"/>
      <c r="H35" s="34"/>
      <c r="I35" s="34"/>
      <c r="J35" s="34"/>
      <c r="K35" s="35"/>
    </row>
    <row r="36" spans="2:11" s="5" customFormat="1" ht="16.5" thickTop="1" thickBot="1" x14ac:dyDescent="0.3">
      <c r="B36" s="36" t="s">
        <v>6</v>
      </c>
      <c r="C36" s="37">
        <f>SUM(C25,C34)</f>
        <v>6.2268518518518575E-3</v>
      </c>
      <c r="D36" s="40"/>
      <c r="E36" s="41">
        <f>IFERROR(SUM(E25,E34),0)</f>
        <v>1</v>
      </c>
      <c r="F36" s="37">
        <f>SUM(F25,F34)</f>
        <v>0</v>
      </c>
      <c r="G36" s="40"/>
      <c r="H36" s="41">
        <f>IFERROR(SUM(H25,H34),0)</f>
        <v>0</v>
      </c>
      <c r="I36" s="37">
        <f>SUM(I25,I34)</f>
        <v>6.2268518518518575E-3</v>
      </c>
      <c r="J36" s="40"/>
      <c r="K36" s="43">
        <f>IFERROR(SUM(K25,K34),0)</f>
        <v>1</v>
      </c>
    </row>
    <row r="37" spans="2:11" s="5" customFormat="1" ht="66" customHeight="1" thickTop="1" thickBot="1" x14ac:dyDescent="0.3">
      <c r="B37" s="144" t="s">
        <v>36</v>
      </c>
      <c r="C37" s="145"/>
      <c r="D37" s="145"/>
      <c r="E37" s="145"/>
      <c r="F37" s="145"/>
      <c r="G37" s="145"/>
      <c r="H37" s="145"/>
      <c r="I37" s="145"/>
      <c r="J37" s="145"/>
      <c r="K37" s="146"/>
    </row>
    <row r="38" spans="2:11" s="5" customFormat="1" x14ac:dyDescent="0.25">
      <c r="C38" s="8"/>
      <c r="D38" s="8"/>
      <c r="E38" s="8"/>
      <c r="F38" s="8"/>
      <c r="H38" s="8"/>
    </row>
    <row r="39" spans="2:11" s="5" customFormat="1" x14ac:dyDescent="0.25">
      <c r="C39" s="8"/>
      <c r="D39" s="8"/>
      <c r="E39" s="8"/>
      <c r="F39" s="8"/>
      <c r="H39" s="8"/>
    </row>
    <row r="40" spans="2:11" s="5" customFormat="1" x14ac:dyDescent="0.25">
      <c r="C40" s="8"/>
      <c r="D40" s="8"/>
      <c r="E40" s="8"/>
      <c r="F40" s="8"/>
      <c r="H40" s="8"/>
    </row>
    <row r="41" spans="2:11" s="5" customFormat="1" x14ac:dyDescent="0.25">
      <c r="C41" s="8"/>
      <c r="D41" s="8"/>
      <c r="E41" s="8"/>
      <c r="F41" s="8"/>
      <c r="H41" s="8"/>
    </row>
    <row r="42" spans="2:11" s="5" customFormat="1" x14ac:dyDescent="0.25">
      <c r="C42" s="8"/>
      <c r="D42" s="8"/>
      <c r="E42" s="8"/>
      <c r="F42" s="8"/>
      <c r="H42" s="8"/>
    </row>
    <row r="43" spans="2:11" s="5" customFormat="1" x14ac:dyDescent="0.25">
      <c r="C43" s="8"/>
      <c r="D43" s="8"/>
      <c r="E43" s="8"/>
      <c r="F43" s="8"/>
      <c r="H43" s="8"/>
    </row>
    <row r="44" spans="2:11" s="5" customFormat="1" x14ac:dyDescent="0.25">
      <c r="C44" s="8"/>
      <c r="D44" s="8"/>
      <c r="E44" s="8"/>
      <c r="F44" s="8"/>
      <c r="H44" s="8"/>
    </row>
    <row r="45" spans="2:11" s="5" customFormat="1" x14ac:dyDescent="0.25">
      <c r="C45" s="8"/>
      <c r="D45" s="8"/>
      <c r="E45" s="8"/>
      <c r="F45" s="8"/>
      <c r="H45" s="8"/>
    </row>
    <row r="46" spans="2:11" s="5" customFormat="1" x14ac:dyDescent="0.25">
      <c r="C46" s="8"/>
      <c r="D46" s="8"/>
      <c r="E46" s="8"/>
      <c r="F46" s="8"/>
      <c r="H46" s="8"/>
    </row>
    <row r="47" spans="2:11" s="5" customFormat="1" x14ac:dyDescent="0.25">
      <c r="C47" s="8"/>
      <c r="D47" s="8"/>
      <c r="E47" s="8"/>
      <c r="F47" s="8"/>
      <c r="H47" s="8"/>
    </row>
    <row r="48" spans="2:11" s="5" customFormat="1" x14ac:dyDescent="0.25">
      <c r="C48" s="8"/>
      <c r="D48" s="8"/>
      <c r="E48" s="8"/>
      <c r="F48" s="8"/>
      <c r="H48" s="8"/>
    </row>
    <row r="49" spans="3:8" s="5" customFormat="1" x14ac:dyDescent="0.25">
      <c r="C49" s="8"/>
      <c r="D49" s="8"/>
      <c r="E49" s="8"/>
      <c r="F49" s="8"/>
      <c r="H49" s="8"/>
    </row>
    <row r="50" spans="3:8" s="5" customFormat="1" x14ac:dyDescent="0.25">
      <c r="C50" s="8"/>
      <c r="D50" s="8"/>
      <c r="E50" s="8"/>
      <c r="F50" s="8"/>
      <c r="H50" s="8"/>
    </row>
    <row r="51" spans="3:8" s="5" customFormat="1" x14ac:dyDescent="0.25">
      <c r="C51" s="8"/>
      <c r="D51" s="8"/>
      <c r="E51" s="8"/>
      <c r="F51" s="8"/>
      <c r="H51" s="8"/>
    </row>
    <row r="52" spans="3:8" s="5" customFormat="1" x14ac:dyDescent="0.25">
      <c r="C52" s="8"/>
      <c r="D52" s="8"/>
      <c r="E52" s="8"/>
      <c r="F52" s="8"/>
      <c r="H52" s="8"/>
    </row>
    <row r="53" spans="3:8" s="5" customFormat="1" x14ac:dyDescent="0.25">
      <c r="C53" s="8"/>
      <c r="D53" s="8"/>
      <c r="E53" s="8"/>
      <c r="F53" s="8"/>
      <c r="H53" s="8"/>
    </row>
    <row r="54" spans="3:8" s="5" customFormat="1" x14ac:dyDescent="0.25">
      <c r="C54" s="8"/>
      <c r="D54" s="8"/>
      <c r="E54" s="8"/>
      <c r="F54" s="8"/>
      <c r="H54" s="8"/>
    </row>
    <row r="55" spans="3:8" s="5" customFormat="1" x14ac:dyDescent="0.25">
      <c r="C55" s="8"/>
      <c r="D55" s="8"/>
      <c r="E55" s="8"/>
      <c r="F55" s="8"/>
      <c r="H55" s="8"/>
    </row>
    <row r="56" spans="3:8" s="5" customFormat="1" x14ac:dyDescent="0.25">
      <c r="C56" s="8"/>
      <c r="D56" s="8"/>
      <c r="E56" s="8"/>
      <c r="F56" s="8"/>
      <c r="H56" s="8"/>
    </row>
    <row r="57" spans="3:8" s="5" customFormat="1" x14ac:dyDescent="0.25">
      <c r="C57" s="8"/>
      <c r="D57" s="8"/>
      <c r="E57" s="8"/>
      <c r="F57" s="8"/>
      <c r="H57" s="8"/>
    </row>
    <row r="58" spans="3:8" s="5" customFormat="1" x14ac:dyDescent="0.25">
      <c r="C58" s="8"/>
      <c r="D58" s="8"/>
      <c r="E58" s="8"/>
      <c r="F58" s="8"/>
      <c r="H58" s="8"/>
    </row>
    <row r="59" spans="3:8" s="5" customFormat="1" x14ac:dyDescent="0.25">
      <c r="C59" s="8"/>
      <c r="D59" s="8"/>
      <c r="E59" s="8"/>
      <c r="F59" s="8"/>
      <c r="H59" s="8"/>
    </row>
    <row r="60" spans="3:8" s="5" customFormat="1" x14ac:dyDescent="0.25">
      <c r="C60" s="8"/>
      <c r="D60" s="8"/>
      <c r="E60" s="8"/>
      <c r="F60" s="8"/>
      <c r="H60" s="8"/>
    </row>
    <row r="61" spans="3:8" s="5" customFormat="1" x14ac:dyDescent="0.25">
      <c r="C61" s="8"/>
      <c r="D61" s="8"/>
      <c r="E61" s="8"/>
      <c r="F61" s="8"/>
      <c r="H61" s="8"/>
    </row>
    <row r="62" spans="3:8" s="5" customFormat="1" x14ac:dyDescent="0.25">
      <c r="C62" s="8"/>
      <c r="D62" s="8"/>
      <c r="E62" s="8"/>
      <c r="F62" s="8"/>
      <c r="H62" s="8"/>
    </row>
    <row r="63" spans="3:8" s="5" customFormat="1" x14ac:dyDescent="0.25">
      <c r="C63" s="8"/>
      <c r="D63" s="8"/>
      <c r="E63" s="8"/>
      <c r="F63" s="8"/>
      <c r="H63" s="8"/>
    </row>
    <row r="64" spans="3:8" s="5" customFormat="1" x14ac:dyDescent="0.25">
      <c r="C64" s="8"/>
      <c r="D64" s="8"/>
      <c r="E64" s="8"/>
      <c r="F64" s="8"/>
      <c r="H64" s="8"/>
    </row>
    <row r="65" spans="3:8" s="5" customFormat="1" x14ac:dyDescent="0.25">
      <c r="C65" s="8"/>
      <c r="D65" s="8"/>
      <c r="E65" s="8"/>
      <c r="F65" s="8"/>
      <c r="H65" s="8"/>
    </row>
    <row r="66" spans="3:8" s="5" customFormat="1" x14ac:dyDescent="0.25">
      <c r="C66" s="8"/>
      <c r="D66" s="8"/>
      <c r="E66" s="8"/>
      <c r="F66" s="8"/>
      <c r="H66" s="8"/>
    </row>
    <row r="67" spans="3:8" s="5" customFormat="1" x14ac:dyDescent="0.25">
      <c r="C67" s="8"/>
      <c r="D67" s="8"/>
      <c r="E67" s="8"/>
      <c r="F67" s="8"/>
      <c r="H67" s="8"/>
    </row>
    <row r="68" spans="3:8" s="5" customFormat="1" x14ac:dyDescent="0.25">
      <c r="C68" s="8"/>
      <c r="D68" s="8"/>
      <c r="E68" s="8"/>
      <c r="F68" s="8"/>
      <c r="H68" s="8"/>
    </row>
    <row r="69" spans="3:8" s="5" customFormat="1" x14ac:dyDescent="0.25">
      <c r="C69" s="8"/>
      <c r="D69" s="8"/>
      <c r="E69" s="8"/>
      <c r="F69" s="8"/>
      <c r="H69" s="8"/>
    </row>
    <row r="70" spans="3:8" s="5" customFormat="1" x14ac:dyDescent="0.25">
      <c r="C70" s="8"/>
      <c r="D70" s="8"/>
      <c r="E70" s="8"/>
      <c r="F70" s="8"/>
      <c r="H70" s="8"/>
    </row>
    <row r="71" spans="3:8" s="5" customFormat="1" x14ac:dyDescent="0.25">
      <c r="C71" s="8"/>
      <c r="D71" s="8"/>
      <c r="E71" s="8"/>
      <c r="F71" s="8"/>
      <c r="H71" s="8"/>
    </row>
    <row r="72" spans="3:8" s="5" customFormat="1" x14ac:dyDescent="0.25">
      <c r="C72" s="8"/>
      <c r="D72" s="8"/>
      <c r="E72" s="8"/>
      <c r="F72" s="8"/>
      <c r="H72" s="8"/>
    </row>
  </sheetData>
  <mergeCells count="6">
    <mergeCell ref="B37:K37"/>
    <mergeCell ref="B3:K3"/>
    <mergeCell ref="B4:K4"/>
    <mergeCell ref="C5:E5"/>
    <mergeCell ref="F5:H5"/>
    <mergeCell ref="I5:K5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landscape" r:id="rId1"/>
  <colBreaks count="1" manualBreakCount="1">
    <brk id="1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Fogli di lavoro</vt:lpstr>
      </vt:variant>
      <vt:variant>
        <vt:i4>83</vt:i4>
      </vt:variant>
      <vt:variant>
        <vt:lpstr>Grafici</vt:lpstr>
      </vt:variant>
      <vt:variant>
        <vt:i4>17</vt:i4>
      </vt:variant>
      <vt:variant>
        <vt:lpstr>Intervalli denominati</vt:lpstr>
      </vt:variant>
      <vt:variant>
        <vt:i4>28</vt:i4>
      </vt:variant>
    </vt:vector>
  </HeadingPairs>
  <TitlesOfParts>
    <vt:vector size="128" baseType="lpstr">
      <vt:lpstr>A1</vt:lpstr>
      <vt:lpstr>A2</vt:lpstr>
      <vt:lpstr>A3</vt:lpstr>
      <vt:lpstr>A4</vt:lpstr>
      <vt:lpstr>A5</vt:lpstr>
      <vt:lpstr>A6</vt:lpstr>
      <vt:lpstr>A7</vt:lpstr>
      <vt:lpstr>A8</vt:lpstr>
      <vt:lpstr>A9</vt:lpstr>
      <vt:lpstr>A10</vt:lpstr>
      <vt:lpstr>A11</vt:lpstr>
      <vt:lpstr>A12</vt:lpstr>
      <vt:lpstr>A13</vt:lpstr>
      <vt:lpstr>A14</vt:lpstr>
      <vt:lpstr>A15</vt:lpstr>
      <vt:lpstr>A16</vt:lpstr>
      <vt:lpstr>A17</vt:lpstr>
      <vt:lpstr>A18</vt:lpstr>
      <vt:lpstr>A19</vt:lpstr>
      <vt:lpstr>A20</vt:lpstr>
      <vt:lpstr>A21</vt:lpstr>
      <vt:lpstr>A22</vt:lpstr>
      <vt:lpstr>A23</vt:lpstr>
      <vt:lpstr>B1</vt:lpstr>
      <vt:lpstr>B2</vt:lpstr>
      <vt:lpstr>B3</vt:lpstr>
      <vt:lpstr>B4</vt:lpstr>
      <vt:lpstr>B5</vt:lpstr>
      <vt:lpstr>B6</vt:lpstr>
      <vt:lpstr>B7</vt:lpstr>
      <vt:lpstr>B8</vt:lpstr>
      <vt:lpstr>B9</vt:lpstr>
      <vt:lpstr>B10</vt:lpstr>
      <vt:lpstr>B11</vt:lpstr>
      <vt:lpstr>B12</vt:lpstr>
      <vt:lpstr>B13</vt:lpstr>
      <vt:lpstr>Pagina 58</vt:lpstr>
      <vt:lpstr>Pagina 59</vt:lpstr>
      <vt:lpstr>Pagina 60</vt:lpstr>
      <vt:lpstr>Pagina 61</vt:lpstr>
      <vt:lpstr>Pagina 62</vt:lpstr>
      <vt:lpstr>Pagina 63</vt:lpstr>
      <vt:lpstr>Pagina 64</vt:lpstr>
      <vt:lpstr>Pagina 65</vt:lpstr>
      <vt:lpstr>Pagina 66</vt:lpstr>
      <vt:lpstr>Pagina 67</vt:lpstr>
      <vt:lpstr>Pagina 68</vt:lpstr>
      <vt:lpstr>Pagina 69</vt:lpstr>
      <vt:lpstr>Pagina 70</vt:lpstr>
      <vt:lpstr>Pagina 71</vt:lpstr>
      <vt:lpstr>Pagina 72</vt:lpstr>
      <vt:lpstr>Pagina 73</vt:lpstr>
      <vt:lpstr>Pagina 74</vt:lpstr>
      <vt:lpstr>Pagina 75</vt:lpstr>
      <vt:lpstr>Pagina 76</vt:lpstr>
      <vt:lpstr>Pagina 77</vt:lpstr>
      <vt:lpstr>Pagina 78</vt:lpstr>
      <vt:lpstr>Pagina 79</vt:lpstr>
      <vt:lpstr>Pagina 80</vt:lpstr>
      <vt:lpstr>Pagina 81</vt:lpstr>
      <vt:lpstr>Pagina 82</vt:lpstr>
      <vt:lpstr>Pagina 83</vt:lpstr>
      <vt:lpstr>Pagina 84</vt:lpstr>
      <vt:lpstr>Pagina 85</vt:lpstr>
      <vt:lpstr>Pagina 86</vt:lpstr>
      <vt:lpstr>Pagina 87</vt:lpstr>
      <vt:lpstr>grafico1</vt:lpstr>
      <vt:lpstr>gr1-RAI</vt:lpstr>
      <vt:lpstr>gr1-Mediaset</vt:lpstr>
      <vt:lpstr>gr1-Eleumedia</vt:lpstr>
      <vt:lpstr>gr1-Radio 24</vt:lpstr>
      <vt:lpstr>gr1-Radio Kiss Kiss</vt:lpstr>
      <vt:lpstr>gr1-RTL 102.5</vt:lpstr>
      <vt:lpstr>gr1-RDS</vt:lpstr>
      <vt:lpstr>gr1-Radio Italia</vt:lpstr>
      <vt:lpstr>gr2-RAI</vt:lpstr>
      <vt:lpstr>gr2-Mediaset</vt:lpstr>
      <vt:lpstr>gr2-Eleumedia</vt:lpstr>
      <vt:lpstr>gr2-Radio 24</vt:lpstr>
      <vt:lpstr>gr2-Radio Kiss Kiss</vt:lpstr>
      <vt:lpstr>gr2-RTL 102.5</vt:lpstr>
      <vt:lpstr>gr2-RDS</vt:lpstr>
      <vt:lpstr>gr2-Radio Italia</vt:lpstr>
      <vt:lpstr>Grafico 1</vt:lpstr>
      <vt:lpstr>Graf.2</vt:lpstr>
      <vt:lpstr>Graf.3</vt:lpstr>
      <vt:lpstr>Graf.4</vt:lpstr>
      <vt:lpstr>Graf.5</vt:lpstr>
      <vt:lpstr>Graf.6</vt:lpstr>
      <vt:lpstr>Graf.7</vt:lpstr>
      <vt:lpstr>Graf.8</vt:lpstr>
      <vt:lpstr>Graf.9</vt:lpstr>
      <vt:lpstr>Graf.10</vt:lpstr>
      <vt:lpstr>Graf.11</vt:lpstr>
      <vt:lpstr>Graf.12</vt:lpstr>
      <vt:lpstr>Graf.13</vt:lpstr>
      <vt:lpstr>Graf.14</vt:lpstr>
      <vt:lpstr>Graf.15</vt:lpstr>
      <vt:lpstr>Graf.16</vt:lpstr>
      <vt:lpstr>Graf.17</vt:lpstr>
      <vt:lpstr>'A10'!Area_stampa</vt:lpstr>
      <vt:lpstr>'A11'!Area_stampa</vt:lpstr>
      <vt:lpstr>'A12'!Area_stampa</vt:lpstr>
      <vt:lpstr>'A13'!Area_stampa</vt:lpstr>
      <vt:lpstr>'A14'!Area_stampa</vt:lpstr>
      <vt:lpstr>'A15'!Area_stampa</vt:lpstr>
      <vt:lpstr>'A19'!Area_stampa</vt:lpstr>
      <vt:lpstr>'A20'!Area_stampa</vt:lpstr>
      <vt:lpstr>'A21'!Area_stampa</vt:lpstr>
      <vt:lpstr>'A22'!Area_stampa</vt:lpstr>
      <vt:lpstr>'A23'!Area_stampa</vt:lpstr>
      <vt:lpstr>'A5'!Area_stampa</vt:lpstr>
      <vt:lpstr>'A6'!Area_stampa</vt:lpstr>
      <vt:lpstr>'A7'!Area_stampa</vt:lpstr>
      <vt:lpstr>'A8'!Area_stampa</vt:lpstr>
      <vt:lpstr>'A9'!Area_stampa</vt:lpstr>
      <vt:lpstr>'B10'!Area_stampa</vt:lpstr>
      <vt:lpstr>'B11'!Area_stampa</vt:lpstr>
      <vt:lpstr>'B12'!Area_stampa</vt:lpstr>
      <vt:lpstr>'B13'!Area_stampa</vt:lpstr>
      <vt:lpstr>'B2'!Area_stampa</vt:lpstr>
      <vt:lpstr>'B3'!Area_stampa</vt:lpstr>
      <vt:lpstr>'B4'!Area_stampa</vt:lpstr>
      <vt:lpstr>'B5'!Area_stampa</vt:lpstr>
      <vt:lpstr>'B6'!Area_stampa</vt:lpstr>
      <vt:lpstr>'B7'!Area_stampa</vt:lpstr>
      <vt:lpstr>'B8'!Area_stampa</vt:lpstr>
      <vt:lpstr>'B9'!Area_stampa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Monitoraggio politico e socio politico</dc:title>
  <dc:subject>Monitoraggio politico e socio politico</dc:subject>
  <dc:creator>Euregio Srl</dc:creator>
  <dc:description>Analisi dei tempi di notizia, parola, antenna e argomento.</dc:description>
  <cp:lastModifiedBy>Alessio</cp:lastModifiedBy>
  <cp:lastPrinted>2019-06-24T16:59:30Z</cp:lastPrinted>
  <dcterms:created xsi:type="dcterms:W3CDTF">2015-07-28T09:23:17Z</dcterms:created>
  <dcterms:modified xsi:type="dcterms:W3CDTF">2019-06-24T17:00:30Z</dcterms:modified>
</cp:coreProperties>
</file>