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7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C:\Users\cavallaro_r\Desktop\dati ottobre 2019\radio\"/>
    </mc:Choice>
  </mc:AlternateContent>
  <bookViews>
    <workbookView xWindow="0" yWindow="0" windowWidth="19200" windowHeight="6700" tabRatio="597" firstSheet="2" activeTab="15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B2" sheetId="362" r:id="rId34"/>
    <sheet name="Graf.10" sheetId="271" r:id="rId35"/>
    <sheet name="B3" sheetId="172" r:id="rId36"/>
    <sheet name="Graf.11" sheetId="272" r:id="rId37"/>
    <sheet name="B4" sheetId="175" r:id="rId38"/>
    <sheet name="B5" sheetId="179" r:id="rId39"/>
    <sheet name="B6" sheetId="182" r:id="rId40"/>
    <sheet name="B7" sheetId="180" r:id="rId41"/>
    <sheet name="Graf.12" sheetId="277" r:id="rId42"/>
    <sheet name="B8" sheetId="173" r:id="rId43"/>
    <sheet name="B9" sheetId="177" r:id="rId44"/>
    <sheet name="B10" sheetId="181" r:id="rId45"/>
    <sheet name="Graf.13" sheetId="279" r:id="rId46"/>
    <sheet name="B11" sheetId="174" r:id="rId47"/>
    <sheet name="Graf.14" sheetId="273" r:id="rId48"/>
    <sheet name="B12" sheetId="176" r:id="rId49"/>
    <sheet name="Graf.15" sheetId="274" r:id="rId50"/>
    <sheet name="B13" sheetId="178" r:id="rId51"/>
    <sheet name="Graf.16" sheetId="275" r:id="rId52"/>
    <sheet name="B14" sheetId="183" r:id="rId53"/>
    <sheet name="Graf.17" sheetId="276" r:id="rId54"/>
    <sheet name="C1" sheetId="363" r:id="rId55"/>
    <sheet name="C2" sheetId="364" r:id="rId56"/>
    <sheet name="C3" sheetId="365" r:id="rId57"/>
    <sheet name="C4" sheetId="366" r:id="rId58"/>
    <sheet name="C5" sheetId="367" r:id="rId59"/>
    <sheet name="C6" sheetId="368" r:id="rId60"/>
    <sheet name="C7" sheetId="369" r:id="rId61"/>
    <sheet name="C8" sheetId="370" r:id="rId62"/>
    <sheet name="C9" sheetId="371" r:id="rId63"/>
    <sheet name="C10" sheetId="372" r:id="rId64"/>
    <sheet name="C11" sheetId="373" r:id="rId65"/>
    <sheet name="C12" sheetId="374" r:id="rId66"/>
    <sheet name="C13" sheetId="375" r:id="rId67"/>
    <sheet name="C14" sheetId="376" r:id="rId68"/>
    <sheet name="C15" sheetId="377" r:id="rId69"/>
    <sheet name="Pagina 58" sheetId="378" state="hidden" r:id="rId70"/>
    <sheet name="Pagina 59" sheetId="379" state="hidden" r:id="rId71"/>
    <sheet name="Pagina 60" sheetId="380" state="hidden" r:id="rId72"/>
    <sheet name="Pagina 61" sheetId="381" state="hidden" r:id="rId73"/>
    <sheet name="Pagina 62" sheetId="382" state="hidden" r:id="rId74"/>
    <sheet name="Pagina 63" sheetId="383" state="hidden" r:id="rId75"/>
    <sheet name="Pagina 64" sheetId="384" state="hidden" r:id="rId76"/>
    <sheet name="Pagina 65" sheetId="385" state="hidden" r:id="rId77"/>
    <sheet name="Pagina 66" sheetId="386" state="hidden" r:id="rId78"/>
    <sheet name="Pagina 67" sheetId="387" state="hidden" r:id="rId79"/>
    <sheet name="Pagina 68" sheetId="388" state="hidden" r:id="rId80"/>
    <sheet name="Pagina 69" sheetId="389" state="hidden" r:id="rId81"/>
    <sheet name="Pagina 70" sheetId="390" state="hidden" r:id="rId82"/>
    <sheet name="Pagina 71" sheetId="391" state="hidden" r:id="rId83"/>
    <sheet name="Pagina 72" sheetId="392" state="hidden" r:id="rId84"/>
    <sheet name="Pagina 73" sheetId="393" state="hidden" r:id="rId85"/>
    <sheet name="Pagina 74" sheetId="394" state="hidden" r:id="rId86"/>
    <sheet name="Pagina 75" sheetId="395" state="hidden" r:id="rId87"/>
    <sheet name="Pagina 76" sheetId="396" state="hidden" r:id="rId88"/>
    <sheet name="Pagina 77" sheetId="397" state="hidden" r:id="rId89"/>
    <sheet name="Pagina 78" sheetId="398" state="hidden" r:id="rId90"/>
    <sheet name="Pagina 79" sheetId="399" state="hidden" r:id="rId91"/>
    <sheet name="Pagina 80" sheetId="400" state="hidden" r:id="rId92"/>
    <sheet name="Pagina 81" sheetId="401" state="hidden" r:id="rId93"/>
    <sheet name="Pagina 82" sheetId="402" state="hidden" r:id="rId94"/>
    <sheet name="Pagina 83" sheetId="403" state="hidden" r:id="rId95"/>
    <sheet name="Pagina 84" sheetId="404" state="hidden" r:id="rId96"/>
    <sheet name="Pagina 85" sheetId="405" state="hidden" r:id="rId97"/>
    <sheet name="Pagina 86" sheetId="406" state="hidden" r:id="rId98"/>
    <sheet name="Pagina 87" sheetId="407" state="hidden" r:id="rId99"/>
    <sheet name="grafico1" sheetId="361" state="hidden" r:id="rId100"/>
    <sheet name="gr1-RAI" sheetId="298" state="hidden" r:id="rId101"/>
    <sheet name="gr1-Mediaset" sheetId="299" state="hidden" r:id="rId102"/>
    <sheet name="gr1-Eleumedia" sheetId="300" state="hidden" r:id="rId103"/>
    <sheet name="gr1-Radio 24" sheetId="301" state="hidden" r:id="rId104"/>
    <sheet name="gr1-Radio Kiss Kiss" sheetId="303" state="hidden" r:id="rId105"/>
    <sheet name="gr1-RTL 102.5" sheetId="304" state="hidden" r:id="rId106"/>
    <sheet name="gr1-RDS" sheetId="305" state="hidden" r:id="rId107"/>
    <sheet name="gr1-Radio Italia" sheetId="306" state="hidden" r:id="rId108"/>
    <sheet name="gr2-RAI" sheetId="307" state="hidden" r:id="rId109"/>
    <sheet name="gr2-Mediaset" sheetId="308" state="hidden" r:id="rId110"/>
    <sheet name="gr2-Eleumedia" sheetId="309" state="hidden" r:id="rId111"/>
    <sheet name="gr2-Radio 24" sheetId="310" state="hidden" r:id="rId112"/>
    <sheet name="gr2-Radio Kiss Kiss" sheetId="312" state="hidden" r:id="rId113"/>
    <sheet name="gr2-RTL 102.5" sheetId="313" state="hidden" r:id="rId114"/>
    <sheet name="gr2-RDS" sheetId="314" state="hidden" r:id="rId115"/>
    <sheet name="gr2-Radio Italia" sheetId="315" state="hidden" r:id="rId116"/>
  </sheets>
  <definedNames>
    <definedName name="_xlnm.Print_Area" localSheetId="13">'A10'!$A$1:$K$32</definedName>
    <definedName name="_xlnm.Print_Area" localSheetId="14">'A11'!$A$1:$K$32</definedName>
    <definedName name="_xlnm.Print_Area" localSheetId="16">'A12'!$A$1:$K$32</definedName>
    <definedName name="_xlnm.Print_Area" localSheetId="18">'A13'!$A$1:$K$32</definedName>
    <definedName name="_xlnm.Print_Area" localSheetId="20">'A14'!$A$1:$K$32</definedName>
    <definedName name="_xlnm.Print_Area" localSheetId="22">'A15'!$A$1:$K$32</definedName>
    <definedName name="_xlnm.Print_Area" localSheetId="27">'A19'!$A$1:$K$32</definedName>
    <definedName name="_xlnm.Print_Area" localSheetId="28">'A20'!$A$1:$K$32</definedName>
    <definedName name="_xlnm.Print_Area" localSheetId="29">'A21'!$A$1:$K$32</definedName>
    <definedName name="_xlnm.Print_Area" localSheetId="30">'A22'!$A$1:$K$32</definedName>
    <definedName name="_xlnm.Print_Area" localSheetId="31">'A23'!$A$1:$K$32</definedName>
    <definedName name="_xlnm.Print_Area" localSheetId="7">'A5'!$A$1:$K$32</definedName>
    <definedName name="_xlnm.Print_Area" localSheetId="8">'A6'!$A$1:$K$32</definedName>
    <definedName name="_xlnm.Print_Area" localSheetId="9">'A7'!$A$1:$K$32</definedName>
    <definedName name="_xlnm.Print_Area" localSheetId="10">'A8'!$A$1:$K$32</definedName>
    <definedName name="_xlnm.Print_Area" localSheetId="12">'A9'!$A$1:$K$32</definedName>
    <definedName name="_xlnm.Print_Area" localSheetId="44">'B10'!#REF!</definedName>
    <definedName name="_xlnm.Print_Area" localSheetId="46">'B11'!#REF!</definedName>
    <definedName name="_xlnm.Print_Area" localSheetId="48">'B12'!#REF!</definedName>
    <definedName name="_xlnm.Print_Area" localSheetId="50">'B13'!#REF!</definedName>
    <definedName name="_xlnm.Print_Area" localSheetId="52">'B14'!#REF!</definedName>
    <definedName name="_xlnm.Print_Area" localSheetId="35">'B3'!$A$1:$K$32</definedName>
    <definedName name="_xlnm.Print_Area" localSheetId="37">'B4'!$A$1:$K$32</definedName>
    <definedName name="_xlnm.Print_Area" localSheetId="38">'B5'!#REF!</definedName>
    <definedName name="_xlnm.Print_Area" localSheetId="39">'B6'!#REF!</definedName>
    <definedName name="_xlnm.Print_Area" localSheetId="40">'B7'!#REF!</definedName>
    <definedName name="_xlnm.Print_Area" localSheetId="42">'B8'!#REF!</definedName>
    <definedName name="_xlnm.Print_Area" localSheetId="43">'B9'!#REF!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365" l="1"/>
  <c r="L13" i="362" l="1"/>
  <c r="L14" i="362"/>
  <c r="L13" i="171"/>
  <c r="L18" i="254"/>
  <c r="L13" i="254"/>
  <c r="L14" i="254"/>
  <c r="L13" i="253"/>
  <c r="L14" i="253"/>
  <c r="L18" i="252"/>
  <c r="L13" i="252"/>
  <c r="L14" i="252"/>
  <c r="L8" i="237" l="1"/>
  <c r="L9" i="237"/>
  <c r="L10" i="237"/>
  <c r="L11" i="237"/>
  <c r="L12" i="237"/>
  <c r="L13" i="237"/>
  <c r="L14" i="237"/>
  <c r="L15" i="237"/>
  <c r="L16" i="237"/>
  <c r="L17" i="237"/>
  <c r="L18" i="237"/>
  <c r="L19" i="237"/>
  <c r="I20" i="240" l="1"/>
  <c r="I29" i="240"/>
  <c r="L24" i="239"/>
  <c r="L25" i="239"/>
  <c r="L26" i="239"/>
  <c r="L27" i="239"/>
  <c r="L28" i="239"/>
  <c r="L23" i="239"/>
  <c r="L19" i="239"/>
  <c r="L18" i="239"/>
  <c r="L15" i="239"/>
  <c r="L16" i="239"/>
  <c r="L17" i="239"/>
  <c r="L13" i="239"/>
  <c r="L14" i="239"/>
  <c r="L8" i="239"/>
  <c r="L9" i="239"/>
  <c r="L10" i="239"/>
  <c r="L11" i="239"/>
  <c r="L12" i="239"/>
  <c r="L24" i="238"/>
  <c r="L25" i="238"/>
  <c r="L26" i="238"/>
  <c r="L27" i="238"/>
  <c r="L28" i="238"/>
  <c r="L8" i="238"/>
  <c r="L9" i="238"/>
  <c r="L10" i="238"/>
  <c r="L11" i="238"/>
  <c r="L12" i="238"/>
  <c r="L13" i="238"/>
  <c r="L14" i="238"/>
  <c r="L15" i="238"/>
  <c r="L16" i="238"/>
  <c r="L17" i="238"/>
  <c r="L18" i="238"/>
  <c r="L19" i="238"/>
  <c r="L24" i="237"/>
  <c r="L25" i="237"/>
  <c r="L26" i="237"/>
  <c r="L27" i="237"/>
  <c r="L28" i="237"/>
  <c r="K8" i="363" l="1"/>
  <c r="K9" i="363"/>
  <c r="K10" i="363"/>
  <c r="K11" i="363"/>
  <c r="K12" i="363"/>
  <c r="K13" i="363"/>
  <c r="K14" i="363"/>
  <c r="K15" i="363"/>
  <c r="K16" i="363"/>
  <c r="K17" i="363"/>
  <c r="K18" i="363"/>
  <c r="K19" i="363"/>
  <c r="K8" i="364"/>
  <c r="K9" i="364"/>
  <c r="K10" i="364"/>
  <c r="K11" i="364"/>
  <c r="K12" i="364"/>
  <c r="K13" i="364"/>
  <c r="K14" i="364"/>
  <c r="K15" i="364"/>
  <c r="K16" i="364"/>
  <c r="K17" i="364"/>
  <c r="K18" i="364"/>
  <c r="K19" i="364"/>
  <c r="K8" i="365"/>
  <c r="K9" i="365"/>
  <c r="K10" i="365"/>
  <c r="K11" i="365"/>
  <c r="K12" i="365"/>
  <c r="K13" i="365"/>
  <c r="K14" i="365"/>
  <c r="K15" i="365"/>
  <c r="K16" i="365"/>
  <c r="K17" i="365"/>
  <c r="K18" i="365"/>
  <c r="K19" i="365"/>
  <c r="K8" i="366"/>
  <c r="K9" i="366"/>
  <c r="K10" i="366"/>
  <c r="K11" i="366"/>
  <c r="K12" i="366"/>
  <c r="K13" i="366"/>
  <c r="K14" i="366"/>
  <c r="K15" i="366"/>
  <c r="K16" i="366"/>
  <c r="K17" i="366"/>
  <c r="K18" i="366"/>
  <c r="K19" i="366"/>
  <c r="K8" i="367"/>
  <c r="K9" i="367"/>
  <c r="K10" i="367"/>
  <c r="K11" i="367"/>
  <c r="K12" i="367"/>
  <c r="K13" i="367"/>
  <c r="K14" i="367"/>
  <c r="K15" i="367"/>
  <c r="K16" i="367"/>
  <c r="K17" i="367"/>
  <c r="K18" i="367"/>
  <c r="K19" i="367"/>
  <c r="K8" i="368"/>
  <c r="K9" i="368"/>
  <c r="K10" i="368"/>
  <c r="K11" i="368"/>
  <c r="K12" i="368"/>
  <c r="K13" i="368"/>
  <c r="K14" i="368"/>
  <c r="K15" i="368"/>
  <c r="K16" i="368"/>
  <c r="K17" i="368"/>
  <c r="K18" i="368"/>
  <c r="K19" i="368"/>
  <c r="K8" i="369"/>
  <c r="K9" i="369"/>
  <c r="K10" i="369"/>
  <c r="K11" i="369"/>
  <c r="K12" i="369"/>
  <c r="K13" i="369"/>
  <c r="K14" i="369"/>
  <c r="K15" i="369"/>
  <c r="K16" i="369"/>
  <c r="K17" i="369"/>
  <c r="K18" i="369"/>
  <c r="K19" i="369"/>
  <c r="K8" i="370"/>
  <c r="K9" i="370"/>
  <c r="K10" i="370"/>
  <c r="K11" i="370"/>
  <c r="K12" i="370"/>
  <c r="K13" i="370"/>
  <c r="K14" i="370"/>
  <c r="K15" i="370"/>
  <c r="K16" i="370"/>
  <c r="K17" i="370"/>
  <c r="K18" i="370"/>
  <c r="K19" i="370"/>
  <c r="K8" i="371"/>
  <c r="K9" i="371"/>
  <c r="K10" i="371"/>
  <c r="K11" i="371"/>
  <c r="K12" i="371"/>
  <c r="K13" i="371"/>
  <c r="K14" i="371"/>
  <c r="K15" i="371"/>
  <c r="K16" i="371"/>
  <c r="K17" i="371"/>
  <c r="K18" i="371"/>
  <c r="K19" i="371"/>
  <c r="K8" i="372"/>
  <c r="K9" i="372"/>
  <c r="K10" i="372"/>
  <c r="K11" i="372"/>
  <c r="K12" i="372"/>
  <c r="K13" i="372"/>
  <c r="K14" i="372"/>
  <c r="K15" i="372"/>
  <c r="K16" i="372"/>
  <c r="K17" i="372"/>
  <c r="K18" i="372"/>
  <c r="K19" i="372"/>
  <c r="K8" i="373"/>
  <c r="K9" i="373"/>
  <c r="K10" i="373"/>
  <c r="K11" i="373"/>
  <c r="K12" i="373"/>
  <c r="K13" i="373"/>
  <c r="K14" i="373"/>
  <c r="K15" i="373"/>
  <c r="K16" i="373"/>
  <c r="K17" i="373"/>
  <c r="K18" i="373"/>
  <c r="K19" i="373"/>
  <c r="K8" i="374"/>
  <c r="K9" i="374"/>
  <c r="K10" i="374"/>
  <c r="K11" i="374"/>
  <c r="K12" i="374"/>
  <c r="K13" i="374"/>
  <c r="K14" i="374"/>
  <c r="K15" i="374"/>
  <c r="K16" i="374"/>
  <c r="K17" i="374"/>
  <c r="K18" i="374"/>
  <c r="K19" i="374"/>
  <c r="K8" i="375"/>
  <c r="K9" i="375"/>
  <c r="K10" i="375"/>
  <c r="K11" i="375"/>
  <c r="K12" i="375"/>
  <c r="K13" i="375"/>
  <c r="K14" i="375"/>
  <c r="K15" i="375"/>
  <c r="K16" i="375"/>
  <c r="K17" i="375"/>
  <c r="K18" i="375"/>
  <c r="K19" i="375"/>
  <c r="K8" i="376"/>
  <c r="K9" i="376"/>
  <c r="K10" i="376"/>
  <c r="K11" i="376"/>
  <c r="K12" i="376"/>
  <c r="K13" i="376"/>
  <c r="K14" i="376"/>
  <c r="K15" i="376"/>
  <c r="K16" i="376"/>
  <c r="K17" i="376"/>
  <c r="K18" i="376"/>
  <c r="K19" i="376"/>
  <c r="K8" i="377"/>
  <c r="K9" i="377"/>
  <c r="K10" i="377"/>
  <c r="K11" i="377"/>
  <c r="K12" i="377"/>
  <c r="K13" i="377"/>
  <c r="K14" i="377"/>
  <c r="K15" i="377"/>
  <c r="K16" i="377"/>
  <c r="K17" i="377"/>
  <c r="K18" i="377"/>
  <c r="K19" i="377"/>
  <c r="I8" i="175"/>
  <c r="I9" i="175"/>
  <c r="I10" i="175"/>
  <c r="I11" i="175"/>
  <c r="I12" i="175"/>
  <c r="I13" i="175"/>
  <c r="I14" i="175"/>
  <c r="I15" i="175"/>
  <c r="I16" i="175"/>
  <c r="I17" i="175"/>
  <c r="I18" i="175"/>
  <c r="I19" i="175"/>
  <c r="I8" i="179"/>
  <c r="I9" i="179"/>
  <c r="I10" i="179"/>
  <c r="I11" i="179"/>
  <c r="I12" i="179"/>
  <c r="I13" i="179"/>
  <c r="I14" i="179"/>
  <c r="I15" i="179"/>
  <c r="I16" i="179"/>
  <c r="I17" i="179"/>
  <c r="I18" i="179"/>
  <c r="I19" i="179"/>
  <c r="I8" i="182"/>
  <c r="I9" i="182"/>
  <c r="I10" i="182"/>
  <c r="I11" i="182"/>
  <c r="I12" i="182"/>
  <c r="I13" i="182"/>
  <c r="I14" i="182"/>
  <c r="I15" i="182"/>
  <c r="I16" i="182"/>
  <c r="I17" i="182"/>
  <c r="I18" i="182"/>
  <c r="I19" i="182"/>
  <c r="I8" i="180"/>
  <c r="I9" i="180"/>
  <c r="I10" i="180"/>
  <c r="I11" i="180"/>
  <c r="I12" i="180"/>
  <c r="I13" i="180"/>
  <c r="I14" i="180"/>
  <c r="I15" i="180"/>
  <c r="I16" i="180"/>
  <c r="I17" i="180"/>
  <c r="I18" i="180"/>
  <c r="I19" i="180"/>
  <c r="I8" i="173"/>
  <c r="I9" i="173"/>
  <c r="I10" i="173"/>
  <c r="I11" i="173"/>
  <c r="I12" i="173"/>
  <c r="I13" i="173"/>
  <c r="I14" i="173"/>
  <c r="I15" i="173"/>
  <c r="I16" i="173"/>
  <c r="I17" i="173"/>
  <c r="I18" i="173"/>
  <c r="I19" i="173"/>
  <c r="I8" i="177"/>
  <c r="I9" i="177"/>
  <c r="I10" i="177"/>
  <c r="I11" i="177"/>
  <c r="I12" i="177"/>
  <c r="I13" i="177"/>
  <c r="I14" i="177"/>
  <c r="I15" i="177"/>
  <c r="I16" i="177"/>
  <c r="I17" i="177"/>
  <c r="I18" i="177"/>
  <c r="I19" i="177"/>
  <c r="I8" i="181"/>
  <c r="I9" i="181"/>
  <c r="I10" i="181"/>
  <c r="I11" i="181"/>
  <c r="I12" i="181"/>
  <c r="I13" i="181"/>
  <c r="I14" i="181"/>
  <c r="I15" i="181"/>
  <c r="I16" i="181"/>
  <c r="I17" i="181"/>
  <c r="I18" i="181"/>
  <c r="I19" i="181"/>
  <c r="I8" i="174"/>
  <c r="I9" i="174"/>
  <c r="I10" i="174"/>
  <c r="I11" i="174"/>
  <c r="I12" i="174"/>
  <c r="I13" i="174"/>
  <c r="I14" i="174"/>
  <c r="I15" i="174"/>
  <c r="I16" i="174"/>
  <c r="I17" i="174"/>
  <c r="I18" i="174"/>
  <c r="I19" i="174"/>
  <c r="I8" i="176"/>
  <c r="I9" i="176"/>
  <c r="I10" i="176"/>
  <c r="I11" i="176"/>
  <c r="I12" i="176"/>
  <c r="I13" i="176"/>
  <c r="I14" i="176"/>
  <c r="I15" i="176"/>
  <c r="I16" i="176"/>
  <c r="I17" i="176"/>
  <c r="I18" i="176"/>
  <c r="I19" i="176"/>
  <c r="I8" i="178"/>
  <c r="I9" i="178"/>
  <c r="I10" i="178"/>
  <c r="I11" i="178"/>
  <c r="I12" i="178"/>
  <c r="I13" i="178"/>
  <c r="I14" i="178"/>
  <c r="I15" i="178"/>
  <c r="I16" i="178"/>
  <c r="I17" i="178"/>
  <c r="I18" i="178"/>
  <c r="I19" i="178"/>
  <c r="I8" i="183"/>
  <c r="I9" i="183"/>
  <c r="I10" i="183"/>
  <c r="I11" i="183"/>
  <c r="I12" i="183"/>
  <c r="I13" i="183"/>
  <c r="I14" i="183"/>
  <c r="I15" i="183"/>
  <c r="I16" i="183"/>
  <c r="I17" i="183"/>
  <c r="I18" i="183"/>
  <c r="I19" i="183"/>
  <c r="I8" i="172"/>
  <c r="I9" i="172"/>
  <c r="I10" i="172"/>
  <c r="I11" i="172"/>
  <c r="I12" i="172"/>
  <c r="I13" i="172"/>
  <c r="I14" i="172"/>
  <c r="I15" i="172"/>
  <c r="I16" i="172"/>
  <c r="I17" i="172"/>
  <c r="I18" i="172"/>
  <c r="I19" i="172"/>
  <c r="I24" i="183" l="1"/>
  <c r="I25" i="183"/>
  <c r="I26" i="183"/>
  <c r="I27" i="183"/>
  <c r="I28" i="183"/>
  <c r="I23" i="183"/>
  <c r="I7" i="183"/>
  <c r="I24" i="178"/>
  <c r="I25" i="178"/>
  <c r="I26" i="178"/>
  <c r="I27" i="178"/>
  <c r="I28" i="178"/>
  <c r="I23" i="178"/>
  <c r="I7" i="178"/>
  <c r="I24" i="176"/>
  <c r="I25" i="176"/>
  <c r="I26" i="176"/>
  <c r="I27" i="176"/>
  <c r="I28" i="176"/>
  <c r="I23" i="176"/>
  <c r="I7" i="176"/>
  <c r="I24" i="174"/>
  <c r="I25" i="174"/>
  <c r="I26" i="174"/>
  <c r="I27" i="174"/>
  <c r="I28" i="174"/>
  <c r="I23" i="174"/>
  <c r="I7" i="174"/>
  <c r="I24" i="181"/>
  <c r="I25" i="181"/>
  <c r="I26" i="181"/>
  <c r="I27" i="181"/>
  <c r="I28" i="181"/>
  <c r="I23" i="181"/>
  <c r="I7" i="181"/>
  <c r="I24" i="177"/>
  <c r="I25" i="177"/>
  <c r="I26" i="177"/>
  <c r="I27" i="177"/>
  <c r="I28" i="177"/>
  <c r="I23" i="177"/>
  <c r="I7" i="177"/>
  <c r="I24" i="173"/>
  <c r="I25" i="173"/>
  <c r="I26" i="173"/>
  <c r="I27" i="173"/>
  <c r="I28" i="173"/>
  <c r="I23" i="173"/>
  <c r="I7" i="173"/>
  <c r="I24" i="180"/>
  <c r="I25" i="180"/>
  <c r="I26" i="180"/>
  <c r="I27" i="180"/>
  <c r="I28" i="180"/>
  <c r="I23" i="180"/>
  <c r="I7" i="180"/>
  <c r="I24" i="182"/>
  <c r="I25" i="182"/>
  <c r="I26" i="182"/>
  <c r="I27" i="182"/>
  <c r="I28" i="182"/>
  <c r="I23" i="182"/>
  <c r="I7" i="182"/>
  <c r="I24" i="179"/>
  <c r="I25" i="179"/>
  <c r="I26" i="179"/>
  <c r="I27" i="179"/>
  <c r="I28" i="179"/>
  <c r="I23" i="179"/>
  <c r="I7" i="179"/>
  <c r="I24" i="175"/>
  <c r="I25" i="175"/>
  <c r="I26" i="175"/>
  <c r="I27" i="175"/>
  <c r="I28" i="175"/>
  <c r="I23" i="175"/>
  <c r="I7" i="175"/>
  <c r="I24" i="172"/>
  <c r="I25" i="172"/>
  <c r="I26" i="172"/>
  <c r="I27" i="172"/>
  <c r="I28" i="172"/>
  <c r="I23" i="172"/>
  <c r="I7" i="172"/>
  <c r="I20" i="175" l="1"/>
  <c r="J7" i="175" l="1"/>
  <c r="J12" i="175"/>
  <c r="J19" i="175"/>
  <c r="J17" i="175"/>
  <c r="J15" i="175"/>
  <c r="J18" i="175"/>
  <c r="J13" i="175"/>
  <c r="J8" i="175"/>
  <c r="J10" i="175"/>
  <c r="J11" i="175"/>
  <c r="J14" i="175"/>
  <c r="J9" i="175"/>
  <c r="J16" i="175"/>
  <c r="I29" i="183"/>
  <c r="F29" i="183"/>
  <c r="C29" i="183"/>
  <c r="I20" i="183"/>
  <c r="F20" i="183"/>
  <c r="C20" i="183"/>
  <c r="I29" i="178"/>
  <c r="F29" i="178"/>
  <c r="C29" i="178"/>
  <c r="I20" i="178"/>
  <c r="F20" i="178"/>
  <c r="C20" i="178"/>
  <c r="I29" i="176"/>
  <c r="F29" i="176"/>
  <c r="C29" i="176"/>
  <c r="I20" i="176"/>
  <c r="F20" i="176"/>
  <c r="C20" i="176"/>
  <c r="I29" i="174"/>
  <c r="F29" i="174"/>
  <c r="C29" i="174"/>
  <c r="I20" i="174"/>
  <c r="F20" i="174"/>
  <c r="C20" i="174"/>
  <c r="I29" i="181"/>
  <c r="F29" i="181"/>
  <c r="C29" i="181"/>
  <c r="I20" i="181"/>
  <c r="F20" i="181"/>
  <c r="C20" i="181"/>
  <c r="D12" i="181" s="1"/>
  <c r="C20" i="180"/>
  <c r="F20" i="180"/>
  <c r="I20" i="180"/>
  <c r="C29" i="180"/>
  <c r="F29" i="180"/>
  <c r="I29" i="180"/>
  <c r="I29" i="177"/>
  <c r="F29" i="177"/>
  <c r="C29" i="177"/>
  <c r="I20" i="177"/>
  <c r="F20" i="177"/>
  <c r="C20" i="177"/>
  <c r="I29" i="173"/>
  <c r="F29" i="173"/>
  <c r="C29" i="173"/>
  <c r="I20" i="173"/>
  <c r="F20" i="173"/>
  <c r="C20" i="173"/>
  <c r="I29" i="182"/>
  <c r="F29" i="182"/>
  <c r="C29" i="182"/>
  <c r="I20" i="182"/>
  <c r="F20" i="182"/>
  <c r="C20" i="182"/>
  <c r="K28" i="365"/>
  <c r="D29" i="365"/>
  <c r="D31" i="365" s="1"/>
  <c r="E29" i="365"/>
  <c r="E31" i="365" s="1"/>
  <c r="F29" i="365"/>
  <c r="F31" i="365" s="1"/>
  <c r="G29" i="365"/>
  <c r="G31" i="365" s="1"/>
  <c r="H29" i="365"/>
  <c r="H31" i="365" s="1"/>
  <c r="I29" i="365"/>
  <c r="I31" i="365" s="1"/>
  <c r="J29" i="365"/>
  <c r="J31" i="365" s="1"/>
  <c r="C29" i="365"/>
  <c r="C31" i="365" s="1"/>
  <c r="D29" i="364"/>
  <c r="E29" i="364"/>
  <c r="F29" i="364"/>
  <c r="G29" i="364"/>
  <c r="H29" i="364"/>
  <c r="I29" i="364"/>
  <c r="J29" i="364"/>
  <c r="C29" i="364"/>
  <c r="D20" i="364"/>
  <c r="E20" i="364"/>
  <c r="F20" i="364"/>
  <c r="G20" i="364"/>
  <c r="H20" i="364"/>
  <c r="I20" i="364"/>
  <c r="J20" i="364"/>
  <c r="C20" i="364"/>
  <c r="D29" i="363"/>
  <c r="E29" i="363"/>
  <c r="F29" i="363"/>
  <c r="G29" i="363"/>
  <c r="H29" i="363"/>
  <c r="I29" i="363"/>
  <c r="J29" i="363"/>
  <c r="C29" i="363"/>
  <c r="D20" i="363"/>
  <c r="E20" i="363"/>
  <c r="F20" i="363"/>
  <c r="G20" i="363"/>
  <c r="H20" i="363"/>
  <c r="I20" i="363"/>
  <c r="J20" i="363"/>
  <c r="C20" i="363"/>
  <c r="G8" i="183" l="1"/>
  <c r="G12" i="183"/>
  <c r="G16" i="183"/>
  <c r="G9" i="183"/>
  <c r="G13" i="183"/>
  <c r="G17" i="183"/>
  <c r="G10" i="183"/>
  <c r="G14" i="183"/>
  <c r="G18" i="183"/>
  <c r="G11" i="183"/>
  <c r="G15" i="183"/>
  <c r="G19" i="183"/>
  <c r="D8" i="183"/>
  <c r="D12" i="183"/>
  <c r="D16" i="183"/>
  <c r="D13" i="183"/>
  <c r="D9" i="183"/>
  <c r="D10" i="183"/>
  <c r="D14" i="183"/>
  <c r="D18" i="183"/>
  <c r="D11" i="183"/>
  <c r="D15" i="183"/>
  <c r="D19" i="183"/>
  <c r="D17" i="183"/>
  <c r="J19" i="183"/>
  <c r="J14" i="183"/>
  <c r="J9" i="183"/>
  <c r="J15" i="183"/>
  <c r="J10" i="183"/>
  <c r="J16" i="183"/>
  <c r="J11" i="183"/>
  <c r="J17" i="183"/>
  <c r="J12" i="183"/>
  <c r="J18" i="183"/>
  <c r="J13" i="183"/>
  <c r="J8" i="183"/>
  <c r="G8" i="178"/>
  <c r="G12" i="178"/>
  <c r="G16" i="178"/>
  <c r="G9" i="178"/>
  <c r="G13" i="178"/>
  <c r="G17" i="178"/>
  <c r="G10" i="178"/>
  <c r="G14" i="178"/>
  <c r="G18" i="178"/>
  <c r="G11" i="178"/>
  <c r="G15" i="178"/>
  <c r="G19" i="178"/>
  <c r="D9" i="178"/>
  <c r="D13" i="178"/>
  <c r="D17" i="178"/>
  <c r="D12" i="178"/>
  <c r="D10" i="178"/>
  <c r="D14" i="178"/>
  <c r="D18" i="178"/>
  <c r="D16" i="178"/>
  <c r="D11" i="178"/>
  <c r="D15" i="178"/>
  <c r="D19" i="178"/>
  <c r="D8" i="178"/>
  <c r="J19" i="178"/>
  <c r="J8" i="178"/>
  <c r="J17" i="178"/>
  <c r="J15" i="178"/>
  <c r="J18" i="178"/>
  <c r="J13" i="178"/>
  <c r="J16" i="178"/>
  <c r="J11" i="178"/>
  <c r="J14" i="178"/>
  <c r="J9" i="178"/>
  <c r="J12" i="178"/>
  <c r="J10" i="178"/>
  <c r="G8" i="176"/>
  <c r="G12" i="176"/>
  <c r="G16" i="176"/>
  <c r="G9" i="176"/>
  <c r="G17" i="176"/>
  <c r="G10" i="176"/>
  <c r="G18" i="176"/>
  <c r="G11" i="176"/>
  <c r="G19" i="176"/>
  <c r="G13" i="176"/>
  <c r="G14" i="176"/>
  <c r="G15" i="176"/>
  <c r="D8" i="176"/>
  <c r="D12" i="176"/>
  <c r="D16" i="176"/>
  <c r="D18" i="176"/>
  <c r="D15" i="176"/>
  <c r="D9" i="176"/>
  <c r="D13" i="176"/>
  <c r="D17" i="176"/>
  <c r="D14" i="176"/>
  <c r="D11" i="176"/>
  <c r="D10" i="176"/>
  <c r="D19" i="176"/>
  <c r="J11" i="176"/>
  <c r="J15" i="176"/>
  <c r="J19" i="176"/>
  <c r="J9" i="176"/>
  <c r="J18" i="176"/>
  <c r="J16" i="176"/>
  <c r="J12" i="176"/>
  <c r="J10" i="176"/>
  <c r="J8" i="176"/>
  <c r="J14" i="176"/>
  <c r="J17" i="176"/>
  <c r="J13" i="176"/>
  <c r="G8" i="174"/>
  <c r="G12" i="174"/>
  <c r="G16" i="174"/>
  <c r="G9" i="174"/>
  <c r="G13" i="174"/>
  <c r="G17" i="174"/>
  <c r="G10" i="174"/>
  <c r="G14" i="174"/>
  <c r="G18" i="174"/>
  <c r="G11" i="174"/>
  <c r="G15" i="174"/>
  <c r="G19" i="174"/>
  <c r="D16" i="174"/>
  <c r="D9" i="174"/>
  <c r="D13" i="174"/>
  <c r="D17" i="174"/>
  <c r="D10" i="174"/>
  <c r="D14" i="174"/>
  <c r="D18" i="174"/>
  <c r="D8" i="174"/>
  <c r="D11" i="174"/>
  <c r="D15" i="174"/>
  <c r="D19" i="174"/>
  <c r="D12" i="174"/>
  <c r="J19" i="174"/>
  <c r="J15" i="174"/>
  <c r="J18" i="174"/>
  <c r="J13" i="174"/>
  <c r="J16" i="174"/>
  <c r="J12" i="174"/>
  <c r="J11" i="174"/>
  <c r="J14" i="174"/>
  <c r="J9" i="174"/>
  <c r="J8" i="174"/>
  <c r="J10" i="174"/>
  <c r="J17" i="174"/>
  <c r="G9" i="181"/>
  <c r="G13" i="181"/>
  <c r="G17" i="181"/>
  <c r="G16" i="181"/>
  <c r="G10" i="181"/>
  <c r="G14" i="181"/>
  <c r="G18" i="181"/>
  <c r="G12" i="181"/>
  <c r="G11" i="181"/>
  <c r="G15" i="181"/>
  <c r="G19" i="181"/>
  <c r="G8" i="181"/>
  <c r="D8" i="181"/>
  <c r="D16" i="181"/>
  <c r="D9" i="181"/>
  <c r="D13" i="181"/>
  <c r="D17" i="181"/>
  <c r="D10" i="181"/>
  <c r="D14" i="181"/>
  <c r="D18" i="181"/>
  <c r="D11" i="181"/>
  <c r="D15" i="181"/>
  <c r="D19" i="181"/>
  <c r="J19" i="181"/>
  <c r="J14" i="181"/>
  <c r="J9" i="181"/>
  <c r="J15" i="181"/>
  <c r="J10" i="181"/>
  <c r="J11" i="181"/>
  <c r="J12" i="181"/>
  <c r="J16" i="181"/>
  <c r="J17" i="181"/>
  <c r="J18" i="181"/>
  <c r="J13" i="181"/>
  <c r="J8" i="181"/>
  <c r="G8" i="177"/>
  <c r="G12" i="177"/>
  <c r="G16" i="177"/>
  <c r="G9" i="177"/>
  <c r="G13" i="177"/>
  <c r="G17" i="177"/>
  <c r="G10" i="177"/>
  <c r="G14" i="177"/>
  <c r="G18" i="177"/>
  <c r="G11" i="177"/>
  <c r="G15" i="177"/>
  <c r="G19" i="177"/>
  <c r="D8" i="177"/>
  <c r="D12" i="177"/>
  <c r="D16" i="177"/>
  <c r="D9" i="177"/>
  <c r="D13" i="177"/>
  <c r="D17" i="177"/>
  <c r="D10" i="177"/>
  <c r="D14" i="177"/>
  <c r="D18" i="177"/>
  <c r="D11" i="177"/>
  <c r="D15" i="177"/>
  <c r="D19" i="177"/>
  <c r="J19" i="177"/>
  <c r="J14" i="177"/>
  <c r="J9" i="177"/>
  <c r="J15" i="177"/>
  <c r="J10" i="177"/>
  <c r="J16" i="177"/>
  <c r="J11" i="177"/>
  <c r="J17" i="177"/>
  <c r="J12" i="177"/>
  <c r="J18" i="177"/>
  <c r="J13" i="177"/>
  <c r="J8" i="177"/>
  <c r="G16" i="173"/>
  <c r="G9" i="173"/>
  <c r="G13" i="173"/>
  <c r="G17" i="173"/>
  <c r="G10" i="173"/>
  <c r="G14" i="173"/>
  <c r="G18" i="173"/>
  <c r="G12" i="173"/>
  <c r="G11" i="173"/>
  <c r="G15" i="173"/>
  <c r="G19" i="173"/>
  <c r="G8" i="173"/>
  <c r="D9" i="173"/>
  <c r="D13" i="173"/>
  <c r="D17" i="173"/>
  <c r="D15" i="173"/>
  <c r="D12" i="173"/>
  <c r="D10" i="173"/>
  <c r="D14" i="173"/>
  <c r="D18" i="173"/>
  <c r="D11" i="173"/>
  <c r="D19" i="173"/>
  <c r="D8" i="173"/>
  <c r="D16" i="173"/>
  <c r="J19" i="173"/>
  <c r="J16" i="173"/>
  <c r="J15" i="173"/>
  <c r="J17" i="173"/>
  <c r="J12" i="173"/>
  <c r="J14" i="173"/>
  <c r="J10" i="173"/>
  <c r="J18" i="173"/>
  <c r="J13" i="173"/>
  <c r="J8" i="173"/>
  <c r="J11" i="173"/>
  <c r="J9" i="173"/>
  <c r="G8" i="180"/>
  <c r="G12" i="180"/>
  <c r="G16" i="180"/>
  <c r="G9" i="180"/>
  <c r="G13" i="180"/>
  <c r="G17" i="180"/>
  <c r="G10" i="180"/>
  <c r="G14" i="180"/>
  <c r="G18" i="180"/>
  <c r="G11" i="180"/>
  <c r="G15" i="180"/>
  <c r="G19" i="180"/>
  <c r="D7" i="180"/>
  <c r="D8" i="180"/>
  <c r="D12" i="180"/>
  <c r="D16" i="180"/>
  <c r="D9" i="180"/>
  <c r="D13" i="180"/>
  <c r="D17" i="180"/>
  <c r="D10" i="180"/>
  <c r="D14" i="180"/>
  <c r="D18" i="180"/>
  <c r="D11" i="180"/>
  <c r="D15" i="180"/>
  <c r="D19" i="180"/>
  <c r="J7" i="180"/>
  <c r="J19" i="180"/>
  <c r="J14" i="180"/>
  <c r="J9" i="180"/>
  <c r="J15" i="180"/>
  <c r="J10" i="180"/>
  <c r="J16" i="180"/>
  <c r="J11" i="180"/>
  <c r="J17" i="180"/>
  <c r="J12" i="180"/>
  <c r="J18" i="180"/>
  <c r="J13" i="180"/>
  <c r="J8" i="180"/>
  <c r="G9" i="182"/>
  <c r="G13" i="182"/>
  <c r="G17" i="182"/>
  <c r="G16" i="182"/>
  <c r="G10" i="182"/>
  <c r="G14" i="182"/>
  <c r="G18" i="182"/>
  <c r="G12" i="182"/>
  <c r="G11" i="182"/>
  <c r="G15" i="182"/>
  <c r="G19" i="182"/>
  <c r="G8" i="182"/>
  <c r="J16" i="182"/>
  <c r="J11" i="182"/>
  <c r="J17" i="182"/>
  <c r="J12" i="182"/>
  <c r="J19" i="182"/>
  <c r="J15" i="182"/>
  <c r="J18" i="182"/>
  <c r="J13" i="182"/>
  <c r="J8" i="182"/>
  <c r="J14" i="182"/>
  <c r="J9" i="182"/>
  <c r="J10" i="182"/>
  <c r="D9" i="182"/>
  <c r="D13" i="182"/>
  <c r="D17" i="182"/>
  <c r="D16" i="182"/>
  <c r="D10" i="182"/>
  <c r="D14" i="182"/>
  <c r="D18" i="182"/>
  <c r="D12" i="182"/>
  <c r="D11" i="182"/>
  <c r="D15" i="182"/>
  <c r="D19" i="182"/>
  <c r="D8" i="182"/>
  <c r="I31" i="183"/>
  <c r="K26" i="183" s="1"/>
  <c r="I31" i="176"/>
  <c r="J7" i="183"/>
  <c r="J7" i="178"/>
  <c r="I31" i="181"/>
  <c r="J7" i="181"/>
  <c r="I31" i="182"/>
  <c r="C31" i="180"/>
  <c r="F31" i="180"/>
  <c r="H23" i="180" s="1"/>
  <c r="I31" i="174"/>
  <c r="K25" i="174" s="1"/>
  <c r="I31" i="178"/>
  <c r="K23" i="178" s="1"/>
  <c r="J7" i="182"/>
  <c r="I31" i="173"/>
  <c r="G7" i="176"/>
  <c r="D7" i="182"/>
  <c r="F31" i="183"/>
  <c r="C31" i="183"/>
  <c r="G7" i="183"/>
  <c r="D7" i="183"/>
  <c r="F31" i="178"/>
  <c r="G7" i="178"/>
  <c r="C31" i="178"/>
  <c r="D7" i="178"/>
  <c r="J7" i="176"/>
  <c r="D7" i="176"/>
  <c r="C31" i="176"/>
  <c r="F31" i="176"/>
  <c r="G7" i="174"/>
  <c r="J7" i="174"/>
  <c r="D7" i="174"/>
  <c r="F31" i="174"/>
  <c r="C31" i="174"/>
  <c r="F31" i="181"/>
  <c r="G7" i="181"/>
  <c r="C31" i="181"/>
  <c r="E12" i="181" s="1"/>
  <c r="D7" i="181"/>
  <c r="I31" i="177"/>
  <c r="G7" i="177"/>
  <c r="J7" i="177"/>
  <c r="D7" i="177"/>
  <c r="G7" i="173"/>
  <c r="J7" i="173"/>
  <c r="D7" i="173"/>
  <c r="H7" i="180"/>
  <c r="G7" i="180"/>
  <c r="I31" i="180"/>
  <c r="C31" i="182"/>
  <c r="F31" i="177"/>
  <c r="C31" i="177"/>
  <c r="F31" i="173"/>
  <c r="C31" i="173"/>
  <c r="G7" i="182"/>
  <c r="F31" i="182"/>
  <c r="J29" i="377"/>
  <c r="I29" i="377"/>
  <c r="H29" i="377"/>
  <c r="G29" i="377"/>
  <c r="F29" i="377"/>
  <c r="E29" i="377"/>
  <c r="D29" i="377"/>
  <c r="C29" i="377"/>
  <c r="K28" i="377"/>
  <c r="K27" i="377"/>
  <c r="K26" i="377"/>
  <c r="K25" i="377"/>
  <c r="K24" i="377"/>
  <c r="K23" i="377"/>
  <c r="J20" i="377"/>
  <c r="I20" i="377"/>
  <c r="H20" i="377"/>
  <c r="G20" i="377"/>
  <c r="F20" i="377"/>
  <c r="E20" i="377"/>
  <c r="D20" i="377"/>
  <c r="C20" i="377"/>
  <c r="K7" i="377"/>
  <c r="J29" i="376"/>
  <c r="I29" i="376"/>
  <c r="H29" i="376"/>
  <c r="G29" i="376"/>
  <c r="F29" i="376"/>
  <c r="E29" i="376"/>
  <c r="D29" i="376"/>
  <c r="C29" i="376"/>
  <c r="K28" i="376"/>
  <c r="K27" i="376"/>
  <c r="K26" i="376"/>
  <c r="K25" i="376"/>
  <c r="K24" i="376"/>
  <c r="K23" i="376"/>
  <c r="J20" i="376"/>
  <c r="I20" i="376"/>
  <c r="H20" i="376"/>
  <c r="G20" i="376"/>
  <c r="F20" i="376"/>
  <c r="E20" i="376"/>
  <c r="D20" i="376"/>
  <c r="C20" i="376"/>
  <c r="K7" i="376"/>
  <c r="J29" i="375"/>
  <c r="I29" i="375"/>
  <c r="H29" i="375"/>
  <c r="G29" i="375"/>
  <c r="F29" i="375"/>
  <c r="E29" i="375"/>
  <c r="D29" i="375"/>
  <c r="C29" i="375"/>
  <c r="K28" i="375"/>
  <c r="K27" i="375"/>
  <c r="K26" i="375"/>
  <c r="K25" i="375"/>
  <c r="K24" i="375"/>
  <c r="K23" i="375"/>
  <c r="J20" i="375"/>
  <c r="I20" i="375"/>
  <c r="H20" i="375"/>
  <c r="G20" i="375"/>
  <c r="F20" i="375"/>
  <c r="E20" i="375"/>
  <c r="D20" i="375"/>
  <c r="C20" i="375"/>
  <c r="K7" i="375"/>
  <c r="J29" i="374"/>
  <c r="I29" i="374"/>
  <c r="H29" i="374"/>
  <c r="G29" i="374"/>
  <c r="F29" i="374"/>
  <c r="E29" i="374"/>
  <c r="D29" i="374"/>
  <c r="C29" i="374"/>
  <c r="K28" i="374"/>
  <c r="K27" i="374"/>
  <c r="K26" i="374"/>
  <c r="K25" i="374"/>
  <c r="K24" i="374"/>
  <c r="K23" i="374"/>
  <c r="J20" i="374"/>
  <c r="I20" i="374"/>
  <c r="H20" i="374"/>
  <c r="G20" i="374"/>
  <c r="F20" i="374"/>
  <c r="E20" i="374"/>
  <c r="D20" i="374"/>
  <c r="C20" i="374"/>
  <c r="K7" i="374"/>
  <c r="J29" i="373"/>
  <c r="I29" i="373"/>
  <c r="H29" i="373"/>
  <c r="G29" i="373"/>
  <c r="F29" i="373"/>
  <c r="E29" i="373"/>
  <c r="D29" i="373"/>
  <c r="C29" i="373"/>
  <c r="K28" i="373"/>
  <c r="K27" i="373"/>
  <c r="K26" i="373"/>
  <c r="K25" i="373"/>
  <c r="K24" i="373"/>
  <c r="K23" i="373"/>
  <c r="J20" i="373"/>
  <c r="I20" i="373"/>
  <c r="H20" i="373"/>
  <c r="G20" i="373"/>
  <c r="F20" i="373"/>
  <c r="E20" i="373"/>
  <c r="D20" i="373"/>
  <c r="C20" i="373"/>
  <c r="K7" i="373"/>
  <c r="J29" i="372"/>
  <c r="I29" i="372"/>
  <c r="H29" i="372"/>
  <c r="G29" i="372"/>
  <c r="F29" i="372"/>
  <c r="E29" i="372"/>
  <c r="D29" i="372"/>
  <c r="C29" i="372"/>
  <c r="K28" i="372"/>
  <c r="K27" i="372"/>
  <c r="K26" i="372"/>
  <c r="K25" i="372"/>
  <c r="K24" i="372"/>
  <c r="K23" i="372"/>
  <c r="J20" i="372"/>
  <c r="I20" i="372"/>
  <c r="H20" i="372"/>
  <c r="G20" i="372"/>
  <c r="F20" i="372"/>
  <c r="E20" i="372"/>
  <c r="D20" i="372"/>
  <c r="C20" i="372"/>
  <c r="K7" i="372"/>
  <c r="J29" i="371"/>
  <c r="I29" i="371"/>
  <c r="H29" i="371"/>
  <c r="G29" i="371"/>
  <c r="F29" i="371"/>
  <c r="E29" i="371"/>
  <c r="D29" i="371"/>
  <c r="C29" i="371"/>
  <c r="K28" i="371"/>
  <c r="K27" i="371"/>
  <c r="K26" i="371"/>
  <c r="K25" i="371"/>
  <c r="K24" i="371"/>
  <c r="K23" i="371"/>
  <c r="J20" i="371"/>
  <c r="I20" i="371"/>
  <c r="H20" i="371"/>
  <c r="G20" i="371"/>
  <c r="F20" i="371"/>
  <c r="E20" i="371"/>
  <c r="D20" i="371"/>
  <c r="C20" i="371"/>
  <c r="K7" i="371"/>
  <c r="J29" i="370"/>
  <c r="I29" i="370"/>
  <c r="H29" i="370"/>
  <c r="G29" i="370"/>
  <c r="F29" i="370"/>
  <c r="E29" i="370"/>
  <c r="D29" i="370"/>
  <c r="C29" i="370"/>
  <c r="K28" i="370"/>
  <c r="K27" i="370"/>
  <c r="K26" i="370"/>
  <c r="K25" i="370"/>
  <c r="K24" i="370"/>
  <c r="K23" i="370"/>
  <c r="J20" i="370"/>
  <c r="I20" i="370"/>
  <c r="H20" i="370"/>
  <c r="G20" i="370"/>
  <c r="F20" i="370"/>
  <c r="E20" i="370"/>
  <c r="D20" i="370"/>
  <c r="C20" i="370"/>
  <c r="K7" i="370"/>
  <c r="J29" i="369"/>
  <c r="I29" i="369"/>
  <c r="H29" i="369"/>
  <c r="G29" i="369"/>
  <c r="F29" i="369"/>
  <c r="E29" i="369"/>
  <c r="D29" i="369"/>
  <c r="C29" i="369"/>
  <c r="K28" i="369"/>
  <c r="K27" i="369"/>
  <c r="K26" i="369"/>
  <c r="K25" i="369"/>
  <c r="K24" i="369"/>
  <c r="K23" i="369"/>
  <c r="J20" i="369"/>
  <c r="I20" i="369"/>
  <c r="H20" i="369"/>
  <c r="G20" i="369"/>
  <c r="F20" i="369"/>
  <c r="E20" i="369"/>
  <c r="D20" i="369"/>
  <c r="C20" i="369"/>
  <c r="K7" i="369"/>
  <c r="J29" i="368"/>
  <c r="I29" i="368"/>
  <c r="H29" i="368"/>
  <c r="G29" i="368"/>
  <c r="F29" i="368"/>
  <c r="E29" i="368"/>
  <c r="D29" i="368"/>
  <c r="C29" i="368"/>
  <c r="K28" i="368"/>
  <c r="K27" i="368"/>
  <c r="K26" i="368"/>
  <c r="K25" i="368"/>
  <c r="K24" i="368"/>
  <c r="K23" i="368"/>
  <c r="J20" i="368"/>
  <c r="I20" i="368"/>
  <c r="H20" i="368"/>
  <c r="G20" i="368"/>
  <c r="F20" i="368"/>
  <c r="E20" i="368"/>
  <c r="D20" i="368"/>
  <c r="C20" i="368"/>
  <c r="K7" i="368"/>
  <c r="J29" i="367"/>
  <c r="I29" i="367"/>
  <c r="H29" i="367"/>
  <c r="G29" i="367"/>
  <c r="F29" i="367"/>
  <c r="E29" i="367"/>
  <c r="D29" i="367"/>
  <c r="C29" i="367"/>
  <c r="K28" i="367"/>
  <c r="K27" i="367"/>
  <c r="K26" i="367"/>
  <c r="K25" i="367"/>
  <c r="K24" i="367"/>
  <c r="K23" i="367"/>
  <c r="J20" i="367"/>
  <c r="I20" i="367"/>
  <c r="H20" i="367"/>
  <c r="G20" i="367"/>
  <c r="F20" i="367"/>
  <c r="E20" i="367"/>
  <c r="D20" i="367"/>
  <c r="C20" i="367"/>
  <c r="K7" i="367"/>
  <c r="J29" i="366"/>
  <c r="I29" i="366"/>
  <c r="H29" i="366"/>
  <c r="G29" i="366"/>
  <c r="F29" i="366"/>
  <c r="E29" i="366"/>
  <c r="D29" i="366"/>
  <c r="C29" i="366"/>
  <c r="K28" i="366"/>
  <c r="K27" i="366"/>
  <c r="K26" i="366"/>
  <c r="K25" i="366"/>
  <c r="K24" i="366"/>
  <c r="K23" i="366"/>
  <c r="J20" i="366"/>
  <c r="I20" i="366"/>
  <c r="H20" i="366"/>
  <c r="G20" i="366"/>
  <c r="F20" i="366"/>
  <c r="E20" i="366"/>
  <c r="D20" i="366"/>
  <c r="C20" i="366"/>
  <c r="K7" i="366"/>
  <c r="K27" i="365"/>
  <c r="K26" i="365"/>
  <c r="K25" i="365"/>
  <c r="K24" i="365"/>
  <c r="K23" i="365"/>
  <c r="K7" i="365"/>
  <c r="H31" i="364"/>
  <c r="C31" i="364"/>
  <c r="K28" i="364"/>
  <c r="K27" i="364"/>
  <c r="K26" i="364"/>
  <c r="K25" i="364"/>
  <c r="K24" i="364"/>
  <c r="K23" i="364"/>
  <c r="J31" i="364"/>
  <c r="G31" i="364"/>
  <c r="F31" i="364"/>
  <c r="K7" i="364"/>
  <c r="J31" i="363"/>
  <c r="K7" i="363"/>
  <c r="F31" i="363"/>
  <c r="K28" i="363"/>
  <c r="K27" i="363"/>
  <c r="K26" i="363"/>
  <c r="K25" i="363"/>
  <c r="K24" i="363"/>
  <c r="K23" i="363"/>
  <c r="I29" i="179"/>
  <c r="F29" i="179"/>
  <c r="C29" i="179"/>
  <c r="I20" i="179"/>
  <c r="F20" i="179"/>
  <c r="C20" i="179"/>
  <c r="C29" i="175"/>
  <c r="C20" i="175"/>
  <c r="F29" i="175"/>
  <c r="F20" i="175"/>
  <c r="F20" i="172"/>
  <c r="I29" i="172"/>
  <c r="F29" i="172"/>
  <c r="C29" i="172"/>
  <c r="I20" i="172"/>
  <c r="C20" i="172"/>
  <c r="I29" i="362"/>
  <c r="F29" i="362"/>
  <c r="C29" i="362"/>
  <c r="L28" i="362"/>
  <c r="L27" i="362"/>
  <c r="L26" i="362"/>
  <c r="L25" i="362"/>
  <c r="L24" i="362"/>
  <c r="L23" i="362"/>
  <c r="I20" i="362"/>
  <c r="F20" i="362"/>
  <c r="C20" i="362"/>
  <c r="L19" i="362"/>
  <c r="L17" i="362"/>
  <c r="L16" i="362"/>
  <c r="L15" i="362"/>
  <c r="L12" i="362"/>
  <c r="L11" i="362"/>
  <c r="L10" i="362"/>
  <c r="L9" i="362"/>
  <c r="L8" i="362"/>
  <c r="L7" i="362"/>
  <c r="I29" i="260"/>
  <c r="F29" i="260"/>
  <c r="C29" i="260"/>
  <c r="I20" i="260"/>
  <c r="F20" i="260"/>
  <c r="C20" i="260"/>
  <c r="I29" i="259"/>
  <c r="F29" i="259"/>
  <c r="C29" i="259"/>
  <c r="I20" i="259"/>
  <c r="F20" i="259"/>
  <c r="C20" i="259"/>
  <c r="I29" i="257"/>
  <c r="F29" i="257"/>
  <c r="C29" i="257"/>
  <c r="I20" i="257"/>
  <c r="F20" i="257"/>
  <c r="C20" i="257"/>
  <c r="I29" i="256"/>
  <c r="F29" i="256"/>
  <c r="C29" i="256"/>
  <c r="I20" i="256"/>
  <c r="F20" i="256"/>
  <c r="C20" i="256"/>
  <c r="I29" i="255"/>
  <c r="F29" i="255"/>
  <c r="C29" i="255"/>
  <c r="I20" i="255"/>
  <c r="F20" i="255"/>
  <c r="C20" i="255"/>
  <c r="I29" i="254"/>
  <c r="F29" i="254"/>
  <c r="C29" i="254"/>
  <c r="L28" i="254"/>
  <c r="L27" i="254"/>
  <c r="L26" i="254"/>
  <c r="L25" i="254"/>
  <c r="L24" i="254"/>
  <c r="L23" i="254"/>
  <c r="I20" i="254"/>
  <c r="F20" i="254"/>
  <c r="C20" i="254"/>
  <c r="D7" i="254" s="1"/>
  <c r="L19" i="254"/>
  <c r="L17" i="254"/>
  <c r="L16" i="254"/>
  <c r="L15" i="254"/>
  <c r="L12" i="254"/>
  <c r="L11" i="254"/>
  <c r="L10" i="254"/>
  <c r="L9" i="254"/>
  <c r="L8" i="254"/>
  <c r="L7" i="254"/>
  <c r="I29" i="253"/>
  <c r="F29" i="253"/>
  <c r="C29" i="253"/>
  <c r="L28" i="253"/>
  <c r="L27" i="253"/>
  <c r="L26" i="253"/>
  <c r="L25" i="253"/>
  <c r="L24" i="253"/>
  <c r="L23" i="253"/>
  <c r="I20" i="253"/>
  <c r="F20" i="253"/>
  <c r="C20" i="253"/>
  <c r="L19" i="253"/>
  <c r="L17" i="253"/>
  <c r="L16" i="253"/>
  <c r="L15" i="253"/>
  <c r="L12" i="253"/>
  <c r="L11" i="253"/>
  <c r="L10" i="253"/>
  <c r="L9" i="253"/>
  <c r="L8" i="253"/>
  <c r="L7" i="253"/>
  <c r="I29" i="252"/>
  <c r="F29" i="252"/>
  <c r="C29" i="252"/>
  <c r="L28" i="252"/>
  <c r="L27" i="252"/>
  <c r="L26" i="252"/>
  <c r="L25" i="252"/>
  <c r="L24" i="252"/>
  <c r="L23" i="252"/>
  <c r="I20" i="252"/>
  <c r="F20" i="252"/>
  <c r="C20" i="252"/>
  <c r="L19" i="252"/>
  <c r="L17" i="252"/>
  <c r="L16" i="252"/>
  <c r="L15" i="252"/>
  <c r="L12" i="252"/>
  <c r="L11" i="252"/>
  <c r="L10" i="252"/>
  <c r="L9" i="252"/>
  <c r="L8" i="252"/>
  <c r="L7" i="252"/>
  <c r="I29" i="251"/>
  <c r="F29" i="251"/>
  <c r="C29" i="251"/>
  <c r="I20" i="251"/>
  <c r="F20" i="251"/>
  <c r="C20" i="251"/>
  <c r="I29" i="246"/>
  <c r="F29" i="246"/>
  <c r="C29" i="246"/>
  <c r="I20" i="246"/>
  <c r="F20" i="246"/>
  <c r="C20" i="246"/>
  <c r="I29" i="244"/>
  <c r="F29" i="244"/>
  <c r="C29" i="244"/>
  <c r="I20" i="244"/>
  <c r="F20" i="244"/>
  <c r="C20" i="244"/>
  <c r="I29" i="242"/>
  <c r="F29" i="242"/>
  <c r="C29" i="242"/>
  <c r="I20" i="242"/>
  <c r="F20" i="242"/>
  <c r="C20" i="242"/>
  <c r="I29" i="249"/>
  <c r="F29" i="249"/>
  <c r="C29" i="249"/>
  <c r="I20" i="249"/>
  <c r="F20" i="249"/>
  <c r="C20" i="249"/>
  <c r="I29" i="245"/>
  <c r="F29" i="245"/>
  <c r="C29" i="245"/>
  <c r="I20" i="245"/>
  <c r="F20" i="245"/>
  <c r="C20" i="245"/>
  <c r="I29" i="241"/>
  <c r="F29" i="241"/>
  <c r="C29" i="241"/>
  <c r="I20" i="241"/>
  <c r="F20" i="241"/>
  <c r="C20" i="241"/>
  <c r="I29" i="248"/>
  <c r="F29" i="248"/>
  <c r="C29" i="248"/>
  <c r="I20" i="248"/>
  <c r="F20" i="248"/>
  <c r="C20" i="248"/>
  <c r="I29" i="250"/>
  <c r="F29" i="250"/>
  <c r="C29" i="250"/>
  <c r="I20" i="250"/>
  <c r="F20" i="250"/>
  <c r="C20" i="250"/>
  <c r="I29" i="247"/>
  <c r="F29" i="247"/>
  <c r="C29" i="247"/>
  <c r="I20" i="247"/>
  <c r="F20" i="247"/>
  <c r="C20" i="247"/>
  <c r="I29" i="243"/>
  <c r="F29" i="243"/>
  <c r="C29" i="243"/>
  <c r="I20" i="243"/>
  <c r="F20" i="243"/>
  <c r="C20" i="243"/>
  <c r="I29" i="239"/>
  <c r="F29" i="239"/>
  <c r="C29" i="239"/>
  <c r="I20" i="239"/>
  <c r="F20" i="239"/>
  <c r="C20" i="239"/>
  <c r="L7" i="239"/>
  <c r="I29" i="238"/>
  <c r="F29" i="238"/>
  <c r="C29" i="238"/>
  <c r="L23" i="238"/>
  <c r="L29" i="238" s="1"/>
  <c r="I20" i="238"/>
  <c r="F20" i="238"/>
  <c r="C20" i="238"/>
  <c r="L7" i="238"/>
  <c r="K23" i="183" l="1"/>
  <c r="H24" i="180"/>
  <c r="H28" i="180"/>
  <c r="H27" i="180"/>
  <c r="K24" i="183"/>
  <c r="K27" i="183"/>
  <c r="H8" i="183"/>
  <c r="H12" i="183"/>
  <c r="H16" i="183"/>
  <c r="H9" i="183"/>
  <c r="H13" i="183"/>
  <c r="H17" i="183"/>
  <c r="H10" i="183"/>
  <c r="H14" i="183"/>
  <c r="H18" i="183"/>
  <c r="H11" i="183"/>
  <c r="H15" i="183"/>
  <c r="H19" i="183"/>
  <c r="K15" i="183"/>
  <c r="K11" i="183"/>
  <c r="K13" i="183"/>
  <c r="K18" i="183"/>
  <c r="K17" i="183"/>
  <c r="K16" i="183"/>
  <c r="K14" i="183"/>
  <c r="K9" i="183"/>
  <c r="K12" i="183"/>
  <c r="K10" i="183"/>
  <c r="K19" i="183"/>
  <c r="K8" i="183"/>
  <c r="E8" i="183"/>
  <c r="E12" i="183"/>
  <c r="E16" i="183"/>
  <c r="E9" i="183"/>
  <c r="E13" i="183"/>
  <c r="E17" i="183"/>
  <c r="E10" i="183"/>
  <c r="E14" i="183"/>
  <c r="E18" i="183"/>
  <c r="E11" i="183"/>
  <c r="E15" i="183"/>
  <c r="E19" i="183"/>
  <c r="K25" i="183"/>
  <c r="K28" i="183"/>
  <c r="K29" i="183" s="1"/>
  <c r="K7" i="183"/>
  <c r="H8" i="178"/>
  <c r="H12" i="178"/>
  <c r="H16" i="178"/>
  <c r="H9" i="178"/>
  <c r="H13" i="178"/>
  <c r="H17" i="178"/>
  <c r="H10" i="178"/>
  <c r="H14" i="178"/>
  <c r="H18" i="178"/>
  <c r="H11" i="178"/>
  <c r="H15" i="178"/>
  <c r="H19" i="178"/>
  <c r="E9" i="178"/>
  <c r="E13" i="178"/>
  <c r="E17" i="178"/>
  <c r="E12" i="178"/>
  <c r="E10" i="178"/>
  <c r="E14" i="178"/>
  <c r="E18" i="178"/>
  <c r="E8" i="178"/>
  <c r="E11" i="178"/>
  <c r="E15" i="178"/>
  <c r="E19" i="178"/>
  <c r="E16" i="178"/>
  <c r="K27" i="178"/>
  <c r="K19" i="178"/>
  <c r="K18" i="178"/>
  <c r="K17" i="178"/>
  <c r="K15" i="178"/>
  <c r="K14" i="178"/>
  <c r="K13" i="178"/>
  <c r="K12" i="178"/>
  <c r="K16" i="178"/>
  <c r="K11" i="178"/>
  <c r="K10" i="178"/>
  <c r="K9" i="178"/>
  <c r="K8" i="178"/>
  <c r="H8" i="176"/>
  <c r="H12" i="176"/>
  <c r="H16" i="176"/>
  <c r="H13" i="176"/>
  <c r="H14" i="176"/>
  <c r="H15" i="176"/>
  <c r="H9" i="176"/>
  <c r="H17" i="176"/>
  <c r="H10" i="176"/>
  <c r="H18" i="176"/>
  <c r="H11" i="176"/>
  <c r="H19" i="176"/>
  <c r="K7" i="176"/>
  <c r="K15" i="176"/>
  <c r="K19" i="176"/>
  <c r="K8" i="176"/>
  <c r="K18" i="176"/>
  <c r="K17" i="176"/>
  <c r="K16" i="176"/>
  <c r="K11" i="176"/>
  <c r="K12" i="176"/>
  <c r="K10" i="176"/>
  <c r="K14" i="176"/>
  <c r="K13" i="176"/>
  <c r="K9" i="176"/>
  <c r="E8" i="176"/>
  <c r="E12" i="176"/>
  <c r="E16" i="176"/>
  <c r="E18" i="176"/>
  <c r="E15" i="176"/>
  <c r="E9" i="176"/>
  <c r="E13" i="176"/>
  <c r="E17" i="176"/>
  <c r="E11" i="176"/>
  <c r="E10" i="176"/>
  <c r="E14" i="176"/>
  <c r="E19" i="176"/>
  <c r="H8" i="174"/>
  <c r="H12" i="174"/>
  <c r="H16" i="174"/>
  <c r="H9" i="174"/>
  <c r="H13" i="174"/>
  <c r="H17" i="174"/>
  <c r="H10" i="174"/>
  <c r="H14" i="174"/>
  <c r="H18" i="174"/>
  <c r="H11" i="174"/>
  <c r="H15" i="174"/>
  <c r="H19" i="174"/>
  <c r="K15" i="174"/>
  <c r="K10" i="174"/>
  <c r="K16" i="174"/>
  <c r="K11" i="174"/>
  <c r="K17" i="174"/>
  <c r="K12" i="174"/>
  <c r="K19" i="174"/>
  <c r="K9" i="174"/>
  <c r="K18" i="174"/>
  <c r="K13" i="174"/>
  <c r="K8" i="174"/>
  <c r="K14" i="174"/>
  <c r="E8" i="174"/>
  <c r="E9" i="174"/>
  <c r="E13" i="174"/>
  <c r="E17" i="174"/>
  <c r="E12" i="174"/>
  <c r="E10" i="174"/>
  <c r="E14" i="174"/>
  <c r="E18" i="174"/>
  <c r="E11" i="174"/>
  <c r="E15" i="174"/>
  <c r="E19" i="174"/>
  <c r="E16" i="174"/>
  <c r="H9" i="181"/>
  <c r="H13" i="181"/>
  <c r="H17" i="181"/>
  <c r="H8" i="181"/>
  <c r="H10" i="181"/>
  <c r="H14" i="181"/>
  <c r="H18" i="181"/>
  <c r="H16" i="181"/>
  <c r="H11" i="181"/>
  <c r="H15" i="181"/>
  <c r="H19" i="181"/>
  <c r="H12" i="181"/>
  <c r="K28" i="181"/>
  <c r="K19" i="181"/>
  <c r="K14" i="181"/>
  <c r="K9" i="181"/>
  <c r="K10" i="181"/>
  <c r="K17" i="181"/>
  <c r="K15" i="181"/>
  <c r="K16" i="181"/>
  <c r="K11" i="181"/>
  <c r="K12" i="181"/>
  <c r="K18" i="181"/>
  <c r="K13" i="181"/>
  <c r="K8" i="181"/>
  <c r="E8" i="181"/>
  <c r="E16" i="181"/>
  <c r="E9" i="181"/>
  <c r="E13" i="181"/>
  <c r="E17" i="181"/>
  <c r="E10" i="181"/>
  <c r="E14" i="181"/>
  <c r="E18" i="181"/>
  <c r="E11" i="181"/>
  <c r="E15" i="181"/>
  <c r="E19" i="181"/>
  <c r="H8" i="177"/>
  <c r="H12" i="177"/>
  <c r="H16" i="177"/>
  <c r="H9" i="177"/>
  <c r="H13" i="177"/>
  <c r="H17" i="177"/>
  <c r="H10" i="177"/>
  <c r="H14" i="177"/>
  <c r="H18" i="177"/>
  <c r="H11" i="177"/>
  <c r="H15" i="177"/>
  <c r="H19" i="177"/>
  <c r="K26" i="177"/>
  <c r="K19" i="177"/>
  <c r="K14" i="177"/>
  <c r="K9" i="177"/>
  <c r="K15" i="177"/>
  <c r="K10" i="177"/>
  <c r="K16" i="177"/>
  <c r="K11" i="177"/>
  <c r="K17" i="177"/>
  <c r="K12" i="177"/>
  <c r="K18" i="177"/>
  <c r="K13" i="177"/>
  <c r="K8" i="177"/>
  <c r="E8" i="177"/>
  <c r="E12" i="177"/>
  <c r="E16" i="177"/>
  <c r="E9" i="177"/>
  <c r="E13" i="177"/>
  <c r="E17" i="177"/>
  <c r="E10" i="177"/>
  <c r="E14" i="177"/>
  <c r="E18" i="177"/>
  <c r="E11" i="177"/>
  <c r="E15" i="177"/>
  <c r="E19" i="177"/>
  <c r="H9" i="173"/>
  <c r="H13" i="173"/>
  <c r="H17" i="173"/>
  <c r="H10" i="173"/>
  <c r="H14" i="173"/>
  <c r="H18" i="173"/>
  <c r="H12" i="173"/>
  <c r="H11" i="173"/>
  <c r="H15" i="173"/>
  <c r="H19" i="173"/>
  <c r="H8" i="173"/>
  <c r="H16" i="173"/>
  <c r="E9" i="173"/>
  <c r="E13" i="173"/>
  <c r="E17" i="173"/>
  <c r="E15" i="173"/>
  <c r="E19" i="173"/>
  <c r="E12" i="173"/>
  <c r="E16" i="173"/>
  <c r="E10" i="173"/>
  <c r="E14" i="173"/>
  <c r="E18" i="173"/>
  <c r="E11" i="173"/>
  <c r="E8" i="173"/>
  <c r="K24" i="173"/>
  <c r="K8" i="173"/>
  <c r="K19" i="173"/>
  <c r="K18" i="173"/>
  <c r="K13" i="173"/>
  <c r="K15" i="173"/>
  <c r="K16" i="173"/>
  <c r="K10" i="173"/>
  <c r="K17" i="173"/>
  <c r="K11" i="173"/>
  <c r="K14" i="173"/>
  <c r="K9" i="173"/>
  <c r="K12" i="173"/>
  <c r="H25" i="180"/>
  <c r="H8" i="180"/>
  <c r="H12" i="180"/>
  <c r="H16" i="180"/>
  <c r="H9" i="180"/>
  <c r="H13" i="180"/>
  <c r="H17" i="180"/>
  <c r="H10" i="180"/>
  <c r="H14" i="180"/>
  <c r="H18" i="180"/>
  <c r="H11" i="180"/>
  <c r="H15" i="180"/>
  <c r="H19" i="180"/>
  <c r="E28" i="180"/>
  <c r="E8" i="180"/>
  <c r="E12" i="180"/>
  <c r="E16" i="180"/>
  <c r="E9" i="180"/>
  <c r="E13" i="180"/>
  <c r="E17" i="180"/>
  <c r="E10" i="180"/>
  <c r="E14" i="180"/>
  <c r="E18" i="180"/>
  <c r="E11" i="180"/>
  <c r="E15" i="180"/>
  <c r="E19" i="180"/>
  <c r="K19" i="180"/>
  <c r="K14" i="180"/>
  <c r="K9" i="180"/>
  <c r="K15" i="180"/>
  <c r="K10" i="180"/>
  <c r="K16" i="180"/>
  <c r="K11" i="180"/>
  <c r="K17" i="180"/>
  <c r="K12" i="180"/>
  <c r="K18" i="180"/>
  <c r="K13" i="180"/>
  <c r="K8" i="180"/>
  <c r="H8" i="182"/>
  <c r="H12" i="182"/>
  <c r="H16" i="182"/>
  <c r="H9" i="182"/>
  <c r="H13" i="182"/>
  <c r="H17" i="182"/>
  <c r="H10" i="182"/>
  <c r="H14" i="182"/>
  <c r="H18" i="182"/>
  <c r="H11" i="182"/>
  <c r="H15" i="182"/>
  <c r="H19" i="182"/>
  <c r="E9" i="182"/>
  <c r="E13" i="182"/>
  <c r="E17" i="182"/>
  <c r="E8" i="182"/>
  <c r="E10" i="182"/>
  <c r="E14" i="182"/>
  <c r="E18" i="182"/>
  <c r="E16" i="182"/>
  <c r="E11" i="182"/>
  <c r="E15" i="182"/>
  <c r="E19" i="182"/>
  <c r="E12" i="182"/>
  <c r="K24" i="182"/>
  <c r="K19" i="182"/>
  <c r="K8" i="182"/>
  <c r="K17" i="182"/>
  <c r="K15" i="182"/>
  <c r="K18" i="182"/>
  <c r="K13" i="182"/>
  <c r="K11" i="182"/>
  <c r="K14" i="182"/>
  <c r="K9" i="182"/>
  <c r="K12" i="182"/>
  <c r="K16" i="182"/>
  <c r="K10" i="182"/>
  <c r="G8" i="179"/>
  <c r="G12" i="179"/>
  <c r="G16" i="179"/>
  <c r="G9" i="179"/>
  <c r="G13" i="179"/>
  <c r="G17" i="179"/>
  <c r="G10" i="179"/>
  <c r="G14" i="179"/>
  <c r="G18" i="179"/>
  <c r="G11" i="179"/>
  <c r="G15" i="179"/>
  <c r="G19" i="179"/>
  <c r="D8" i="179"/>
  <c r="D12" i="179"/>
  <c r="D16" i="179"/>
  <c r="D9" i="179"/>
  <c r="D13" i="179"/>
  <c r="D17" i="179"/>
  <c r="D10" i="179"/>
  <c r="D14" i="179"/>
  <c r="D18" i="179"/>
  <c r="D11" i="179"/>
  <c r="D15" i="179"/>
  <c r="D19" i="179"/>
  <c r="J19" i="179"/>
  <c r="J14" i="179"/>
  <c r="J9" i="179"/>
  <c r="J10" i="179"/>
  <c r="J12" i="179"/>
  <c r="J15" i="179"/>
  <c r="J16" i="179"/>
  <c r="J11" i="179"/>
  <c r="J17" i="179"/>
  <c r="J18" i="179"/>
  <c r="J13" i="179"/>
  <c r="J8" i="179"/>
  <c r="G8" i="175"/>
  <c r="G12" i="175"/>
  <c r="G16" i="175"/>
  <c r="G9" i="175"/>
  <c r="G13" i="175"/>
  <c r="G17" i="175"/>
  <c r="G10" i="175"/>
  <c r="G14" i="175"/>
  <c r="G18" i="175"/>
  <c r="G11" i="175"/>
  <c r="G15" i="175"/>
  <c r="G19" i="175"/>
  <c r="D9" i="175"/>
  <c r="D13" i="175"/>
  <c r="D17" i="175"/>
  <c r="D16" i="175"/>
  <c r="D10" i="175"/>
  <c r="D14" i="175"/>
  <c r="D18" i="175"/>
  <c r="D12" i="175"/>
  <c r="D11" i="175"/>
  <c r="D15" i="175"/>
  <c r="D19" i="175"/>
  <c r="D8" i="175"/>
  <c r="G8" i="172"/>
  <c r="G12" i="172"/>
  <c r="G16" i="172"/>
  <c r="G19" i="172"/>
  <c r="G9" i="172"/>
  <c r="G13" i="172"/>
  <c r="G17" i="172"/>
  <c r="G11" i="172"/>
  <c r="G10" i="172"/>
  <c r="G14" i="172"/>
  <c r="G18" i="172"/>
  <c r="G15" i="172"/>
  <c r="J19" i="172"/>
  <c r="J14" i="172"/>
  <c r="J9" i="172"/>
  <c r="J15" i="172"/>
  <c r="J10" i="172"/>
  <c r="J16" i="172"/>
  <c r="J11" i="172"/>
  <c r="J17" i="172"/>
  <c r="J12" i="172"/>
  <c r="J13" i="172"/>
  <c r="J18" i="172"/>
  <c r="J8" i="172"/>
  <c r="D8" i="172"/>
  <c r="D12" i="172"/>
  <c r="D16" i="172"/>
  <c r="D9" i="172"/>
  <c r="D13" i="172"/>
  <c r="D17" i="172"/>
  <c r="D10" i="172"/>
  <c r="D14" i="172"/>
  <c r="D18" i="172"/>
  <c r="D11" i="172"/>
  <c r="D15" i="172"/>
  <c r="D19" i="172"/>
  <c r="J8" i="362"/>
  <c r="J12" i="362"/>
  <c r="J16" i="362"/>
  <c r="J9" i="362"/>
  <c r="J13" i="362"/>
  <c r="J17" i="362"/>
  <c r="J10" i="362"/>
  <c r="J14" i="362"/>
  <c r="J18" i="362"/>
  <c r="J11" i="362"/>
  <c r="J15" i="362"/>
  <c r="J19" i="362"/>
  <c r="G9" i="362"/>
  <c r="G13" i="362"/>
  <c r="G17" i="362"/>
  <c r="G8" i="362"/>
  <c r="G16" i="362"/>
  <c r="G10" i="362"/>
  <c r="G14" i="362"/>
  <c r="G18" i="362"/>
  <c r="G11" i="362"/>
  <c r="G15" i="362"/>
  <c r="G19" i="362"/>
  <c r="G12" i="362"/>
  <c r="D8" i="362"/>
  <c r="D12" i="362"/>
  <c r="D16" i="362"/>
  <c r="D18" i="362"/>
  <c r="D19" i="362"/>
  <c r="D9" i="362"/>
  <c r="D13" i="362"/>
  <c r="D17" i="362"/>
  <c r="D14" i="362"/>
  <c r="D15" i="362"/>
  <c r="D10" i="362"/>
  <c r="D11" i="362"/>
  <c r="J8" i="260"/>
  <c r="J12" i="260"/>
  <c r="J16" i="260"/>
  <c r="J9" i="260"/>
  <c r="J13" i="260"/>
  <c r="J17" i="260"/>
  <c r="J15" i="260"/>
  <c r="J10" i="260"/>
  <c r="J14" i="260"/>
  <c r="J18" i="260"/>
  <c r="J11" i="260"/>
  <c r="J19" i="260"/>
  <c r="D8" i="260"/>
  <c r="D12" i="260"/>
  <c r="D16" i="260"/>
  <c r="D9" i="260"/>
  <c r="D13" i="260"/>
  <c r="D17" i="260"/>
  <c r="D10" i="260"/>
  <c r="D14" i="260"/>
  <c r="D18" i="260"/>
  <c r="D11" i="260"/>
  <c r="D15" i="260"/>
  <c r="D19" i="260"/>
  <c r="G8" i="260"/>
  <c r="G12" i="260"/>
  <c r="G16" i="260"/>
  <c r="G9" i="260"/>
  <c r="G13" i="260"/>
  <c r="G17" i="260"/>
  <c r="G10" i="260"/>
  <c r="G14" i="260"/>
  <c r="G18" i="260"/>
  <c r="G11" i="260"/>
  <c r="G15" i="260"/>
  <c r="G19" i="260"/>
  <c r="J8" i="259"/>
  <c r="J12" i="259"/>
  <c r="J16" i="259"/>
  <c r="J9" i="259"/>
  <c r="J13" i="259"/>
  <c r="J17" i="259"/>
  <c r="J10" i="259"/>
  <c r="J14" i="259"/>
  <c r="J18" i="259"/>
  <c r="J11" i="259"/>
  <c r="J15" i="259"/>
  <c r="J19" i="259"/>
  <c r="D8" i="259"/>
  <c r="D12" i="259"/>
  <c r="D16" i="259"/>
  <c r="D10" i="259"/>
  <c r="D15" i="259"/>
  <c r="D9" i="259"/>
  <c r="D13" i="259"/>
  <c r="D17" i="259"/>
  <c r="D14" i="259"/>
  <c r="D19" i="259"/>
  <c r="D18" i="259"/>
  <c r="D11" i="259"/>
  <c r="G9" i="259"/>
  <c r="G13" i="259"/>
  <c r="G17" i="259"/>
  <c r="G16" i="259"/>
  <c r="G10" i="259"/>
  <c r="G14" i="259"/>
  <c r="G18" i="259"/>
  <c r="G12" i="259"/>
  <c r="G11" i="259"/>
  <c r="G15" i="259"/>
  <c r="G19" i="259"/>
  <c r="G8" i="259"/>
  <c r="J8" i="257"/>
  <c r="J12" i="257"/>
  <c r="J16" i="257"/>
  <c r="J9" i="257"/>
  <c r="J13" i="257"/>
  <c r="J17" i="257"/>
  <c r="J10" i="257"/>
  <c r="J14" i="257"/>
  <c r="J18" i="257"/>
  <c r="J11" i="257"/>
  <c r="J15" i="257"/>
  <c r="J19" i="257"/>
  <c r="D8" i="257"/>
  <c r="D12" i="257"/>
  <c r="D16" i="257"/>
  <c r="D9" i="257"/>
  <c r="D13" i="257"/>
  <c r="D17" i="257"/>
  <c r="D10" i="257"/>
  <c r="D14" i="257"/>
  <c r="D18" i="257"/>
  <c r="D11" i="257"/>
  <c r="D15" i="257"/>
  <c r="D19" i="257"/>
  <c r="G8" i="257"/>
  <c r="G12" i="257"/>
  <c r="G16" i="257"/>
  <c r="G11" i="257"/>
  <c r="G9" i="257"/>
  <c r="G13" i="257"/>
  <c r="G17" i="257"/>
  <c r="G19" i="257"/>
  <c r="G10" i="257"/>
  <c r="G14" i="257"/>
  <c r="G18" i="257"/>
  <c r="G15" i="257"/>
  <c r="J8" i="256"/>
  <c r="J12" i="256"/>
  <c r="J16" i="256"/>
  <c r="J15" i="256"/>
  <c r="J9" i="256"/>
  <c r="J13" i="256"/>
  <c r="J17" i="256"/>
  <c r="J11" i="256"/>
  <c r="J10" i="256"/>
  <c r="J14" i="256"/>
  <c r="J18" i="256"/>
  <c r="J19" i="256"/>
  <c r="D8" i="256"/>
  <c r="D12" i="256"/>
  <c r="D16" i="256"/>
  <c r="D9" i="256"/>
  <c r="D13" i="256"/>
  <c r="D17" i="256"/>
  <c r="D10" i="256"/>
  <c r="D14" i="256"/>
  <c r="D18" i="256"/>
  <c r="D11" i="256"/>
  <c r="D15" i="256"/>
  <c r="D19" i="256"/>
  <c r="G8" i="256"/>
  <c r="G12" i="256"/>
  <c r="G16" i="256"/>
  <c r="G9" i="256"/>
  <c r="G13" i="256"/>
  <c r="G17" i="256"/>
  <c r="G10" i="256"/>
  <c r="G14" i="256"/>
  <c r="G18" i="256"/>
  <c r="G11" i="256"/>
  <c r="G15" i="256"/>
  <c r="G19" i="256"/>
  <c r="J8" i="255"/>
  <c r="J12" i="255"/>
  <c r="J16" i="255"/>
  <c r="J9" i="255"/>
  <c r="J13" i="255"/>
  <c r="J17" i="255"/>
  <c r="J10" i="255"/>
  <c r="J14" i="255"/>
  <c r="J18" i="255"/>
  <c r="J11" i="255"/>
  <c r="J15" i="255"/>
  <c r="J19" i="255"/>
  <c r="D8" i="255"/>
  <c r="D12" i="255"/>
  <c r="D16" i="255"/>
  <c r="D19" i="255"/>
  <c r="D9" i="255"/>
  <c r="D13" i="255"/>
  <c r="D17" i="255"/>
  <c r="D15" i="255"/>
  <c r="D10" i="255"/>
  <c r="D14" i="255"/>
  <c r="D18" i="255"/>
  <c r="D11" i="255"/>
  <c r="G8" i="255"/>
  <c r="G12" i="255"/>
  <c r="G16" i="255"/>
  <c r="G9" i="255"/>
  <c r="G13" i="255"/>
  <c r="G17" i="255"/>
  <c r="G10" i="255"/>
  <c r="G14" i="255"/>
  <c r="G18" i="255"/>
  <c r="G11" i="255"/>
  <c r="G15" i="255"/>
  <c r="G19" i="255"/>
  <c r="J8" i="254"/>
  <c r="J12" i="254"/>
  <c r="J16" i="254"/>
  <c r="J9" i="254"/>
  <c r="J13" i="254"/>
  <c r="J17" i="254"/>
  <c r="J10" i="254"/>
  <c r="J14" i="254"/>
  <c r="J18" i="254"/>
  <c r="J11" i="254"/>
  <c r="J15" i="254"/>
  <c r="J19" i="254"/>
  <c r="G8" i="254"/>
  <c r="G12" i="254"/>
  <c r="G16" i="254"/>
  <c r="G9" i="254"/>
  <c r="G13" i="254"/>
  <c r="G17" i="254"/>
  <c r="G10" i="254"/>
  <c r="G14" i="254"/>
  <c r="G18" i="254"/>
  <c r="G11" i="254"/>
  <c r="G15" i="254"/>
  <c r="G19" i="254"/>
  <c r="D8" i="254"/>
  <c r="D12" i="254"/>
  <c r="D16" i="254"/>
  <c r="D19" i="254"/>
  <c r="D9" i="254"/>
  <c r="D13" i="254"/>
  <c r="D17" i="254"/>
  <c r="D15" i="254"/>
  <c r="D10" i="254"/>
  <c r="D14" i="254"/>
  <c r="D18" i="254"/>
  <c r="D11" i="254"/>
  <c r="J8" i="253"/>
  <c r="J12" i="253"/>
  <c r="J16" i="253"/>
  <c r="J9" i="253"/>
  <c r="J13" i="253"/>
  <c r="J17" i="253"/>
  <c r="J10" i="253"/>
  <c r="J14" i="253"/>
  <c r="J18" i="253"/>
  <c r="J11" i="253"/>
  <c r="J15" i="253"/>
  <c r="J19" i="253"/>
  <c r="G8" i="253"/>
  <c r="G12" i="253"/>
  <c r="G16" i="253"/>
  <c r="G9" i="253"/>
  <c r="G13" i="253"/>
  <c r="G17" i="253"/>
  <c r="G10" i="253"/>
  <c r="G14" i="253"/>
  <c r="G18" i="253"/>
  <c r="G11" i="253"/>
  <c r="G15" i="253"/>
  <c r="G19" i="253"/>
  <c r="D8" i="253"/>
  <c r="D12" i="253"/>
  <c r="D16" i="253"/>
  <c r="D9" i="253"/>
  <c r="D13" i="253"/>
  <c r="D17" i="253"/>
  <c r="D10" i="253"/>
  <c r="D14" i="253"/>
  <c r="D18" i="253"/>
  <c r="D11" i="253"/>
  <c r="D15" i="253"/>
  <c r="D19" i="253"/>
  <c r="J8" i="252"/>
  <c r="J12" i="252"/>
  <c r="J16" i="252"/>
  <c r="J9" i="252"/>
  <c r="J13" i="252"/>
  <c r="J17" i="252"/>
  <c r="J10" i="252"/>
  <c r="J14" i="252"/>
  <c r="J18" i="252"/>
  <c r="J11" i="252"/>
  <c r="J15" i="252"/>
  <c r="J19" i="252"/>
  <c r="G8" i="252"/>
  <c r="G12" i="252"/>
  <c r="G16" i="252"/>
  <c r="G9" i="252"/>
  <c r="G13" i="252"/>
  <c r="G17" i="252"/>
  <c r="G15" i="252"/>
  <c r="G10" i="252"/>
  <c r="G14" i="252"/>
  <c r="G18" i="252"/>
  <c r="G11" i="252"/>
  <c r="G19" i="252"/>
  <c r="D8" i="252"/>
  <c r="D12" i="252"/>
  <c r="D16" i="252"/>
  <c r="D9" i="252"/>
  <c r="D13" i="252"/>
  <c r="D17" i="252"/>
  <c r="D10" i="252"/>
  <c r="D14" i="252"/>
  <c r="D18" i="252"/>
  <c r="D11" i="252"/>
  <c r="D15" i="252"/>
  <c r="D19" i="252"/>
  <c r="J7" i="251"/>
  <c r="J8" i="251"/>
  <c r="J12" i="251"/>
  <c r="J16" i="251"/>
  <c r="J9" i="251"/>
  <c r="J13" i="251"/>
  <c r="J17" i="251"/>
  <c r="J10" i="251"/>
  <c r="J14" i="251"/>
  <c r="J18" i="251"/>
  <c r="J11" i="251"/>
  <c r="J15" i="251"/>
  <c r="J19" i="251"/>
  <c r="G8" i="251"/>
  <c r="G12" i="251"/>
  <c r="G16" i="251"/>
  <c r="G9" i="251"/>
  <c r="G13" i="251"/>
  <c r="G17" i="251"/>
  <c r="G15" i="251"/>
  <c r="G19" i="251"/>
  <c r="G10" i="251"/>
  <c r="G14" i="251"/>
  <c r="G18" i="251"/>
  <c r="G11" i="251"/>
  <c r="D9" i="251"/>
  <c r="D13" i="251"/>
  <c r="D17" i="251"/>
  <c r="D12" i="251"/>
  <c r="D10" i="251"/>
  <c r="D14" i="251"/>
  <c r="D18" i="251"/>
  <c r="D16" i="251"/>
  <c r="D11" i="251"/>
  <c r="D15" i="251"/>
  <c r="D19" i="251"/>
  <c r="D8" i="251"/>
  <c r="J8" i="246"/>
  <c r="J12" i="246"/>
  <c r="J16" i="246"/>
  <c r="J9" i="246"/>
  <c r="J13" i="246"/>
  <c r="J17" i="246"/>
  <c r="J10" i="246"/>
  <c r="J14" i="246"/>
  <c r="J18" i="246"/>
  <c r="J11" i="246"/>
  <c r="J15" i="246"/>
  <c r="J19" i="246"/>
  <c r="G8" i="246"/>
  <c r="G12" i="246"/>
  <c r="G16" i="246"/>
  <c r="G9" i="246"/>
  <c r="G13" i="246"/>
  <c r="G17" i="246"/>
  <c r="G10" i="246"/>
  <c r="G14" i="246"/>
  <c r="G18" i="246"/>
  <c r="G11" i="246"/>
  <c r="G15" i="246"/>
  <c r="G19" i="246"/>
  <c r="D9" i="246"/>
  <c r="D13" i="246"/>
  <c r="D17" i="246"/>
  <c r="D12" i="246"/>
  <c r="D10" i="246"/>
  <c r="D14" i="246"/>
  <c r="D18" i="246"/>
  <c r="D8" i="246"/>
  <c r="D11" i="246"/>
  <c r="D15" i="246"/>
  <c r="D19" i="246"/>
  <c r="D16" i="246"/>
  <c r="J8" i="244"/>
  <c r="J12" i="244"/>
  <c r="J16" i="244"/>
  <c r="J9" i="244"/>
  <c r="J13" i="244"/>
  <c r="J17" i="244"/>
  <c r="J10" i="244"/>
  <c r="J14" i="244"/>
  <c r="J18" i="244"/>
  <c r="J11" i="244"/>
  <c r="J15" i="244"/>
  <c r="J19" i="244"/>
  <c r="G8" i="244"/>
  <c r="G12" i="244"/>
  <c r="G16" i="244"/>
  <c r="G9" i="244"/>
  <c r="G13" i="244"/>
  <c r="G17" i="244"/>
  <c r="G10" i="244"/>
  <c r="G14" i="244"/>
  <c r="G18" i="244"/>
  <c r="G11" i="244"/>
  <c r="G15" i="244"/>
  <c r="G19" i="244"/>
  <c r="D8" i="244"/>
  <c r="D12" i="244"/>
  <c r="D16" i="244"/>
  <c r="D9" i="244"/>
  <c r="D13" i="244"/>
  <c r="D17" i="244"/>
  <c r="D10" i="244"/>
  <c r="D14" i="244"/>
  <c r="D18" i="244"/>
  <c r="D11" i="244"/>
  <c r="D15" i="244"/>
  <c r="D19" i="244"/>
  <c r="J8" i="242"/>
  <c r="J12" i="242"/>
  <c r="J16" i="242"/>
  <c r="J9" i="242"/>
  <c r="J13" i="242"/>
  <c r="J17" i="242"/>
  <c r="J10" i="242"/>
  <c r="J14" i="242"/>
  <c r="J18" i="242"/>
  <c r="J11" i="242"/>
  <c r="J15" i="242"/>
  <c r="J19" i="242"/>
  <c r="G8" i="242"/>
  <c r="G12" i="242"/>
  <c r="G16" i="242"/>
  <c r="G9" i="242"/>
  <c r="G13" i="242"/>
  <c r="G17" i="242"/>
  <c r="G10" i="242"/>
  <c r="G14" i="242"/>
  <c r="G18" i="242"/>
  <c r="G11" i="242"/>
  <c r="G15" i="242"/>
  <c r="G19" i="242"/>
  <c r="D8" i="242"/>
  <c r="D12" i="242"/>
  <c r="D16" i="242"/>
  <c r="D9" i="242"/>
  <c r="D13" i="242"/>
  <c r="D17" i="242"/>
  <c r="D10" i="242"/>
  <c r="D14" i="242"/>
  <c r="D18" i="242"/>
  <c r="D11" i="242"/>
  <c r="D15" i="242"/>
  <c r="D19" i="242"/>
  <c r="J8" i="249"/>
  <c r="J12" i="249"/>
  <c r="J16" i="249"/>
  <c r="J9" i="249"/>
  <c r="J13" i="249"/>
  <c r="J17" i="249"/>
  <c r="J10" i="249"/>
  <c r="J14" i="249"/>
  <c r="J18" i="249"/>
  <c r="J11" i="249"/>
  <c r="J15" i="249"/>
  <c r="J19" i="249"/>
  <c r="G8" i="249"/>
  <c r="G12" i="249"/>
  <c r="G16" i="249"/>
  <c r="G9" i="249"/>
  <c r="G13" i="249"/>
  <c r="G17" i="249"/>
  <c r="G10" i="249"/>
  <c r="G14" i="249"/>
  <c r="G18" i="249"/>
  <c r="G11" i="249"/>
  <c r="G15" i="249"/>
  <c r="G19" i="249"/>
  <c r="D9" i="249"/>
  <c r="D13" i="249"/>
  <c r="D17" i="249"/>
  <c r="D10" i="249"/>
  <c r="D14" i="249"/>
  <c r="D18" i="249"/>
  <c r="D8" i="249"/>
  <c r="D11" i="249"/>
  <c r="D15" i="249"/>
  <c r="D19" i="249"/>
  <c r="D12" i="249"/>
  <c r="D16" i="249"/>
  <c r="J8" i="245"/>
  <c r="J9" i="245"/>
  <c r="J13" i="245"/>
  <c r="J17" i="245"/>
  <c r="J10" i="245"/>
  <c r="J14" i="245"/>
  <c r="J18" i="245"/>
  <c r="J16" i="245"/>
  <c r="J11" i="245"/>
  <c r="J15" i="245"/>
  <c r="J19" i="245"/>
  <c r="J12" i="245"/>
  <c r="G8" i="245"/>
  <c r="G12" i="245"/>
  <c r="G16" i="245"/>
  <c r="G9" i="245"/>
  <c r="G13" i="245"/>
  <c r="G17" i="245"/>
  <c r="G10" i="245"/>
  <c r="G14" i="245"/>
  <c r="G18" i="245"/>
  <c r="G11" i="245"/>
  <c r="G15" i="245"/>
  <c r="G19" i="245"/>
  <c r="D8" i="245"/>
  <c r="D12" i="245"/>
  <c r="D16" i="245"/>
  <c r="D9" i="245"/>
  <c r="D13" i="245"/>
  <c r="D17" i="245"/>
  <c r="D10" i="245"/>
  <c r="D14" i="245"/>
  <c r="D18" i="245"/>
  <c r="D11" i="245"/>
  <c r="D15" i="245"/>
  <c r="D19" i="245"/>
  <c r="J8" i="241"/>
  <c r="J12" i="241"/>
  <c r="J16" i="241"/>
  <c r="J9" i="241"/>
  <c r="J13" i="241"/>
  <c r="J17" i="241"/>
  <c r="J10" i="241"/>
  <c r="J14" i="241"/>
  <c r="J18" i="241"/>
  <c r="J11" i="241"/>
  <c r="J15" i="241"/>
  <c r="J19" i="241"/>
  <c r="G8" i="241"/>
  <c r="G9" i="241"/>
  <c r="G13" i="241"/>
  <c r="G17" i="241"/>
  <c r="G10" i="241"/>
  <c r="G14" i="241"/>
  <c r="G18" i="241"/>
  <c r="G16" i="241"/>
  <c r="G11" i="241"/>
  <c r="G15" i="241"/>
  <c r="G19" i="241"/>
  <c r="G12" i="241"/>
  <c r="D8" i="241"/>
  <c r="D12" i="241"/>
  <c r="D16" i="241"/>
  <c r="D9" i="241"/>
  <c r="D13" i="241"/>
  <c r="D17" i="241"/>
  <c r="D15" i="241"/>
  <c r="D10" i="241"/>
  <c r="D14" i="241"/>
  <c r="D18" i="241"/>
  <c r="D11" i="241"/>
  <c r="D19" i="241"/>
  <c r="J8" i="248"/>
  <c r="J12" i="248"/>
  <c r="J16" i="248"/>
  <c r="J9" i="248"/>
  <c r="J13" i="248"/>
  <c r="J17" i="248"/>
  <c r="J10" i="248"/>
  <c r="J14" i="248"/>
  <c r="J18" i="248"/>
  <c r="J11" i="248"/>
  <c r="J15" i="248"/>
  <c r="J19" i="248"/>
  <c r="G8" i="248"/>
  <c r="G12" i="248"/>
  <c r="G16" i="248"/>
  <c r="G9" i="248"/>
  <c r="G13" i="248"/>
  <c r="G17" i="248"/>
  <c r="G10" i="248"/>
  <c r="G14" i="248"/>
  <c r="G18" i="248"/>
  <c r="G11" i="248"/>
  <c r="G15" i="248"/>
  <c r="G19" i="248"/>
  <c r="D8" i="248"/>
  <c r="D12" i="248"/>
  <c r="D16" i="248"/>
  <c r="D19" i="248"/>
  <c r="D9" i="248"/>
  <c r="D13" i="248"/>
  <c r="D17" i="248"/>
  <c r="D15" i="248"/>
  <c r="D10" i="248"/>
  <c r="D14" i="248"/>
  <c r="D18" i="248"/>
  <c r="D11" i="248"/>
  <c r="J8" i="250"/>
  <c r="J12" i="250"/>
  <c r="J16" i="250"/>
  <c r="J9" i="250"/>
  <c r="J13" i="250"/>
  <c r="J17" i="250"/>
  <c r="J10" i="250"/>
  <c r="J14" i="250"/>
  <c r="J18" i="250"/>
  <c r="J11" i="250"/>
  <c r="J15" i="250"/>
  <c r="J19" i="250"/>
  <c r="G8" i="250"/>
  <c r="G12" i="250"/>
  <c r="G16" i="250"/>
  <c r="G9" i="250"/>
  <c r="G13" i="250"/>
  <c r="G17" i="250"/>
  <c r="G10" i="250"/>
  <c r="G14" i="250"/>
  <c r="G18" i="250"/>
  <c r="G11" i="250"/>
  <c r="G15" i="250"/>
  <c r="G19" i="250"/>
  <c r="D8" i="250"/>
  <c r="D12" i="250"/>
  <c r="D16" i="250"/>
  <c r="D9" i="250"/>
  <c r="D13" i="250"/>
  <c r="D17" i="250"/>
  <c r="D10" i="250"/>
  <c r="D14" i="250"/>
  <c r="D18" i="250"/>
  <c r="D11" i="250"/>
  <c r="D15" i="250"/>
  <c r="D19" i="250"/>
  <c r="J8" i="247"/>
  <c r="J12" i="247"/>
  <c r="J16" i="247"/>
  <c r="J9" i="247"/>
  <c r="J13" i="247"/>
  <c r="J17" i="247"/>
  <c r="J10" i="247"/>
  <c r="J14" i="247"/>
  <c r="J18" i="247"/>
  <c r="J11" i="247"/>
  <c r="J15" i="247"/>
  <c r="J19" i="247"/>
  <c r="G9" i="247"/>
  <c r="G13" i="247"/>
  <c r="G17" i="247"/>
  <c r="G12" i="247"/>
  <c r="G10" i="247"/>
  <c r="G14" i="247"/>
  <c r="G18" i="247"/>
  <c r="G8" i="247"/>
  <c r="G16" i="247"/>
  <c r="G11" i="247"/>
  <c r="G15" i="247"/>
  <c r="G19" i="247"/>
  <c r="D9" i="247"/>
  <c r="D13" i="247"/>
  <c r="D17" i="247"/>
  <c r="D8" i="247"/>
  <c r="D10" i="247"/>
  <c r="D14" i="247"/>
  <c r="D18" i="247"/>
  <c r="D12" i="247"/>
  <c r="D11" i="247"/>
  <c r="D15" i="247"/>
  <c r="D19" i="247"/>
  <c r="D16" i="247"/>
  <c r="J8" i="243"/>
  <c r="J12" i="243"/>
  <c r="J16" i="243"/>
  <c r="J9" i="243"/>
  <c r="J13" i="243"/>
  <c r="J17" i="243"/>
  <c r="J10" i="243"/>
  <c r="J14" i="243"/>
  <c r="J18" i="243"/>
  <c r="J11" i="243"/>
  <c r="J15" i="243"/>
  <c r="J19" i="243"/>
  <c r="G8" i="243"/>
  <c r="G12" i="243"/>
  <c r="G16" i="243"/>
  <c r="G11" i="243"/>
  <c r="G19" i="243"/>
  <c r="G9" i="243"/>
  <c r="G13" i="243"/>
  <c r="G17" i="243"/>
  <c r="G10" i="243"/>
  <c r="G14" i="243"/>
  <c r="G18" i="243"/>
  <c r="G15" i="243"/>
  <c r="D8" i="243"/>
  <c r="D12" i="243"/>
  <c r="D16" i="243"/>
  <c r="D19" i="243"/>
  <c r="D9" i="243"/>
  <c r="D13" i="243"/>
  <c r="D17" i="243"/>
  <c r="D11" i="243"/>
  <c r="D10" i="243"/>
  <c r="D14" i="243"/>
  <c r="D18" i="243"/>
  <c r="D15" i="243"/>
  <c r="J7" i="239"/>
  <c r="J8" i="239"/>
  <c r="J12" i="239"/>
  <c r="J16" i="239"/>
  <c r="J13" i="239"/>
  <c r="J17" i="239"/>
  <c r="J10" i="239"/>
  <c r="J14" i="239"/>
  <c r="J18" i="239"/>
  <c r="J9" i="239"/>
  <c r="J11" i="239"/>
  <c r="J15" i="239"/>
  <c r="J19" i="239"/>
  <c r="G8" i="239"/>
  <c r="G12" i="239"/>
  <c r="G16" i="239"/>
  <c r="G9" i="239"/>
  <c r="G13" i="239"/>
  <c r="G17" i="239"/>
  <c r="G10" i="239"/>
  <c r="G14" i="239"/>
  <c r="G18" i="239"/>
  <c r="G11" i="239"/>
  <c r="G15" i="239"/>
  <c r="G19" i="239"/>
  <c r="D8" i="239"/>
  <c r="D12" i="239"/>
  <c r="D16" i="239"/>
  <c r="D9" i="239"/>
  <c r="D13" i="239"/>
  <c r="D17" i="239"/>
  <c r="D10" i="239"/>
  <c r="D14" i="239"/>
  <c r="D18" i="239"/>
  <c r="D11" i="239"/>
  <c r="D15" i="239"/>
  <c r="D19" i="239"/>
  <c r="J8" i="238"/>
  <c r="J12" i="238"/>
  <c r="J16" i="238"/>
  <c r="J9" i="238"/>
  <c r="J13" i="238"/>
  <c r="J17" i="238"/>
  <c r="J10" i="238"/>
  <c r="J14" i="238"/>
  <c r="J18" i="238"/>
  <c r="J11" i="238"/>
  <c r="J15" i="238"/>
  <c r="J19" i="238"/>
  <c r="G9" i="238"/>
  <c r="G13" i="238"/>
  <c r="G17" i="238"/>
  <c r="G12" i="238"/>
  <c r="G16" i="238"/>
  <c r="G10" i="238"/>
  <c r="G14" i="238"/>
  <c r="G18" i="238"/>
  <c r="G8" i="238"/>
  <c r="G11" i="238"/>
  <c r="G15" i="238"/>
  <c r="G19" i="238"/>
  <c r="D8" i="238"/>
  <c r="D12" i="238"/>
  <c r="D16" i="238"/>
  <c r="D9" i="238"/>
  <c r="D13" i="238"/>
  <c r="D17" i="238"/>
  <c r="D10" i="238"/>
  <c r="D14" i="238"/>
  <c r="D18" i="238"/>
  <c r="D11" i="238"/>
  <c r="D15" i="238"/>
  <c r="D19" i="238"/>
  <c r="D7" i="238"/>
  <c r="K24" i="174"/>
  <c r="K23" i="174"/>
  <c r="K26" i="174"/>
  <c r="K28" i="176"/>
  <c r="C31" i="250"/>
  <c r="K23" i="176"/>
  <c r="E23" i="180"/>
  <c r="K27" i="176"/>
  <c r="K25" i="181"/>
  <c r="K25" i="176"/>
  <c r="K26" i="176"/>
  <c r="K27" i="181"/>
  <c r="K24" i="176"/>
  <c r="K26" i="181"/>
  <c r="K24" i="181"/>
  <c r="K7" i="181"/>
  <c r="K23" i="181"/>
  <c r="K28" i="177"/>
  <c r="H26" i="180"/>
  <c r="H29" i="180" s="1"/>
  <c r="K28" i="182"/>
  <c r="K26" i="182"/>
  <c r="K7" i="182"/>
  <c r="K27" i="182"/>
  <c r="D7" i="362"/>
  <c r="G7" i="239"/>
  <c r="G7" i="238"/>
  <c r="J20" i="182"/>
  <c r="K25" i="182"/>
  <c r="K23" i="182"/>
  <c r="J20" i="183"/>
  <c r="K26" i="178"/>
  <c r="K25" i="178"/>
  <c r="K24" i="178"/>
  <c r="K7" i="178"/>
  <c r="K28" i="178"/>
  <c r="J20" i="178"/>
  <c r="K27" i="174"/>
  <c r="K28" i="174"/>
  <c r="J20" i="181"/>
  <c r="K24" i="177"/>
  <c r="K25" i="177"/>
  <c r="K27" i="177"/>
  <c r="K23" i="177"/>
  <c r="J7" i="172"/>
  <c r="I31" i="249"/>
  <c r="E26" i="180"/>
  <c r="E25" i="180"/>
  <c r="E7" i="180"/>
  <c r="E24" i="180"/>
  <c r="E27" i="180"/>
  <c r="C31" i="251"/>
  <c r="C31" i="242"/>
  <c r="E23" i="242" s="1"/>
  <c r="J7" i="250"/>
  <c r="J7" i="247"/>
  <c r="D7" i="243"/>
  <c r="G7" i="175"/>
  <c r="J7" i="260"/>
  <c r="J7" i="244"/>
  <c r="J7" i="243"/>
  <c r="K7" i="173"/>
  <c r="D7" i="239"/>
  <c r="D7" i="250"/>
  <c r="I31" i="242"/>
  <c r="K7" i="242" s="1"/>
  <c r="I31" i="255"/>
  <c r="K28" i="255" s="1"/>
  <c r="K25" i="173"/>
  <c r="K28" i="173"/>
  <c r="J20" i="173"/>
  <c r="I31" i="179"/>
  <c r="J7" i="179"/>
  <c r="C31" i="243"/>
  <c r="J7" i="245"/>
  <c r="K23" i="173"/>
  <c r="J20" i="177"/>
  <c r="K7" i="174"/>
  <c r="D7" i="246"/>
  <c r="C31" i="254"/>
  <c r="K27" i="173"/>
  <c r="K26" i="173"/>
  <c r="J20" i="180"/>
  <c r="I31" i="260"/>
  <c r="J7" i="257"/>
  <c r="I31" i="256"/>
  <c r="K27" i="256" s="1"/>
  <c r="J7" i="256"/>
  <c r="D20" i="254"/>
  <c r="G7" i="253"/>
  <c r="D7" i="253"/>
  <c r="E31" i="377"/>
  <c r="I31" i="377"/>
  <c r="F31" i="376"/>
  <c r="J31" i="376"/>
  <c r="F31" i="373"/>
  <c r="J31" i="373"/>
  <c r="E31" i="373"/>
  <c r="I31" i="373"/>
  <c r="F31" i="372"/>
  <c r="J31" i="372"/>
  <c r="E31" i="369"/>
  <c r="I31" i="369"/>
  <c r="F31" i="368"/>
  <c r="J31" i="368"/>
  <c r="C31" i="367"/>
  <c r="G31" i="367"/>
  <c r="D20" i="180"/>
  <c r="E24" i="182"/>
  <c r="E23" i="182"/>
  <c r="D20" i="182"/>
  <c r="E27" i="182"/>
  <c r="G7" i="179"/>
  <c r="D7" i="179"/>
  <c r="G7" i="172"/>
  <c r="C31" i="257"/>
  <c r="E27" i="257" s="1"/>
  <c r="I31" i="246"/>
  <c r="K24" i="246" s="1"/>
  <c r="J7" i="242"/>
  <c r="J7" i="248"/>
  <c r="F31" i="238"/>
  <c r="H28" i="238" s="1"/>
  <c r="C31" i="238"/>
  <c r="D20" i="183"/>
  <c r="H27" i="183"/>
  <c r="H23" i="183"/>
  <c r="H28" i="183"/>
  <c r="H24" i="183"/>
  <c r="H7" i="183"/>
  <c r="H25" i="183"/>
  <c r="H26" i="183"/>
  <c r="E26" i="183"/>
  <c r="E24" i="183"/>
  <c r="E25" i="183"/>
  <c r="E27" i="183"/>
  <c r="E23" i="183"/>
  <c r="E28" i="183"/>
  <c r="E7" i="183"/>
  <c r="G20" i="183"/>
  <c r="G20" i="178"/>
  <c r="E26" i="178"/>
  <c r="E27" i="178"/>
  <c r="E23" i="178"/>
  <c r="E25" i="178"/>
  <c r="E7" i="178"/>
  <c r="E28" i="178"/>
  <c r="E24" i="178"/>
  <c r="D20" i="178"/>
  <c r="H27" i="178"/>
  <c r="H23" i="178"/>
  <c r="H26" i="178"/>
  <c r="H28" i="178"/>
  <c r="H24" i="178"/>
  <c r="H7" i="178"/>
  <c r="H25" i="178"/>
  <c r="H7" i="176"/>
  <c r="J20" i="176"/>
  <c r="E7" i="176"/>
  <c r="H27" i="176"/>
  <c r="H23" i="176"/>
  <c r="H25" i="176"/>
  <c r="H26" i="176"/>
  <c r="H28" i="176"/>
  <c r="H24" i="176"/>
  <c r="G20" i="176"/>
  <c r="D20" i="176"/>
  <c r="E26" i="176"/>
  <c r="E24" i="176"/>
  <c r="E27" i="176"/>
  <c r="E23" i="176"/>
  <c r="E28" i="176"/>
  <c r="E25" i="176"/>
  <c r="E7" i="174"/>
  <c r="J20" i="174"/>
  <c r="H7" i="174"/>
  <c r="G20" i="174"/>
  <c r="D20" i="174"/>
  <c r="E26" i="174"/>
  <c r="E28" i="174"/>
  <c r="E25" i="174"/>
  <c r="E27" i="174"/>
  <c r="E23" i="174"/>
  <c r="E24" i="174"/>
  <c r="H27" i="174"/>
  <c r="H23" i="174"/>
  <c r="H25" i="174"/>
  <c r="H28" i="174"/>
  <c r="H24" i="174"/>
  <c r="H26" i="174"/>
  <c r="G20" i="181"/>
  <c r="D20" i="181"/>
  <c r="H27" i="181"/>
  <c r="H23" i="181"/>
  <c r="H28" i="181"/>
  <c r="H24" i="181"/>
  <c r="H7" i="181"/>
  <c r="H25" i="181"/>
  <c r="H26" i="181"/>
  <c r="E26" i="181"/>
  <c r="E24" i="181"/>
  <c r="E25" i="181"/>
  <c r="E7" i="181"/>
  <c r="E27" i="181"/>
  <c r="E23" i="181"/>
  <c r="E28" i="181"/>
  <c r="H7" i="177"/>
  <c r="E7" i="177"/>
  <c r="K7" i="177"/>
  <c r="E7" i="173"/>
  <c r="H7" i="173"/>
  <c r="K26" i="180"/>
  <c r="K23" i="180"/>
  <c r="K27" i="180"/>
  <c r="K7" i="180"/>
  <c r="K25" i="180"/>
  <c r="K24" i="180"/>
  <c r="K28" i="180"/>
  <c r="G20" i="180"/>
  <c r="E7" i="182"/>
  <c r="E28" i="182"/>
  <c r="E25" i="182"/>
  <c r="E26" i="182"/>
  <c r="D20" i="177"/>
  <c r="H27" i="177"/>
  <c r="H23" i="177"/>
  <c r="H26" i="177"/>
  <c r="H28" i="177"/>
  <c r="H24" i="177"/>
  <c r="H25" i="177"/>
  <c r="G20" i="177"/>
  <c r="E26" i="177"/>
  <c r="E24" i="177"/>
  <c r="E27" i="177"/>
  <c r="E23" i="177"/>
  <c r="E28" i="177"/>
  <c r="E25" i="177"/>
  <c r="D20" i="173"/>
  <c r="H27" i="173"/>
  <c r="H23" i="173"/>
  <c r="H26" i="173"/>
  <c r="H28" i="173"/>
  <c r="H24" i="173"/>
  <c r="H25" i="173"/>
  <c r="G20" i="173"/>
  <c r="E26" i="173"/>
  <c r="E24" i="173"/>
  <c r="E27" i="173"/>
  <c r="E23" i="173"/>
  <c r="E28" i="173"/>
  <c r="E25" i="173"/>
  <c r="G20" i="182"/>
  <c r="H27" i="182"/>
  <c r="H23" i="182"/>
  <c r="H28" i="182"/>
  <c r="H24" i="182"/>
  <c r="H7" i="182"/>
  <c r="H25" i="182"/>
  <c r="H26" i="182"/>
  <c r="E31" i="374"/>
  <c r="I31" i="374"/>
  <c r="C31" i="376"/>
  <c r="G31" i="376"/>
  <c r="F31" i="377"/>
  <c r="J31" i="377"/>
  <c r="E31" i="366"/>
  <c r="I31" i="366"/>
  <c r="D31" i="367"/>
  <c r="F31" i="369"/>
  <c r="J31" i="369"/>
  <c r="E31" i="370"/>
  <c r="I31" i="370"/>
  <c r="K29" i="364"/>
  <c r="K29" i="363"/>
  <c r="K29" i="365"/>
  <c r="F31" i="366"/>
  <c r="J31" i="366"/>
  <c r="D31" i="368"/>
  <c r="H31" i="368"/>
  <c r="F31" i="370"/>
  <c r="J31" i="370"/>
  <c r="E31" i="371"/>
  <c r="I31" i="371"/>
  <c r="F31" i="374"/>
  <c r="J31" i="374"/>
  <c r="E31" i="375"/>
  <c r="I31" i="375"/>
  <c r="H31" i="376"/>
  <c r="F31" i="367"/>
  <c r="J31" i="367"/>
  <c r="E31" i="368"/>
  <c r="I31" i="368"/>
  <c r="F31" i="371"/>
  <c r="J31" i="371"/>
  <c r="I31" i="372"/>
  <c r="F31" i="375"/>
  <c r="J31" i="375"/>
  <c r="K20" i="363"/>
  <c r="K20" i="364"/>
  <c r="F31" i="179"/>
  <c r="F31" i="362"/>
  <c r="H26" i="362" s="1"/>
  <c r="I31" i="257"/>
  <c r="J7" i="255"/>
  <c r="I31" i="248"/>
  <c r="K28" i="248" s="1"/>
  <c r="I31" i="250"/>
  <c r="D7" i="247"/>
  <c r="C31" i="239"/>
  <c r="C31" i="179"/>
  <c r="C31" i="175"/>
  <c r="E24" i="175" s="1"/>
  <c r="G7" i="362"/>
  <c r="L20" i="254"/>
  <c r="M18" i="254" s="1"/>
  <c r="G7" i="254"/>
  <c r="F31" i="253"/>
  <c r="L20" i="252"/>
  <c r="M18" i="252" s="1"/>
  <c r="I31" i="251"/>
  <c r="K27" i="251" s="1"/>
  <c r="J7" i="246"/>
  <c r="I31" i="244"/>
  <c r="J7" i="249"/>
  <c r="I31" i="241"/>
  <c r="D7" i="241"/>
  <c r="C31" i="241"/>
  <c r="E27" i="241" s="1"/>
  <c r="I31" i="247"/>
  <c r="I31" i="243"/>
  <c r="L29" i="239"/>
  <c r="F31" i="239"/>
  <c r="L20" i="238"/>
  <c r="C31" i="377"/>
  <c r="G31" i="377"/>
  <c r="K29" i="377"/>
  <c r="K20" i="377"/>
  <c r="D31" i="377"/>
  <c r="H31" i="377"/>
  <c r="K20" i="376"/>
  <c r="D31" i="376"/>
  <c r="K29" i="376"/>
  <c r="E31" i="376"/>
  <c r="I31" i="376"/>
  <c r="C31" i="375"/>
  <c r="G31" i="375"/>
  <c r="K29" i="375"/>
  <c r="K20" i="375"/>
  <c r="D31" i="375"/>
  <c r="H31" i="375"/>
  <c r="C31" i="374"/>
  <c r="G31" i="374"/>
  <c r="K29" i="374"/>
  <c r="K20" i="374"/>
  <c r="D31" i="374"/>
  <c r="H31" i="374"/>
  <c r="C31" i="373"/>
  <c r="G31" i="373"/>
  <c r="K29" i="373"/>
  <c r="K20" i="373"/>
  <c r="D31" i="373"/>
  <c r="H31" i="373"/>
  <c r="C31" i="372"/>
  <c r="G31" i="372"/>
  <c r="K29" i="372"/>
  <c r="E31" i="372"/>
  <c r="K20" i="372"/>
  <c r="D31" i="372"/>
  <c r="H31" i="372"/>
  <c r="C31" i="371"/>
  <c r="G31" i="371"/>
  <c r="K29" i="371"/>
  <c r="K20" i="371"/>
  <c r="D31" i="371"/>
  <c r="H31" i="371"/>
  <c r="C31" i="370"/>
  <c r="G31" i="370"/>
  <c r="K29" i="370"/>
  <c r="K20" i="370"/>
  <c r="D31" i="370"/>
  <c r="H31" i="370"/>
  <c r="C31" i="369"/>
  <c r="G31" i="369"/>
  <c r="K29" i="369"/>
  <c r="K20" i="369"/>
  <c r="D31" i="369"/>
  <c r="H31" i="369"/>
  <c r="C31" i="368"/>
  <c r="G31" i="368"/>
  <c r="K29" i="368"/>
  <c r="K20" i="368"/>
  <c r="K29" i="367"/>
  <c r="K20" i="367"/>
  <c r="H31" i="367"/>
  <c r="E31" i="367"/>
  <c r="I31" i="367"/>
  <c r="C31" i="366"/>
  <c r="G31" i="366"/>
  <c r="K29" i="366"/>
  <c r="K20" i="366"/>
  <c r="D31" i="366"/>
  <c r="H31" i="366"/>
  <c r="K20" i="365"/>
  <c r="D31" i="364"/>
  <c r="E31" i="364"/>
  <c r="I31" i="364"/>
  <c r="E31" i="363"/>
  <c r="I31" i="363"/>
  <c r="C31" i="363"/>
  <c r="G31" i="363"/>
  <c r="D31" i="363"/>
  <c r="H31" i="363"/>
  <c r="D7" i="175"/>
  <c r="F31" i="175"/>
  <c r="I29" i="175"/>
  <c r="I31" i="175" s="1"/>
  <c r="I31" i="172"/>
  <c r="C31" i="172"/>
  <c r="F31" i="172"/>
  <c r="D7" i="172"/>
  <c r="C31" i="362"/>
  <c r="L20" i="362"/>
  <c r="L29" i="362"/>
  <c r="I31" i="362"/>
  <c r="J7" i="362"/>
  <c r="C31" i="260"/>
  <c r="D7" i="260"/>
  <c r="K28" i="260"/>
  <c r="K23" i="260"/>
  <c r="F31" i="260"/>
  <c r="G7" i="260"/>
  <c r="J7" i="259"/>
  <c r="I31" i="259"/>
  <c r="F31" i="259"/>
  <c r="G7" i="259"/>
  <c r="C31" i="259"/>
  <c r="D7" i="259"/>
  <c r="D7" i="257"/>
  <c r="F31" i="257"/>
  <c r="G7" i="257"/>
  <c r="C31" i="256"/>
  <c r="F31" i="256"/>
  <c r="G7" i="256"/>
  <c r="D7" i="256"/>
  <c r="F31" i="255"/>
  <c r="G7" i="255"/>
  <c r="C31" i="255"/>
  <c r="D7" i="255"/>
  <c r="E28" i="254"/>
  <c r="E25" i="254"/>
  <c r="E7" i="254"/>
  <c r="L29" i="254"/>
  <c r="E26" i="254"/>
  <c r="E23" i="254"/>
  <c r="E27" i="254"/>
  <c r="F31" i="254"/>
  <c r="I31" i="254"/>
  <c r="J7" i="254"/>
  <c r="E24" i="254"/>
  <c r="C31" i="253"/>
  <c r="L20" i="253"/>
  <c r="L29" i="253"/>
  <c r="I31" i="253"/>
  <c r="J7" i="253"/>
  <c r="F31" i="252"/>
  <c r="G7" i="252"/>
  <c r="C31" i="252"/>
  <c r="I31" i="252"/>
  <c r="L29" i="252"/>
  <c r="D7" i="252"/>
  <c r="J7" i="252"/>
  <c r="D7" i="251"/>
  <c r="K28" i="251"/>
  <c r="K25" i="251"/>
  <c r="G7" i="251"/>
  <c r="F31" i="251"/>
  <c r="C31" i="246"/>
  <c r="F31" i="246"/>
  <c r="K28" i="246"/>
  <c r="K23" i="246"/>
  <c r="K25" i="246"/>
  <c r="K27" i="246"/>
  <c r="K7" i="246"/>
  <c r="K26" i="246"/>
  <c r="G7" i="246"/>
  <c r="C31" i="244"/>
  <c r="F31" i="244"/>
  <c r="G7" i="244"/>
  <c r="D7" i="244"/>
  <c r="D7" i="242"/>
  <c r="E25" i="242"/>
  <c r="F31" i="242"/>
  <c r="G7" i="242"/>
  <c r="F31" i="249"/>
  <c r="G7" i="249"/>
  <c r="C31" i="249"/>
  <c r="D7" i="249"/>
  <c r="I31" i="245"/>
  <c r="C31" i="245"/>
  <c r="F31" i="245"/>
  <c r="G7" i="245"/>
  <c r="D7" i="245"/>
  <c r="J7" i="241"/>
  <c r="F31" i="241"/>
  <c r="G7" i="241"/>
  <c r="K27" i="248"/>
  <c r="F31" i="248"/>
  <c r="C31" i="248"/>
  <c r="G7" i="248"/>
  <c r="D7" i="248"/>
  <c r="E26" i="250"/>
  <c r="E27" i="250"/>
  <c r="E23" i="250"/>
  <c r="E7" i="250"/>
  <c r="E28" i="250"/>
  <c r="E24" i="250"/>
  <c r="E25" i="250"/>
  <c r="F31" i="250"/>
  <c r="G7" i="250"/>
  <c r="G7" i="247"/>
  <c r="F31" i="247"/>
  <c r="C31" i="247"/>
  <c r="F31" i="243"/>
  <c r="G7" i="243"/>
  <c r="L20" i="239"/>
  <c r="I31" i="239"/>
  <c r="I31" i="238"/>
  <c r="J7" i="238"/>
  <c r="C20" i="171"/>
  <c r="L8" i="171"/>
  <c r="L9" i="171"/>
  <c r="L10" i="171"/>
  <c r="L11" i="171"/>
  <c r="L12" i="171"/>
  <c r="L15" i="171"/>
  <c r="L16" i="171"/>
  <c r="L17" i="171"/>
  <c r="L19" i="171"/>
  <c r="M13" i="239" l="1"/>
  <c r="M16" i="239"/>
  <c r="M18" i="239"/>
  <c r="M14" i="239"/>
  <c r="M17" i="239"/>
  <c r="M15" i="239"/>
  <c r="K29" i="174"/>
  <c r="M14" i="238"/>
  <c r="M13" i="238"/>
  <c r="M19" i="362"/>
  <c r="M14" i="362"/>
  <c r="M13" i="362"/>
  <c r="M12" i="254"/>
  <c r="M14" i="254"/>
  <c r="M13" i="254"/>
  <c r="M7" i="253"/>
  <c r="M14" i="253"/>
  <c r="M13" i="253"/>
  <c r="M16" i="252"/>
  <c r="M13" i="252"/>
  <c r="M14" i="252"/>
  <c r="H20" i="180"/>
  <c r="K23" i="248"/>
  <c r="K25" i="248"/>
  <c r="K26" i="248"/>
  <c r="K7" i="248"/>
  <c r="K24" i="248"/>
  <c r="D20" i="238"/>
  <c r="M12" i="238"/>
  <c r="L31" i="238"/>
  <c r="K20" i="183"/>
  <c r="K26" i="255"/>
  <c r="K25" i="255"/>
  <c r="E27" i="242"/>
  <c r="E24" i="242"/>
  <c r="E28" i="242"/>
  <c r="E26" i="242"/>
  <c r="E7" i="242"/>
  <c r="H24" i="238"/>
  <c r="H23" i="238"/>
  <c r="H8" i="179"/>
  <c r="H12" i="179"/>
  <c r="H16" i="179"/>
  <c r="H9" i="179"/>
  <c r="H13" i="179"/>
  <c r="H17" i="179"/>
  <c r="H10" i="179"/>
  <c r="H14" i="179"/>
  <c r="H18" i="179"/>
  <c r="H11" i="179"/>
  <c r="H15" i="179"/>
  <c r="H19" i="179"/>
  <c r="K19" i="179"/>
  <c r="K14" i="179"/>
  <c r="K9" i="179"/>
  <c r="K16" i="179"/>
  <c r="K15" i="179"/>
  <c r="K10" i="179"/>
  <c r="K11" i="179"/>
  <c r="K17" i="179"/>
  <c r="K12" i="179"/>
  <c r="K18" i="179"/>
  <c r="K13" i="179"/>
  <c r="K8" i="179"/>
  <c r="E8" i="179"/>
  <c r="E12" i="179"/>
  <c r="E16" i="179"/>
  <c r="E9" i="179"/>
  <c r="E13" i="179"/>
  <c r="E17" i="179"/>
  <c r="E10" i="179"/>
  <c r="E14" i="179"/>
  <c r="E18" i="179"/>
  <c r="E11" i="179"/>
  <c r="E15" i="179"/>
  <c r="E19" i="179"/>
  <c r="H24" i="175"/>
  <c r="H8" i="175"/>
  <c r="H12" i="175"/>
  <c r="H16" i="175"/>
  <c r="H9" i="175"/>
  <c r="H13" i="175"/>
  <c r="H17" i="175"/>
  <c r="H10" i="175"/>
  <c r="H14" i="175"/>
  <c r="H18" i="175"/>
  <c r="H11" i="175"/>
  <c r="H15" i="175"/>
  <c r="H19" i="175"/>
  <c r="K19" i="175"/>
  <c r="K15" i="175"/>
  <c r="K18" i="175"/>
  <c r="K13" i="175"/>
  <c r="K16" i="175"/>
  <c r="K11" i="175"/>
  <c r="K14" i="175"/>
  <c r="K9" i="175"/>
  <c r="K8" i="175"/>
  <c r="K10" i="175"/>
  <c r="K17" i="175"/>
  <c r="K12" i="175"/>
  <c r="E26" i="175"/>
  <c r="E9" i="175"/>
  <c r="E13" i="175"/>
  <c r="E17" i="175"/>
  <c r="E8" i="175"/>
  <c r="E10" i="175"/>
  <c r="E14" i="175"/>
  <c r="E18" i="175"/>
  <c r="E12" i="175"/>
  <c r="E11" i="175"/>
  <c r="E15" i="175"/>
  <c r="E19" i="175"/>
  <c r="E16" i="175"/>
  <c r="H8" i="172"/>
  <c r="H12" i="172"/>
  <c r="H16" i="172"/>
  <c r="H19" i="172"/>
  <c r="H9" i="172"/>
  <c r="H13" i="172"/>
  <c r="H17" i="172"/>
  <c r="H11" i="172"/>
  <c r="H10" i="172"/>
  <c r="H14" i="172"/>
  <c r="H18" i="172"/>
  <c r="H15" i="172"/>
  <c r="E8" i="172"/>
  <c r="E12" i="172"/>
  <c r="E16" i="172"/>
  <c r="E9" i="172"/>
  <c r="E13" i="172"/>
  <c r="E17" i="172"/>
  <c r="E10" i="172"/>
  <c r="E14" i="172"/>
  <c r="E18" i="172"/>
  <c r="E11" i="172"/>
  <c r="E15" i="172"/>
  <c r="E19" i="172"/>
  <c r="K24" i="172"/>
  <c r="K19" i="172"/>
  <c r="K14" i="172"/>
  <c r="K9" i="172"/>
  <c r="K15" i="172"/>
  <c r="K10" i="172"/>
  <c r="K16" i="172"/>
  <c r="K11" i="172"/>
  <c r="K17" i="172"/>
  <c r="K12" i="172"/>
  <c r="K18" i="172"/>
  <c r="K13" i="172"/>
  <c r="K8" i="172"/>
  <c r="K8" i="362"/>
  <c r="K12" i="362"/>
  <c r="K16" i="362"/>
  <c r="K9" i="362"/>
  <c r="K13" i="362"/>
  <c r="K17" i="362"/>
  <c r="K10" i="362"/>
  <c r="K14" i="362"/>
  <c r="K18" i="362"/>
  <c r="K11" i="362"/>
  <c r="K15" i="362"/>
  <c r="K19" i="362"/>
  <c r="H7" i="362"/>
  <c r="H25" i="362"/>
  <c r="H8" i="362"/>
  <c r="H9" i="362"/>
  <c r="H13" i="362"/>
  <c r="H17" i="362"/>
  <c r="H12" i="362"/>
  <c r="H10" i="362"/>
  <c r="H14" i="362"/>
  <c r="H18" i="362"/>
  <c r="H11" i="362"/>
  <c r="H15" i="362"/>
  <c r="H19" i="362"/>
  <c r="H16" i="362"/>
  <c r="H24" i="362"/>
  <c r="H23" i="362"/>
  <c r="H28" i="362"/>
  <c r="H27" i="362"/>
  <c r="E24" i="362"/>
  <c r="E8" i="362"/>
  <c r="E12" i="362"/>
  <c r="E16" i="362"/>
  <c r="E18" i="362"/>
  <c r="E15" i="362"/>
  <c r="E9" i="362"/>
  <c r="E13" i="362"/>
  <c r="E17" i="362"/>
  <c r="E14" i="362"/>
  <c r="E19" i="362"/>
  <c r="E10" i="362"/>
  <c r="E11" i="362"/>
  <c r="D8" i="171"/>
  <c r="D12" i="171"/>
  <c r="D16" i="171"/>
  <c r="D17" i="171"/>
  <c r="D10" i="171"/>
  <c r="D14" i="171"/>
  <c r="D18" i="171"/>
  <c r="D13" i="171"/>
  <c r="D11" i="171"/>
  <c r="D15" i="171"/>
  <c r="D19" i="171"/>
  <c r="D9" i="171"/>
  <c r="K24" i="260"/>
  <c r="K8" i="260"/>
  <c r="K12" i="260"/>
  <c r="K16" i="260"/>
  <c r="K19" i="260"/>
  <c r="K9" i="260"/>
  <c r="K13" i="260"/>
  <c r="K17" i="260"/>
  <c r="K15" i="260"/>
  <c r="K10" i="260"/>
  <c r="K14" i="260"/>
  <c r="K18" i="260"/>
  <c r="K11" i="260"/>
  <c r="E27" i="260"/>
  <c r="E8" i="260"/>
  <c r="E12" i="260"/>
  <c r="E16" i="260"/>
  <c r="E9" i="260"/>
  <c r="E13" i="260"/>
  <c r="E17" i="260"/>
  <c r="E10" i="260"/>
  <c r="E14" i="260"/>
  <c r="E18" i="260"/>
  <c r="E11" i="260"/>
  <c r="E15" i="260"/>
  <c r="E19" i="260"/>
  <c r="H8" i="260"/>
  <c r="H12" i="260"/>
  <c r="H16" i="260"/>
  <c r="H9" i="260"/>
  <c r="H13" i="260"/>
  <c r="H17" i="260"/>
  <c r="H10" i="260"/>
  <c r="H14" i="260"/>
  <c r="H18" i="260"/>
  <c r="H11" i="260"/>
  <c r="H15" i="260"/>
  <c r="H19" i="260"/>
  <c r="K8" i="259"/>
  <c r="K12" i="259"/>
  <c r="K16" i="259"/>
  <c r="K9" i="259"/>
  <c r="K13" i="259"/>
  <c r="K17" i="259"/>
  <c r="K10" i="259"/>
  <c r="K14" i="259"/>
  <c r="K18" i="259"/>
  <c r="K11" i="259"/>
  <c r="K15" i="259"/>
  <c r="K19" i="259"/>
  <c r="E8" i="259"/>
  <c r="E12" i="259"/>
  <c r="E16" i="259"/>
  <c r="E15" i="259"/>
  <c r="E9" i="259"/>
  <c r="E13" i="259"/>
  <c r="E17" i="259"/>
  <c r="E19" i="259"/>
  <c r="E10" i="259"/>
  <c r="E14" i="259"/>
  <c r="E18" i="259"/>
  <c r="E11" i="259"/>
  <c r="H9" i="259"/>
  <c r="H13" i="259"/>
  <c r="H17" i="259"/>
  <c r="H12" i="259"/>
  <c r="H10" i="259"/>
  <c r="H14" i="259"/>
  <c r="H18" i="259"/>
  <c r="H16" i="259"/>
  <c r="H11" i="259"/>
  <c r="H15" i="259"/>
  <c r="H19" i="259"/>
  <c r="H8" i="259"/>
  <c r="K8" i="257"/>
  <c r="K12" i="257"/>
  <c r="K16" i="257"/>
  <c r="K9" i="257"/>
  <c r="K13" i="257"/>
  <c r="K17" i="257"/>
  <c r="K10" i="257"/>
  <c r="K14" i="257"/>
  <c r="K18" i="257"/>
  <c r="K11" i="257"/>
  <c r="K15" i="257"/>
  <c r="K19" i="257"/>
  <c r="E23" i="257"/>
  <c r="E8" i="257"/>
  <c r="E12" i="257"/>
  <c r="E16" i="257"/>
  <c r="E9" i="257"/>
  <c r="E13" i="257"/>
  <c r="E17" i="257"/>
  <c r="E10" i="257"/>
  <c r="E14" i="257"/>
  <c r="E18" i="257"/>
  <c r="E11" i="257"/>
  <c r="E15" i="257"/>
  <c r="E19" i="257"/>
  <c r="H8" i="257"/>
  <c r="H12" i="257"/>
  <c r="H16" i="257"/>
  <c r="H15" i="257"/>
  <c r="H9" i="257"/>
  <c r="H13" i="257"/>
  <c r="H17" i="257"/>
  <c r="H19" i="257"/>
  <c r="H10" i="257"/>
  <c r="H14" i="257"/>
  <c r="H18" i="257"/>
  <c r="H11" i="257"/>
  <c r="K7" i="256"/>
  <c r="K24" i="256"/>
  <c r="K8" i="256"/>
  <c r="K12" i="256"/>
  <c r="K16" i="256"/>
  <c r="K9" i="256"/>
  <c r="K13" i="256"/>
  <c r="K17" i="256"/>
  <c r="K10" i="256"/>
  <c r="K14" i="256"/>
  <c r="K18" i="256"/>
  <c r="K11" i="256"/>
  <c r="K15" i="256"/>
  <c r="K19" i="256"/>
  <c r="E8" i="256"/>
  <c r="E12" i="256"/>
  <c r="E16" i="256"/>
  <c r="E9" i="256"/>
  <c r="E13" i="256"/>
  <c r="E17" i="256"/>
  <c r="E10" i="256"/>
  <c r="E14" i="256"/>
  <c r="E18" i="256"/>
  <c r="E11" i="256"/>
  <c r="E15" i="256"/>
  <c r="E19" i="256"/>
  <c r="H8" i="256"/>
  <c r="H12" i="256"/>
  <c r="H16" i="256"/>
  <c r="H9" i="256"/>
  <c r="H13" i="256"/>
  <c r="H17" i="256"/>
  <c r="H10" i="256"/>
  <c r="H14" i="256"/>
  <c r="H18" i="256"/>
  <c r="H11" i="256"/>
  <c r="H15" i="256"/>
  <c r="H19" i="256"/>
  <c r="K24" i="255"/>
  <c r="K8" i="255"/>
  <c r="K12" i="255"/>
  <c r="K16" i="255"/>
  <c r="K9" i="255"/>
  <c r="K13" i="255"/>
  <c r="K17" i="255"/>
  <c r="K10" i="255"/>
  <c r="K14" i="255"/>
  <c r="K18" i="255"/>
  <c r="K11" i="255"/>
  <c r="K15" i="255"/>
  <c r="K19" i="255"/>
  <c r="E8" i="255"/>
  <c r="E12" i="255"/>
  <c r="E16" i="255"/>
  <c r="E19" i="255"/>
  <c r="E9" i="255"/>
  <c r="E13" i="255"/>
  <c r="E17" i="255"/>
  <c r="E15" i="255"/>
  <c r="E10" i="255"/>
  <c r="E14" i="255"/>
  <c r="E18" i="255"/>
  <c r="E11" i="255"/>
  <c r="H8" i="255"/>
  <c r="H12" i="255"/>
  <c r="H16" i="255"/>
  <c r="H9" i="255"/>
  <c r="H13" i="255"/>
  <c r="H17" i="255"/>
  <c r="H10" i="255"/>
  <c r="H14" i="255"/>
  <c r="H18" i="255"/>
  <c r="H11" i="255"/>
  <c r="H15" i="255"/>
  <c r="H19" i="255"/>
  <c r="K8" i="254"/>
  <c r="K12" i="254"/>
  <c r="K16" i="254"/>
  <c r="K9" i="254"/>
  <c r="K13" i="254"/>
  <c r="K17" i="254"/>
  <c r="K10" i="254"/>
  <c r="K14" i="254"/>
  <c r="K18" i="254"/>
  <c r="K11" i="254"/>
  <c r="K15" i="254"/>
  <c r="K19" i="254"/>
  <c r="H8" i="254"/>
  <c r="H12" i="254"/>
  <c r="H16" i="254"/>
  <c r="H9" i="254"/>
  <c r="H13" i="254"/>
  <c r="H17" i="254"/>
  <c r="H10" i="254"/>
  <c r="H14" i="254"/>
  <c r="H18" i="254"/>
  <c r="H11" i="254"/>
  <c r="H15" i="254"/>
  <c r="H19" i="254"/>
  <c r="E8" i="254"/>
  <c r="E12" i="254"/>
  <c r="E16" i="254"/>
  <c r="E11" i="254"/>
  <c r="E9" i="254"/>
  <c r="E13" i="254"/>
  <c r="E17" i="254"/>
  <c r="E15" i="254"/>
  <c r="E10" i="254"/>
  <c r="E14" i="254"/>
  <c r="E18" i="254"/>
  <c r="E19" i="254"/>
  <c r="K8" i="253"/>
  <c r="K12" i="253"/>
  <c r="K16" i="253"/>
  <c r="K9" i="253"/>
  <c r="K13" i="253"/>
  <c r="K17" i="253"/>
  <c r="K10" i="253"/>
  <c r="K14" i="253"/>
  <c r="K18" i="253"/>
  <c r="K11" i="253"/>
  <c r="K15" i="253"/>
  <c r="K19" i="253"/>
  <c r="H23" i="253"/>
  <c r="H8" i="253"/>
  <c r="H12" i="253"/>
  <c r="H16" i="253"/>
  <c r="H9" i="253"/>
  <c r="H13" i="253"/>
  <c r="H17" i="253"/>
  <c r="H10" i="253"/>
  <c r="H14" i="253"/>
  <c r="H18" i="253"/>
  <c r="H11" i="253"/>
  <c r="H15" i="253"/>
  <c r="H19" i="253"/>
  <c r="E8" i="253"/>
  <c r="E12" i="253"/>
  <c r="E16" i="253"/>
  <c r="E9" i="253"/>
  <c r="E13" i="253"/>
  <c r="E17" i="253"/>
  <c r="E10" i="253"/>
  <c r="E14" i="253"/>
  <c r="E18" i="253"/>
  <c r="E11" i="253"/>
  <c r="E15" i="253"/>
  <c r="E19" i="253"/>
  <c r="K8" i="252"/>
  <c r="K12" i="252"/>
  <c r="K16" i="252"/>
  <c r="K9" i="252"/>
  <c r="K13" i="252"/>
  <c r="K17" i="252"/>
  <c r="K10" i="252"/>
  <c r="K14" i="252"/>
  <c r="K18" i="252"/>
  <c r="K11" i="252"/>
  <c r="K15" i="252"/>
  <c r="K19" i="252"/>
  <c r="H23" i="252"/>
  <c r="H8" i="252"/>
  <c r="H12" i="252"/>
  <c r="H16" i="252"/>
  <c r="H9" i="252"/>
  <c r="H13" i="252"/>
  <c r="H17" i="252"/>
  <c r="H11" i="252"/>
  <c r="H10" i="252"/>
  <c r="H14" i="252"/>
  <c r="H18" i="252"/>
  <c r="H15" i="252"/>
  <c r="H19" i="252"/>
  <c r="E8" i="252"/>
  <c r="E12" i="252"/>
  <c r="E16" i="252"/>
  <c r="E9" i="252"/>
  <c r="E13" i="252"/>
  <c r="E17" i="252"/>
  <c r="E10" i="252"/>
  <c r="E14" i="252"/>
  <c r="E18" i="252"/>
  <c r="E11" i="252"/>
  <c r="E15" i="252"/>
  <c r="E19" i="252"/>
  <c r="K26" i="251"/>
  <c r="K8" i="251"/>
  <c r="K12" i="251"/>
  <c r="K16" i="251"/>
  <c r="K9" i="251"/>
  <c r="K13" i="251"/>
  <c r="K17" i="251"/>
  <c r="K10" i="251"/>
  <c r="K14" i="251"/>
  <c r="K18" i="251"/>
  <c r="K11" i="251"/>
  <c r="K15" i="251"/>
  <c r="K19" i="251"/>
  <c r="K23" i="251"/>
  <c r="K7" i="251"/>
  <c r="K24" i="251"/>
  <c r="H8" i="251"/>
  <c r="H12" i="251"/>
  <c r="H16" i="251"/>
  <c r="H9" i="251"/>
  <c r="H13" i="251"/>
  <c r="H17" i="251"/>
  <c r="H10" i="251"/>
  <c r="H14" i="251"/>
  <c r="H18" i="251"/>
  <c r="H11" i="251"/>
  <c r="H15" i="251"/>
  <c r="H19" i="251"/>
  <c r="E9" i="251"/>
  <c r="E13" i="251"/>
  <c r="E17" i="251"/>
  <c r="E16" i="251"/>
  <c r="E10" i="251"/>
  <c r="E14" i="251"/>
  <c r="E18" i="251"/>
  <c r="E12" i="251"/>
  <c r="E11" i="251"/>
  <c r="E15" i="251"/>
  <c r="E19" i="251"/>
  <c r="E8" i="251"/>
  <c r="E23" i="251"/>
  <c r="E26" i="251"/>
  <c r="K8" i="246"/>
  <c r="K12" i="246"/>
  <c r="K16" i="246"/>
  <c r="K9" i="246"/>
  <c r="K13" i="246"/>
  <c r="K17" i="246"/>
  <c r="K10" i="246"/>
  <c r="K14" i="246"/>
  <c r="K18" i="246"/>
  <c r="K11" i="246"/>
  <c r="K15" i="246"/>
  <c r="K19" i="246"/>
  <c r="H7" i="246"/>
  <c r="H8" i="246"/>
  <c r="H12" i="246"/>
  <c r="H16" i="246"/>
  <c r="H9" i="246"/>
  <c r="H13" i="246"/>
  <c r="H17" i="246"/>
  <c r="H10" i="246"/>
  <c r="H14" i="246"/>
  <c r="H18" i="246"/>
  <c r="H11" i="246"/>
  <c r="H15" i="246"/>
  <c r="H19" i="246"/>
  <c r="E26" i="246"/>
  <c r="E8" i="246"/>
  <c r="E9" i="246"/>
  <c r="E13" i="246"/>
  <c r="E17" i="246"/>
  <c r="E16" i="246"/>
  <c r="E10" i="246"/>
  <c r="E14" i="246"/>
  <c r="E18" i="246"/>
  <c r="E11" i="246"/>
  <c r="E15" i="246"/>
  <c r="E19" i="246"/>
  <c r="E12" i="246"/>
  <c r="K27" i="244"/>
  <c r="K8" i="244"/>
  <c r="K12" i="244"/>
  <c r="K16" i="244"/>
  <c r="K9" i="244"/>
  <c r="K13" i="244"/>
  <c r="K17" i="244"/>
  <c r="K10" i="244"/>
  <c r="K14" i="244"/>
  <c r="K18" i="244"/>
  <c r="K11" i="244"/>
  <c r="K15" i="244"/>
  <c r="K19" i="244"/>
  <c r="H8" i="244"/>
  <c r="H12" i="244"/>
  <c r="H16" i="244"/>
  <c r="H9" i="244"/>
  <c r="H13" i="244"/>
  <c r="H17" i="244"/>
  <c r="H10" i="244"/>
  <c r="H14" i="244"/>
  <c r="H18" i="244"/>
  <c r="H11" i="244"/>
  <c r="H15" i="244"/>
  <c r="H19" i="244"/>
  <c r="E8" i="244"/>
  <c r="E12" i="244"/>
  <c r="E16" i="244"/>
  <c r="E9" i="244"/>
  <c r="E13" i="244"/>
  <c r="E17" i="244"/>
  <c r="E10" i="244"/>
  <c r="E14" i="244"/>
  <c r="E18" i="244"/>
  <c r="E11" i="244"/>
  <c r="E15" i="244"/>
  <c r="E19" i="244"/>
  <c r="K23" i="242"/>
  <c r="K8" i="242"/>
  <c r="K12" i="242"/>
  <c r="K16" i="242"/>
  <c r="K9" i="242"/>
  <c r="K13" i="242"/>
  <c r="K17" i="242"/>
  <c r="K10" i="242"/>
  <c r="K14" i="242"/>
  <c r="K18" i="242"/>
  <c r="K11" i="242"/>
  <c r="K15" i="242"/>
  <c r="K19" i="242"/>
  <c r="H8" i="242"/>
  <c r="H12" i="242"/>
  <c r="H16" i="242"/>
  <c r="H9" i="242"/>
  <c r="H13" i="242"/>
  <c r="H17" i="242"/>
  <c r="H10" i="242"/>
  <c r="H14" i="242"/>
  <c r="H18" i="242"/>
  <c r="H11" i="242"/>
  <c r="H15" i="242"/>
  <c r="H19" i="242"/>
  <c r="E8" i="242"/>
  <c r="E12" i="242"/>
  <c r="E16" i="242"/>
  <c r="E9" i="242"/>
  <c r="E13" i="242"/>
  <c r="E17" i="242"/>
  <c r="E10" i="242"/>
  <c r="E14" i="242"/>
  <c r="E18" i="242"/>
  <c r="E11" i="242"/>
  <c r="E15" i="242"/>
  <c r="E19" i="242"/>
  <c r="K8" i="249"/>
  <c r="K12" i="249"/>
  <c r="K16" i="249"/>
  <c r="K9" i="249"/>
  <c r="K13" i="249"/>
  <c r="K17" i="249"/>
  <c r="K10" i="249"/>
  <c r="K14" i="249"/>
  <c r="K18" i="249"/>
  <c r="K11" i="249"/>
  <c r="K15" i="249"/>
  <c r="K19" i="249"/>
  <c r="H8" i="249"/>
  <c r="H12" i="249"/>
  <c r="H16" i="249"/>
  <c r="H9" i="249"/>
  <c r="H13" i="249"/>
  <c r="H17" i="249"/>
  <c r="H10" i="249"/>
  <c r="H14" i="249"/>
  <c r="H18" i="249"/>
  <c r="H11" i="249"/>
  <c r="H15" i="249"/>
  <c r="H19" i="249"/>
  <c r="E9" i="249"/>
  <c r="E13" i="249"/>
  <c r="E17" i="249"/>
  <c r="E10" i="249"/>
  <c r="E14" i="249"/>
  <c r="E18" i="249"/>
  <c r="E12" i="249"/>
  <c r="E16" i="249"/>
  <c r="E11" i="249"/>
  <c r="E15" i="249"/>
  <c r="E19" i="249"/>
  <c r="E8" i="249"/>
  <c r="K28" i="245"/>
  <c r="K8" i="245"/>
  <c r="K12" i="245"/>
  <c r="K16" i="245"/>
  <c r="K9" i="245"/>
  <c r="K13" i="245"/>
  <c r="K17" i="245"/>
  <c r="K10" i="245"/>
  <c r="K14" i="245"/>
  <c r="K18" i="245"/>
  <c r="K11" i="245"/>
  <c r="K15" i="245"/>
  <c r="K19" i="245"/>
  <c r="H8" i="245"/>
  <c r="H12" i="245"/>
  <c r="H16" i="245"/>
  <c r="H9" i="245"/>
  <c r="H13" i="245"/>
  <c r="H17" i="245"/>
  <c r="H10" i="245"/>
  <c r="H14" i="245"/>
  <c r="H18" i="245"/>
  <c r="H11" i="245"/>
  <c r="H15" i="245"/>
  <c r="H19" i="245"/>
  <c r="E8" i="245"/>
  <c r="E12" i="245"/>
  <c r="E16" i="245"/>
  <c r="E9" i="245"/>
  <c r="E13" i="245"/>
  <c r="E17" i="245"/>
  <c r="E10" i="245"/>
  <c r="E14" i="245"/>
  <c r="E18" i="245"/>
  <c r="E11" i="245"/>
  <c r="E15" i="245"/>
  <c r="E19" i="245"/>
  <c r="K24" i="241"/>
  <c r="K8" i="241"/>
  <c r="K12" i="241"/>
  <c r="K16" i="241"/>
  <c r="K9" i="241"/>
  <c r="K13" i="241"/>
  <c r="K17" i="241"/>
  <c r="K10" i="241"/>
  <c r="K14" i="241"/>
  <c r="K18" i="241"/>
  <c r="K11" i="241"/>
  <c r="K15" i="241"/>
  <c r="K19" i="241"/>
  <c r="H8" i="241"/>
  <c r="H12" i="241"/>
  <c r="H16" i="241"/>
  <c r="H9" i="241"/>
  <c r="H13" i="241"/>
  <c r="H17" i="241"/>
  <c r="H10" i="241"/>
  <c r="H14" i="241"/>
  <c r="H18" i="241"/>
  <c r="H11" i="241"/>
  <c r="H15" i="241"/>
  <c r="H19" i="241"/>
  <c r="E26" i="241"/>
  <c r="E25" i="241"/>
  <c r="E7" i="241"/>
  <c r="E23" i="241"/>
  <c r="E28" i="241"/>
  <c r="E24" i="241"/>
  <c r="E8" i="241"/>
  <c r="E12" i="241"/>
  <c r="E16" i="241"/>
  <c r="E19" i="241"/>
  <c r="E9" i="241"/>
  <c r="E13" i="241"/>
  <c r="E17" i="241"/>
  <c r="E11" i="241"/>
  <c r="E10" i="241"/>
  <c r="E14" i="241"/>
  <c r="E18" i="241"/>
  <c r="E15" i="241"/>
  <c r="K8" i="248"/>
  <c r="K12" i="248"/>
  <c r="K16" i="248"/>
  <c r="K9" i="248"/>
  <c r="K13" i="248"/>
  <c r="K17" i="248"/>
  <c r="K10" i="248"/>
  <c r="K14" i="248"/>
  <c r="K18" i="248"/>
  <c r="K11" i="248"/>
  <c r="K15" i="248"/>
  <c r="K19" i="248"/>
  <c r="H8" i="248"/>
  <c r="H12" i="248"/>
  <c r="H16" i="248"/>
  <c r="H9" i="248"/>
  <c r="H13" i="248"/>
  <c r="H17" i="248"/>
  <c r="H10" i="248"/>
  <c r="H14" i="248"/>
  <c r="H18" i="248"/>
  <c r="H11" i="248"/>
  <c r="H15" i="248"/>
  <c r="H19" i="248"/>
  <c r="E8" i="248"/>
  <c r="E12" i="248"/>
  <c r="E16" i="248"/>
  <c r="E9" i="248"/>
  <c r="E13" i="248"/>
  <c r="E17" i="248"/>
  <c r="E15" i="248"/>
  <c r="E10" i="248"/>
  <c r="E14" i="248"/>
  <c r="E18" i="248"/>
  <c r="E11" i="248"/>
  <c r="E19" i="248"/>
  <c r="K8" i="250"/>
  <c r="K12" i="250"/>
  <c r="K16" i="250"/>
  <c r="K9" i="250"/>
  <c r="K13" i="250"/>
  <c r="K17" i="250"/>
  <c r="K10" i="250"/>
  <c r="K14" i="250"/>
  <c r="K18" i="250"/>
  <c r="K11" i="250"/>
  <c r="K15" i="250"/>
  <c r="K19" i="250"/>
  <c r="H8" i="250"/>
  <c r="H12" i="250"/>
  <c r="H16" i="250"/>
  <c r="H9" i="250"/>
  <c r="H13" i="250"/>
  <c r="H17" i="250"/>
  <c r="H10" i="250"/>
  <c r="H14" i="250"/>
  <c r="H18" i="250"/>
  <c r="H11" i="250"/>
  <c r="H15" i="250"/>
  <c r="H19" i="250"/>
  <c r="E8" i="250"/>
  <c r="E12" i="250"/>
  <c r="E16" i="250"/>
  <c r="E9" i="250"/>
  <c r="E13" i="250"/>
  <c r="E17" i="250"/>
  <c r="E10" i="250"/>
  <c r="E14" i="250"/>
  <c r="E18" i="250"/>
  <c r="E11" i="250"/>
  <c r="E15" i="250"/>
  <c r="E19" i="250"/>
  <c r="K8" i="247"/>
  <c r="K12" i="247"/>
  <c r="K16" i="247"/>
  <c r="K9" i="247"/>
  <c r="K13" i="247"/>
  <c r="K17" i="247"/>
  <c r="K10" i="247"/>
  <c r="K14" i="247"/>
  <c r="K18" i="247"/>
  <c r="K11" i="247"/>
  <c r="K15" i="247"/>
  <c r="K19" i="247"/>
  <c r="H8" i="247"/>
  <c r="H9" i="247"/>
  <c r="H13" i="247"/>
  <c r="H17" i="247"/>
  <c r="H10" i="247"/>
  <c r="H14" i="247"/>
  <c r="H18" i="247"/>
  <c r="H16" i="247"/>
  <c r="H11" i="247"/>
  <c r="H15" i="247"/>
  <c r="H19" i="247"/>
  <c r="H12" i="247"/>
  <c r="E8" i="247"/>
  <c r="E9" i="247"/>
  <c r="E13" i="247"/>
  <c r="E17" i="247"/>
  <c r="E10" i="247"/>
  <c r="E14" i="247"/>
  <c r="E18" i="247"/>
  <c r="E12" i="247"/>
  <c r="E11" i="247"/>
  <c r="E15" i="247"/>
  <c r="E19" i="247"/>
  <c r="E16" i="247"/>
  <c r="K24" i="243"/>
  <c r="K8" i="243"/>
  <c r="K12" i="243"/>
  <c r="K16" i="243"/>
  <c r="K9" i="243"/>
  <c r="K13" i="243"/>
  <c r="K17" i="243"/>
  <c r="K10" i="243"/>
  <c r="K14" i="243"/>
  <c r="K18" i="243"/>
  <c r="K11" i="243"/>
  <c r="K15" i="243"/>
  <c r="K19" i="243"/>
  <c r="H8" i="243"/>
  <c r="H12" i="243"/>
  <c r="H16" i="243"/>
  <c r="H15" i="243"/>
  <c r="H9" i="243"/>
  <c r="H13" i="243"/>
  <c r="H17" i="243"/>
  <c r="H10" i="243"/>
  <c r="H14" i="243"/>
  <c r="H18" i="243"/>
  <c r="H11" i="243"/>
  <c r="H19" i="243"/>
  <c r="E8" i="243"/>
  <c r="E12" i="243"/>
  <c r="E16" i="243"/>
  <c r="E9" i="243"/>
  <c r="E13" i="243"/>
  <c r="E17" i="243"/>
  <c r="E10" i="243"/>
  <c r="E14" i="243"/>
  <c r="E18" i="243"/>
  <c r="E11" i="243"/>
  <c r="E15" i="243"/>
  <c r="E19" i="243"/>
  <c r="K8" i="239"/>
  <c r="K12" i="239"/>
  <c r="K16" i="239"/>
  <c r="K9" i="239"/>
  <c r="K10" i="239"/>
  <c r="K14" i="239"/>
  <c r="K18" i="239"/>
  <c r="K13" i="239"/>
  <c r="K11" i="239"/>
  <c r="K15" i="239"/>
  <c r="K19" i="239"/>
  <c r="K17" i="239"/>
  <c r="H8" i="239"/>
  <c r="H12" i="239"/>
  <c r="H16" i="239"/>
  <c r="H9" i="239"/>
  <c r="H13" i="239"/>
  <c r="H17" i="239"/>
  <c r="H10" i="239"/>
  <c r="H14" i="239"/>
  <c r="H18" i="239"/>
  <c r="H11" i="239"/>
  <c r="H15" i="239"/>
  <c r="H19" i="239"/>
  <c r="E27" i="239"/>
  <c r="E8" i="239"/>
  <c r="E12" i="239"/>
  <c r="E16" i="239"/>
  <c r="E9" i="239"/>
  <c r="E13" i="239"/>
  <c r="E17" i="239"/>
  <c r="E10" i="239"/>
  <c r="E14" i="239"/>
  <c r="E18" i="239"/>
  <c r="E11" i="239"/>
  <c r="E15" i="239"/>
  <c r="E19" i="239"/>
  <c r="K8" i="238"/>
  <c r="K12" i="238"/>
  <c r="K16" i="238"/>
  <c r="K9" i="238"/>
  <c r="K13" i="238"/>
  <c r="K17" i="238"/>
  <c r="K10" i="238"/>
  <c r="K14" i="238"/>
  <c r="K18" i="238"/>
  <c r="K11" i="238"/>
  <c r="K15" i="238"/>
  <c r="K19" i="238"/>
  <c r="M10" i="238"/>
  <c r="H7" i="238"/>
  <c r="H26" i="238"/>
  <c r="H27" i="238"/>
  <c r="H25" i="238"/>
  <c r="H8" i="238"/>
  <c r="H12" i="238"/>
  <c r="H16" i="238"/>
  <c r="H9" i="238"/>
  <c r="H13" i="238"/>
  <c r="H17" i="238"/>
  <c r="H10" i="238"/>
  <c r="H14" i="238"/>
  <c r="H18" i="238"/>
  <c r="H11" i="238"/>
  <c r="H15" i="238"/>
  <c r="H19" i="238"/>
  <c r="E8" i="238"/>
  <c r="E12" i="238"/>
  <c r="E16" i="238"/>
  <c r="E9" i="238"/>
  <c r="E13" i="238"/>
  <c r="E17" i="238"/>
  <c r="E10" i="238"/>
  <c r="E14" i="238"/>
  <c r="E18" i="238"/>
  <c r="E11" i="238"/>
  <c r="E15" i="238"/>
  <c r="E19" i="238"/>
  <c r="K27" i="242"/>
  <c r="K24" i="242"/>
  <c r="K24" i="257"/>
  <c r="E24" i="239"/>
  <c r="K7" i="243"/>
  <c r="K28" i="242"/>
  <c r="H27" i="253"/>
  <c r="K29" i="176"/>
  <c r="E24" i="251"/>
  <c r="E24" i="257"/>
  <c r="K28" i="243"/>
  <c r="K26" i="250"/>
  <c r="K26" i="242"/>
  <c r="E28" i="251"/>
  <c r="E7" i="251"/>
  <c r="K28" i="257"/>
  <c r="E28" i="257"/>
  <c r="E26" i="257"/>
  <c r="K27" i="260"/>
  <c r="K25" i="260"/>
  <c r="E27" i="251"/>
  <c r="E25" i="257"/>
  <c r="K28" i="241"/>
  <c r="K25" i="242"/>
  <c r="E25" i="251"/>
  <c r="E7" i="257"/>
  <c r="K7" i="260"/>
  <c r="M7" i="362"/>
  <c r="H31" i="180"/>
  <c r="K20" i="176"/>
  <c r="K29" i="181"/>
  <c r="K20" i="181"/>
  <c r="D20" i="243"/>
  <c r="G20" i="238"/>
  <c r="K31" i="183"/>
  <c r="K29" i="178"/>
  <c r="K29" i="177"/>
  <c r="K20" i="182"/>
  <c r="K29" i="182"/>
  <c r="J20" i="179"/>
  <c r="G20" i="179"/>
  <c r="J20" i="172"/>
  <c r="K27" i="257"/>
  <c r="H24" i="253"/>
  <c r="H28" i="253"/>
  <c r="H26" i="253"/>
  <c r="H25" i="253"/>
  <c r="H7" i="253"/>
  <c r="M10" i="252"/>
  <c r="M17" i="252"/>
  <c r="L31" i="252"/>
  <c r="N18" i="252" s="1"/>
  <c r="M11" i="252"/>
  <c r="M15" i="252"/>
  <c r="M9" i="252"/>
  <c r="M19" i="252"/>
  <c r="M12" i="252"/>
  <c r="M7" i="252"/>
  <c r="K25" i="244"/>
  <c r="K26" i="244"/>
  <c r="K7" i="244"/>
  <c r="K23" i="244"/>
  <c r="K28" i="244"/>
  <c r="K24" i="244"/>
  <c r="K24" i="249"/>
  <c r="K27" i="249"/>
  <c r="K7" i="249"/>
  <c r="K28" i="249"/>
  <c r="K23" i="249"/>
  <c r="K25" i="249"/>
  <c r="K26" i="249"/>
  <c r="K25" i="241"/>
  <c r="K25" i="250"/>
  <c r="K23" i="247"/>
  <c r="K27" i="247"/>
  <c r="K24" i="247"/>
  <c r="K25" i="247"/>
  <c r="K28" i="247"/>
  <c r="K26" i="247"/>
  <c r="K7" i="247"/>
  <c r="K26" i="243"/>
  <c r="K23" i="243"/>
  <c r="K25" i="243"/>
  <c r="K27" i="243"/>
  <c r="E25" i="243"/>
  <c r="E23" i="243"/>
  <c r="E24" i="243"/>
  <c r="E27" i="243"/>
  <c r="E7" i="243"/>
  <c r="E28" i="243"/>
  <c r="E26" i="243"/>
  <c r="H24" i="239"/>
  <c r="H26" i="239"/>
  <c r="H25" i="239"/>
  <c r="E26" i="239"/>
  <c r="E25" i="239"/>
  <c r="E7" i="239"/>
  <c r="E28" i="239"/>
  <c r="E23" i="239"/>
  <c r="K20" i="178"/>
  <c r="K20" i="174"/>
  <c r="K31" i="174" s="1"/>
  <c r="K20" i="173"/>
  <c r="K29" i="173"/>
  <c r="K7" i="172"/>
  <c r="K26" i="172"/>
  <c r="K25" i="172"/>
  <c r="K27" i="172"/>
  <c r="K28" i="172"/>
  <c r="E29" i="180"/>
  <c r="E20" i="180"/>
  <c r="J20" i="245"/>
  <c r="D20" i="179"/>
  <c r="H27" i="252"/>
  <c r="G20" i="239"/>
  <c r="M9" i="238"/>
  <c r="M17" i="238"/>
  <c r="E26" i="238"/>
  <c r="M19" i="238"/>
  <c r="M15" i="238"/>
  <c r="M8" i="238"/>
  <c r="M11" i="238"/>
  <c r="M16" i="238"/>
  <c r="M7" i="238"/>
  <c r="N25" i="238"/>
  <c r="K23" i="250"/>
  <c r="K24" i="250"/>
  <c r="K23" i="255"/>
  <c r="K7" i="255"/>
  <c r="K26" i="256"/>
  <c r="E27" i="362"/>
  <c r="E23" i="175"/>
  <c r="E28" i="175"/>
  <c r="J20" i="244"/>
  <c r="J20" i="251"/>
  <c r="G20" i="175"/>
  <c r="J20" i="256"/>
  <c r="K20" i="177"/>
  <c r="J20" i="175"/>
  <c r="E23" i="238"/>
  <c r="E24" i="238"/>
  <c r="H27" i="239"/>
  <c r="H7" i="239"/>
  <c r="E27" i="238"/>
  <c r="E25" i="238"/>
  <c r="E28" i="238"/>
  <c r="J20" i="250"/>
  <c r="K7" i="250"/>
  <c r="K27" i="250"/>
  <c r="K28" i="250"/>
  <c r="J20" i="246"/>
  <c r="K27" i="255"/>
  <c r="K28" i="256"/>
  <c r="D20" i="362"/>
  <c r="E27" i="175"/>
  <c r="E25" i="175"/>
  <c r="D20" i="250"/>
  <c r="E29" i="178"/>
  <c r="K27" i="179"/>
  <c r="K26" i="179"/>
  <c r="K24" i="179"/>
  <c r="K28" i="179"/>
  <c r="K7" i="179"/>
  <c r="K25" i="179"/>
  <c r="K23" i="179"/>
  <c r="H28" i="239"/>
  <c r="E7" i="238"/>
  <c r="D20" i="239"/>
  <c r="H23" i="239"/>
  <c r="D20" i="247"/>
  <c r="E24" i="252"/>
  <c r="K23" i="256"/>
  <c r="K23" i="172"/>
  <c r="E7" i="175"/>
  <c r="J20" i="248"/>
  <c r="K26" i="260"/>
  <c r="E28" i="260"/>
  <c r="K25" i="257"/>
  <c r="K23" i="257"/>
  <c r="K7" i="257"/>
  <c r="K26" i="257"/>
  <c r="K25" i="256"/>
  <c r="J20" i="255"/>
  <c r="M17" i="254"/>
  <c r="M15" i="254"/>
  <c r="M19" i="254"/>
  <c r="M16" i="254"/>
  <c r="M11" i="254"/>
  <c r="M7" i="254"/>
  <c r="M8" i="254"/>
  <c r="M10" i="254"/>
  <c r="M9" i="254"/>
  <c r="L31" i="254"/>
  <c r="M8" i="252"/>
  <c r="K31" i="365"/>
  <c r="E29" i="183"/>
  <c r="E20" i="182"/>
  <c r="E29" i="182"/>
  <c r="H26" i="179"/>
  <c r="H7" i="179"/>
  <c r="H27" i="179"/>
  <c r="H28" i="179"/>
  <c r="H24" i="179"/>
  <c r="H25" i="179"/>
  <c r="H23" i="179"/>
  <c r="E26" i="179"/>
  <c r="E27" i="179"/>
  <c r="E28" i="179"/>
  <c r="E7" i="179"/>
  <c r="E24" i="179"/>
  <c r="E25" i="179"/>
  <c r="E23" i="179"/>
  <c r="G20" i="362"/>
  <c r="J20" i="260"/>
  <c r="E26" i="253"/>
  <c r="E27" i="252"/>
  <c r="J20" i="242"/>
  <c r="K26" i="241"/>
  <c r="K7" i="241"/>
  <c r="K27" i="241"/>
  <c r="K23" i="241"/>
  <c r="H29" i="183"/>
  <c r="E20" i="183"/>
  <c r="H20" i="183"/>
  <c r="E20" i="178"/>
  <c r="H20" i="178"/>
  <c r="H29" i="178"/>
  <c r="H20" i="176"/>
  <c r="E29" i="176"/>
  <c r="H29" i="176"/>
  <c r="E20" i="176"/>
  <c r="E20" i="174"/>
  <c r="E29" i="174"/>
  <c r="H20" i="174"/>
  <c r="H29" i="174"/>
  <c r="E20" i="181"/>
  <c r="H29" i="181"/>
  <c r="H20" i="181"/>
  <c r="E29" i="181"/>
  <c r="E29" i="177"/>
  <c r="E29" i="173"/>
  <c r="K20" i="180"/>
  <c r="K29" i="180"/>
  <c r="H29" i="177"/>
  <c r="H20" i="177"/>
  <c r="E20" i="177"/>
  <c r="H29" i="173"/>
  <c r="E20" i="173"/>
  <c r="H20" i="173"/>
  <c r="H20" i="182"/>
  <c r="H29" i="182"/>
  <c r="K31" i="367"/>
  <c r="K31" i="371"/>
  <c r="K31" i="368"/>
  <c r="K31" i="370"/>
  <c r="K31" i="372"/>
  <c r="K31" i="374"/>
  <c r="K31" i="369"/>
  <c r="K31" i="377"/>
  <c r="K31" i="366"/>
  <c r="K31" i="373"/>
  <c r="K31" i="375"/>
  <c r="K31" i="376"/>
  <c r="H25" i="175"/>
  <c r="H7" i="175"/>
  <c r="M11" i="362"/>
  <c r="E25" i="362"/>
  <c r="K23" i="259"/>
  <c r="K7" i="259"/>
  <c r="K28" i="259"/>
  <c r="K27" i="259"/>
  <c r="J20" i="257"/>
  <c r="E7" i="253"/>
  <c r="E23" i="253"/>
  <c r="D20" i="253"/>
  <c r="H26" i="252"/>
  <c r="E23" i="252"/>
  <c r="E26" i="252"/>
  <c r="E25" i="252"/>
  <c r="K29" i="246"/>
  <c r="J20" i="247"/>
  <c r="K31" i="363"/>
  <c r="H27" i="175"/>
  <c r="H28" i="175"/>
  <c r="H23" i="175"/>
  <c r="H26" i="175"/>
  <c r="M12" i="362"/>
  <c r="M10" i="362"/>
  <c r="M15" i="362"/>
  <c r="M8" i="362"/>
  <c r="E7" i="362"/>
  <c r="E26" i="362"/>
  <c r="E28" i="362"/>
  <c r="E24" i="260"/>
  <c r="E26" i="260"/>
  <c r="E7" i="260"/>
  <c r="E23" i="260"/>
  <c r="E25" i="260"/>
  <c r="K26" i="259"/>
  <c r="K25" i="259"/>
  <c r="K24" i="259"/>
  <c r="M8" i="253"/>
  <c r="L31" i="253"/>
  <c r="M9" i="253"/>
  <c r="M16" i="253"/>
  <c r="M15" i="253"/>
  <c r="G20" i="253"/>
  <c r="E24" i="253"/>
  <c r="E28" i="253"/>
  <c r="E25" i="253"/>
  <c r="E27" i="253"/>
  <c r="H25" i="252"/>
  <c r="H7" i="252"/>
  <c r="D20" i="246"/>
  <c r="E27" i="246"/>
  <c r="J20" i="249"/>
  <c r="K25" i="245"/>
  <c r="K27" i="245"/>
  <c r="D20" i="241"/>
  <c r="E20" i="250"/>
  <c r="E29" i="250"/>
  <c r="J20" i="243"/>
  <c r="J20" i="239"/>
  <c r="K31" i="364"/>
  <c r="D20" i="175"/>
  <c r="K24" i="175"/>
  <c r="K7" i="175"/>
  <c r="K23" i="175"/>
  <c r="K27" i="175"/>
  <c r="K26" i="175"/>
  <c r="K28" i="175"/>
  <c r="K25" i="175"/>
  <c r="H27" i="172"/>
  <c r="H23" i="172"/>
  <c r="H7" i="172"/>
  <c r="H25" i="172"/>
  <c r="H26" i="172"/>
  <c r="H28" i="172"/>
  <c r="H24" i="172"/>
  <c r="D20" i="172"/>
  <c r="E26" i="172"/>
  <c r="E28" i="172"/>
  <c r="E24" i="172"/>
  <c r="E25" i="172"/>
  <c r="E7" i="172"/>
  <c r="E27" i="172"/>
  <c r="E23" i="172"/>
  <c r="G20" i="172"/>
  <c r="M16" i="362"/>
  <c r="L31" i="362"/>
  <c r="M17" i="362"/>
  <c r="E23" i="362"/>
  <c r="M9" i="362"/>
  <c r="K26" i="362"/>
  <c r="K23" i="362"/>
  <c r="K25" i="362"/>
  <c r="K27" i="362"/>
  <c r="K28" i="362"/>
  <c r="K24" i="362"/>
  <c r="K7" i="362"/>
  <c r="J20" i="362"/>
  <c r="D20" i="260"/>
  <c r="H27" i="260"/>
  <c r="H23" i="260"/>
  <c r="H28" i="260"/>
  <c r="H24" i="260"/>
  <c r="H7" i="260"/>
  <c r="H26" i="260"/>
  <c r="H25" i="260"/>
  <c r="G20" i="260"/>
  <c r="G20" i="259"/>
  <c r="J20" i="259"/>
  <c r="H27" i="259"/>
  <c r="H23" i="259"/>
  <c r="H25" i="259"/>
  <c r="H26" i="259"/>
  <c r="H28" i="259"/>
  <c r="H24" i="259"/>
  <c r="H7" i="259"/>
  <c r="D20" i="259"/>
  <c r="E26" i="259"/>
  <c r="E28" i="259"/>
  <c r="E24" i="259"/>
  <c r="E25" i="259"/>
  <c r="E27" i="259"/>
  <c r="E23" i="259"/>
  <c r="E7" i="259"/>
  <c r="E29" i="257"/>
  <c r="D20" i="257"/>
  <c r="H27" i="257"/>
  <c r="H23" i="257"/>
  <c r="H28" i="257"/>
  <c r="H24" i="257"/>
  <c r="H7" i="257"/>
  <c r="H26" i="257"/>
  <c r="H25" i="257"/>
  <c r="G20" i="257"/>
  <c r="E26" i="256"/>
  <c r="E24" i="256"/>
  <c r="E27" i="256"/>
  <c r="E23" i="256"/>
  <c r="E28" i="256"/>
  <c r="E25" i="256"/>
  <c r="E7" i="256"/>
  <c r="D20" i="256"/>
  <c r="G20" i="256"/>
  <c r="H27" i="256"/>
  <c r="H23" i="256"/>
  <c r="H26" i="256"/>
  <c r="H28" i="256"/>
  <c r="H24" i="256"/>
  <c r="H7" i="256"/>
  <c r="H25" i="256"/>
  <c r="E26" i="255"/>
  <c r="E24" i="255"/>
  <c r="E25" i="255"/>
  <c r="E27" i="255"/>
  <c r="E23" i="255"/>
  <c r="E7" i="255"/>
  <c r="E28" i="255"/>
  <c r="G20" i="255"/>
  <c r="D20" i="255"/>
  <c r="H27" i="255"/>
  <c r="H23" i="255"/>
  <c r="H28" i="255"/>
  <c r="H24" i="255"/>
  <c r="H7" i="255"/>
  <c r="H25" i="255"/>
  <c r="H26" i="255"/>
  <c r="E20" i="254"/>
  <c r="G20" i="254"/>
  <c r="J20" i="254"/>
  <c r="K26" i="254"/>
  <c r="K27" i="254"/>
  <c r="K23" i="254"/>
  <c r="K7" i="254"/>
  <c r="K25" i="254"/>
  <c r="K28" i="254"/>
  <c r="K24" i="254"/>
  <c r="E29" i="254"/>
  <c r="H27" i="254"/>
  <c r="H23" i="254"/>
  <c r="H28" i="254"/>
  <c r="H24" i="254"/>
  <c r="H26" i="254"/>
  <c r="H7" i="254"/>
  <c r="H25" i="254"/>
  <c r="M11" i="253"/>
  <c r="M19" i="253"/>
  <c r="M17" i="253"/>
  <c r="M10" i="253"/>
  <c r="M12" i="253"/>
  <c r="J20" i="253"/>
  <c r="K26" i="253"/>
  <c r="K7" i="253"/>
  <c r="K25" i="253"/>
  <c r="K28" i="253"/>
  <c r="K24" i="253"/>
  <c r="K27" i="253"/>
  <c r="K23" i="253"/>
  <c r="G20" i="252"/>
  <c r="H24" i="252"/>
  <c r="H28" i="252"/>
  <c r="E28" i="252"/>
  <c r="E7" i="252"/>
  <c r="K26" i="252"/>
  <c r="K25" i="252"/>
  <c r="K7" i="252"/>
  <c r="K28" i="252"/>
  <c r="K24" i="252"/>
  <c r="K27" i="252"/>
  <c r="K23" i="252"/>
  <c r="J20" i="252"/>
  <c r="D20" i="252"/>
  <c r="K29" i="251"/>
  <c r="D20" i="251"/>
  <c r="K20" i="251"/>
  <c r="G20" i="251"/>
  <c r="H27" i="251"/>
  <c r="H23" i="251"/>
  <c r="H26" i="251"/>
  <c r="H28" i="251"/>
  <c r="H24" i="251"/>
  <c r="H7" i="251"/>
  <c r="H25" i="251"/>
  <c r="H27" i="246"/>
  <c r="H28" i="246"/>
  <c r="E24" i="246"/>
  <c r="E25" i="246"/>
  <c r="H23" i="246"/>
  <c r="H24" i="246"/>
  <c r="H25" i="246"/>
  <c r="E28" i="246"/>
  <c r="H26" i="246"/>
  <c r="E7" i="246"/>
  <c r="E23" i="246"/>
  <c r="G20" i="246"/>
  <c r="E26" i="244"/>
  <c r="E24" i="244"/>
  <c r="E25" i="244"/>
  <c r="E7" i="244"/>
  <c r="E27" i="244"/>
  <c r="E23" i="244"/>
  <c r="E28" i="244"/>
  <c r="D20" i="244"/>
  <c r="G20" i="244"/>
  <c r="H27" i="244"/>
  <c r="H23" i="244"/>
  <c r="H28" i="244"/>
  <c r="H24" i="244"/>
  <c r="H7" i="244"/>
  <c r="H25" i="244"/>
  <c r="H26" i="244"/>
  <c r="D20" i="242"/>
  <c r="G20" i="242"/>
  <c r="H27" i="242"/>
  <c r="H23" i="242"/>
  <c r="H28" i="242"/>
  <c r="H24" i="242"/>
  <c r="H7" i="242"/>
  <c r="H25" i="242"/>
  <c r="H26" i="242"/>
  <c r="D20" i="249"/>
  <c r="H27" i="249"/>
  <c r="H23" i="249"/>
  <c r="H25" i="249"/>
  <c r="H28" i="249"/>
  <c r="H24" i="249"/>
  <c r="H7" i="249"/>
  <c r="H26" i="249"/>
  <c r="G20" i="249"/>
  <c r="E26" i="249"/>
  <c r="E28" i="249"/>
  <c r="E25" i="249"/>
  <c r="E27" i="249"/>
  <c r="E23" i="249"/>
  <c r="E24" i="249"/>
  <c r="E7" i="249"/>
  <c r="K26" i="245"/>
  <c r="K23" i="245"/>
  <c r="K24" i="245"/>
  <c r="K7" i="245"/>
  <c r="E26" i="245"/>
  <c r="E24" i="245"/>
  <c r="E25" i="245"/>
  <c r="E7" i="245"/>
  <c r="E27" i="245"/>
  <c r="E23" i="245"/>
  <c r="E28" i="245"/>
  <c r="D20" i="245"/>
  <c r="G20" i="245"/>
  <c r="H27" i="245"/>
  <c r="H23" i="245"/>
  <c r="H28" i="245"/>
  <c r="H24" i="245"/>
  <c r="H7" i="245"/>
  <c r="H25" i="245"/>
  <c r="H26" i="245"/>
  <c r="G20" i="241"/>
  <c r="H27" i="241"/>
  <c r="H23" i="241"/>
  <c r="H26" i="241"/>
  <c r="H28" i="241"/>
  <c r="H24" i="241"/>
  <c r="H7" i="241"/>
  <c r="H25" i="241"/>
  <c r="J20" i="241"/>
  <c r="G20" i="248"/>
  <c r="E26" i="248"/>
  <c r="E28" i="248"/>
  <c r="E24" i="248"/>
  <c r="E7" i="248"/>
  <c r="E27" i="248"/>
  <c r="E23" i="248"/>
  <c r="E25" i="248"/>
  <c r="K20" i="248"/>
  <c r="D20" i="248"/>
  <c r="H27" i="248"/>
  <c r="H23" i="248"/>
  <c r="H25" i="248"/>
  <c r="H26" i="248"/>
  <c r="H28" i="248"/>
  <c r="H24" i="248"/>
  <c r="H7" i="248"/>
  <c r="K29" i="248"/>
  <c r="G20" i="250"/>
  <c r="H27" i="250"/>
  <c r="H23" i="250"/>
  <c r="H28" i="250"/>
  <c r="H24" i="250"/>
  <c r="H7" i="250"/>
  <c r="H26" i="250"/>
  <c r="H25" i="250"/>
  <c r="E26" i="247"/>
  <c r="E27" i="247"/>
  <c r="E23" i="247"/>
  <c r="E25" i="247"/>
  <c r="E28" i="247"/>
  <c r="E24" i="247"/>
  <c r="E7" i="247"/>
  <c r="G20" i="247"/>
  <c r="H27" i="247"/>
  <c r="H23" i="247"/>
  <c r="H26" i="247"/>
  <c r="H28" i="247"/>
  <c r="H24" i="247"/>
  <c r="H7" i="247"/>
  <c r="H25" i="247"/>
  <c r="H27" i="243"/>
  <c r="H23" i="243"/>
  <c r="H28" i="243"/>
  <c r="H24" i="243"/>
  <c r="H7" i="243"/>
  <c r="H25" i="243"/>
  <c r="H26" i="243"/>
  <c r="G20" i="243"/>
  <c r="M10" i="239"/>
  <c r="M19" i="239"/>
  <c r="K25" i="239"/>
  <c r="K7" i="239"/>
  <c r="K26" i="239"/>
  <c r="K28" i="239"/>
  <c r="K24" i="239"/>
  <c r="K27" i="239"/>
  <c r="K23" i="239"/>
  <c r="L31" i="239"/>
  <c r="M11" i="239"/>
  <c r="M7" i="239"/>
  <c r="M12" i="239"/>
  <c r="M8" i="239"/>
  <c r="M9" i="239"/>
  <c r="K26" i="238"/>
  <c r="K27" i="238"/>
  <c r="K25" i="238"/>
  <c r="K28" i="238"/>
  <c r="K24" i="238"/>
  <c r="K23" i="238"/>
  <c r="K7" i="238"/>
  <c r="J20" i="238"/>
  <c r="N14" i="238" l="1"/>
  <c r="N13" i="238"/>
  <c r="N13" i="239"/>
  <c r="N16" i="239"/>
  <c r="N18" i="239"/>
  <c r="N14" i="239"/>
  <c r="N17" i="239"/>
  <c r="N15" i="239"/>
  <c r="N8" i="362"/>
  <c r="N14" i="362"/>
  <c r="N13" i="362"/>
  <c r="N27" i="254"/>
  <c r="N18" i="254"/>
  <c r="N11" i="254"/>
  <c r="N14" i="254"/>
  <c r="N13" i="254"/>
  <c r="N11" i="253"/>
  <c r="N14" i="253"/>
  <c r="N13" i="253"/>
  <c r="N9" i="252"/>
  <c r="N13" i="252"/>
  <c r="N14" i="252"/>
  <c r="H29" i="362"/>
  <c r="K20" i="246"/>
  <c r="E29" i="242"/>
  <c r="E29" i="241"/>
  <c r="H29" i="238"/>
  <c r="E31" i="178"/>
  <c r="H20" i="362"/>
  <c r="H31" i="362" s="1"/>
  <c r="K29" i="242"/>
  <c r="H20" i="238"/>
  <c r="K31" i="177"/>
  <c r="N10" i="252"/>
  <c r="N19" i="252"/>
  <c r="E29" i="251"/>
  <c r="E20" i="242"/>
  <c r="E31" i="242" s="1"/>
  <c r="E20" i="241"/>
  <c r="K31" i="176"/>
  <c r="K29" i="260"/>
  <c r="E29" i="175"/>
  <c r="K29" i="250"/>
  <c r="E29" i="239"/>
  <c r="K31" i="181"/>
  <c r="E20" i="257"/>
  <c r="E31" i="257" s="1"/>
  <c r="K20" i="242"/>
  <c r="E20" i="251"/>
  <c r="N17" i="252"/>
  <c r="N24" i="252"/>
  <c r="M20" i="252"/>
  <c r="K31" i="182"/>
  <c r="K20" i="255"/>
  <c r="N12" i="252"/>
  <c r="N15" i="252"/>
  <c r="N25" i="252"/>
  <c r="K31" i="246"/>
  <c r="N10" i="253"/>
  <c r="N27" i="253"/>
  <c r="E31" i="180"/>
  <c r="K20" i="250"/>
  <c r="N7" i="252"/>
  <c r="N23" i="252"/>
  <c r="N16" i="252"/>
  <c r="N11" i="252"/>
  <c r="N26" i="252"/>
  <c r="H29" i="253"/>
  <c r="N8" i="252"/>
  <c r="N27" i="252"/>
  <c r="N28" i="252"/>
  <c r="K31" i="178"/>
  <c r="K29" i="243"/>
  <c r="K29" i="244"/>
  <c r="K31" i="173"/>
  <c r="K20" i="256"/>
  <c r="K29" i="255"/>
  <c r="N15" i="253"/>
  <c r="N8" i="253"/>
  <c r="N9" i="253"/>
  <c r="H20" i="253"/>
  <c r="N12" i="253"/>
  <c r="N23" i="253"/>
  <c r="E29" i="252"/>
  <c r="K20" i="244"/>
  <c r="K20" i="249"/>
  <c r="K29" i="249"/>
  <c r="K20" i="247"/>
  <c r="K29" i="247"/>
  <c r="K20" i="243"/>
  <c r="E20" i="243"/>
  <c r="E29" i="243"/>
  <c r="H20" i="239"/>
  <c r="E20" i="239"/>
  <c r="N9" i="238"/>
  <c r="N23" i="238"/>
  <c r="N10" i="238"/>
  <c r="E20" i="175"/>
  <c r="K20" i="172"/>
  <c r="K29" i="172"/>
  <c r="K20" i="241"/>
  <c r="H29" i="239"/>
  <c r="N19" i="253"/>
  <c r="N7" i="253"/>
  <c r="N17" i="253"/>
  <c r="M20" i="238"/>
  <c r="E29" i="238"/>
  <c r="E20" i="238"/>
  <c r="K29" i="259"/>
  <c r="K29" i="245"/>
  <c r="K29" i="241"/>
  <c r="E31" i="250"/>
  <c r="N19" i="238"/>
  <c r="N27" i="238"/>
  <c r="N7" i="238"/>
  <c r="N24" i="238"/>
  <c r="N8" i="238"/>
  <c r="N17" i="238"/>
  <c r="N26" i="238"/>
  <c r="N15" i="238"/>
  <c r="N16" i="238"/>
  <c r="N28" i="238"/>
  <c r="N11" i="238"/>
  <c r="N12" i="238"/>
  <c r="E29" i="253"/>
  <c r="K20" i="260"/>
  <c r="K31" i="260" s="1"/>
  <c r="E29" i="362"/>
  <c r="E31" i="177"/>
  <c r="K31" i="180"/>
  <c r="H31" i="183"/>
  <c r="K29" i="256"/>
  <c r="H31" i="177"/>
  <c r="H31" i="181"/>
  <c r="E31" i="183"/>
  <c r="H29" i="179"/>
  <c r="E31" i="182"/>
  <c r="K29" i="179"/>
  <c r="K20" i="179"/>
  <c r="E20" i="260"/>
  <c r="E29" i="260"/>
  <c r="K20" i="257"/>
  <c r="K29" i="257"/>
  <c r="N19" i="254"/>
  <c r="M20" i="254"/>
  <c r="N8" i="254"/>
  <c r="N17" i="254"/>
  <c r="N25" i="254"/>
  <c r="N26" i="254"/>
  <c r="N7" i="254"/>
  <c r="N12" i="254"/>
  <c r="N9" i="254"/>
  <c r="N16" i="254"/>
  <c r="N28" i="254"/>
  <c r="N23" i="254"/>
  <c r="N10" i="254"/>
  <c r="N15" i="254"/>
  <c r="N24" i="254"/>
  <c r="N25" i="253"/>
  <c r="N26" i="253"/>
  <c r="N24" i="253"/>
  <c r="N28" i="253"/>
  <c r="E31" i="173"/>
  <c r="E29" i="179"/>
  <c r="E20" i="179"/>
  <c r="H20" i="175"/>
  <c r="H31" i="178"/>
  <c r="H31" i="176"/>
  <c r="E31" i="176"/>
  <c r="H31" i="174"/>
  <c r="E31" i="174"/>
  <c r="E31" i="181"/>
  <c r="H31" i="173"/>
  <c r="H31" i="182"/>
  <c r="N24" i="362"/>
  <c r="E31" i="254"/>
  <c r="N16" i="253"/>
  <c r="E31" i="251"/>
  <c r="E29" i="246"/>
  <c r="E29" i="245"/>
  <c r="H29" i="175"/>
  <c r="N28" i="362"/>
  <c r="N10" i="362"/>
  <c r="N16" i="362"/>
  <c r="N19" i="362"/>
  <c r="M20" i="362"/>
  <c r="N7" i="362"/>
  <c r="N17" i="362"/>
  <c r="N11" i="362"/>
  <c r="N27" i="362"/>
  <c r="N9" i="362"/>
  <c r="E20" i="362"/>
  <c r="K20" i="259"/>
  <c r="E29" i="255"/>
  <c r="M20" i="253"/>
  <c r="E20" i="253"/>
  <c r="H20" i="252"/>
  <c r="H29" i="252"/>
  <c r="E20" i="252"/>
  <c r="K31" i="251"/>
  <c r="H20" i="246"/>
  <c r="H29" i="246"/>
  <c r="E20" i="246"/>
  <c r="E29" i="249"/>
  <c r="K20" i="245"/>
  <c r="K31" i="245" s="1"/>
  <c r="H20" i="241"/>
  <c r="H29" i="241"/>
  <c r="H31" i="238"/>
  <c r="K20" i="175"/>
  <c r="K29" i="175"/>
  <c r="E20" i="172"/>
  <c r="H20" i="172"/>
  <c r="E29" i="172"/>
  <c r="H29" i="172"/>
  <c r="N15" i="362"/>
  <c r="N26" i="362"/>
  <c r="N23" i="362"/>
  <c r="N12" i="362"/>
  <c r="N25" i="362"/>
  <c r="K29" i="362"/>
  <c r="K20" i="362"/>
  <c r="H20" i="260"/>
  <c r="H29" i="260"/>
  <c r="H29" i="259"/>
  <c r="E20" i="259"/>
  <c r="E29" i="259"/>
  <c r="H20" i="259"/>
  <c r="H29" i="257"/>
  <c r="H20" i="257"/>
  <c r="E29" i="256"/>
  <c r="H20" i="256"/>
  <c r="H29" i="256"/>
  <c r="E20" i="256"/>
  <c r="H20" i="255"/>
  <c r="E20" i="255"/>
  <c r="H29" i="255"/>
  <c r="K29" i="254"/>
  <c r="H29" i="254"/>
  <c r="K20" i="254"/>
  <c r="H20" i="254"/>
  <c r="K29" i="253"/>
  <c r="K20" i="253"/>
  <c r="K29" i="252"/>
  <c r="K20" i="252"/>
  <c r="H20" i="251"/>
  <c r="H29" i="251"/>
  <c r="H20" i="244"/>
  <c r="E20" i="244"/>
  <c r="H29" i="244"/>
  <c r="E29" i="244"/>
  <c r="K31" i="242"/>
  <c r="H29" i="242"/>
  <c r="H20" i="242"/>
  <c r="H20" i="249"/>
  <c r="H29" i="249"/>
  <c r="E20" i="249"/>
  <c r="E31" i="249" s="1"/>
  <c r="H29" i="245"/>
  <c r="E20" i="245"/>
  <c r="H20" i="245"/>
  <c r="E31" i="241"/>
  <c r="E20" i="248"/>
  <c r="H20" i="248"/>
  <c r="K31" i="248"/>
  <c r="H29" i="248"/>
  <c r="E29" i="248"/>
  <c r="H20" i="250"/>
  <c r="H29" i="250"/>
  <c r="H20" i="247"/>
  <c r="E29" i="247"/>
  <c r="H29" i="247"/>
  <c r="E20" i="247"/>
  <c r="H20" i="243"/>
  <c r="H29" i="243"/>
  <c r="N27" i="239"/>
  <c r="N23" i="239"/>
  <c r="N24" i="239"/>
  <c r="N11" i="239"/>
  <c r="N12" i="239"/>
  <c r="N8" i="239"/>
  <c r="N28" i="239"/>
  <c r="N7" i="239"/>
  <c r="N9" i="239"/>
  <c r="N10" i="239"/>
  <c r="N26" i="239"/>
  <c r="N25" i="239"/>
  <c r="N19" i="239"/>
  <c r="M20" i="239"/>
  <c r="K20" i="239"/>
  <c r="K29" i="239"/>
  <c r="K20" i="238"/>
  <c r="K29" i="238"/>
  <c r="H31" i="253" l="1"/>
  <c r="E31" i="239"/>
  <c r="K31" i="250"/>
  <c r="K31" i="247"/>
  <c r="E31" i="252"/>
  <c r="K31" i="256"/>
  <c r="E31" i="175"/>
  <c r="K31" i="249"/>
  <c r="E31" i="243"/>
  <c r="K31" i="244"/>
  <c r="K31" i="255"/>
  <c r="N20" i="252"/>
  <c r="N29" i="252"/>
  <c r="E31" i="362"/>
  <c r="K31" i="243"/>
  <c r="H31" i="239"/>
  <c r="K31" i="172"/>
  <c r="K31" i="241"/>
  <c r="E31" i="238"/>
  <c r="E31" i="179"/>
  <c r="K31" i="179"/>
  <c r="E31" i="260"/>
  <c r="E31" i="253"/>
  <c r="H31" i="175"/>
  <c r="K31" i="257"/>
  <c r="K31" i="259"/>
  <c r="H31" i="252"/>
  <c r="E31" i="244"/>
  <c r="E31" i="245"/>
  <c r="N29" i="238"/>
  <c r="N20" i="238"/>
  <c r="H31" i="246"/>
  <c r="N29" i="253"/>
  <c r="N29" i="254"/>
  <c r="N20" i="254"/>
  <c r="N20" i="253"/>
  <c r="E31" i="246"/>
  <c r="E31" i="255"/>
  <c r="K31" i="254"/>
  <c r="H31" i="245"/>
  <c r="N20" i="362"/>
  <c r="N29" i="362"/>
  <c r="H31" i="259"/>
  <c r="H31" i="257"/>
  <c r="K31" i="253"/>
  <c r="H31" i="242"/>
  <c r="H31" i="241"/>
  <c r="E31" i="247"/>
  <c r="H31" i="172"/>
  <c r="E31" i="172"/>
  <c r="K31" i="362"/>
  <c r="H31" i="260"/>
  <c r="E31" i="259"/>
  <c r="E31" i="256"/>
  <c r="H31" i="256"/>
  <c r="H31" i="255"/>
  <c r="H31" i="254"/>
  <c r="K31" i="252"/>
  <c r="H31" i="251"/>
  <c r="H31" i="244"/>
  <c r="H31" i="249"/>
  <c r="H31" i="248"/>
  <c r="E31" i="248"/>
  <c r="H31" i="250"/>
  <c r="H31" i="247"/>
  <c r="H31" i="243"/>
  <c r="K31" i="239"/>
  <c r="N20" i="239"/>
  <c r="N29" i="239"/>
  <c r="K31" i="238"/>
  <c r="N31" i="252" l="1"/>
  <c r="N31" i="253"/>
  <c r="N31" i="238"/>
  <c r="N31" i="254"/>
  <c r="N31" i="362"/>
  <c r="N31" i="239"/>
  <c r="I29" i="171"/>
  <c r="F29" i="171"/>
  <c r="C29" i="171"/>
  <c r="L28" i="171"/>
  <c r="L27" i="171"/>
  <c r="L26" i="171"/>
  <c r="L25" i="171"/>
  <c r="L24" i="171"/>
  <c r="L23" i="171"/>
  <c r="I20" i="171"/>
  <c r="F20" i="171"/>
  <c r="L7" i="171"/>
  <c r="L23" i="237"/>
  <c r="L29" i="237" s="1"/>
  <c r="L7" i="237"/>
  <c r="I20" i="237"/>
  <c r="J8" i="171" l="1"/>
  <c r="J12" i="171"/>
  <c r="J16" i="171"/>
  <c r="J9" i="171"/>
  <c r="J13" i="171"/>
  <c r="J17" i="171"/>
  <c r="J10" i="171"/>
  <c r="J14" i="171"/>
  <c r="J18" i="171"/>
  <c r="J11" i="171"/>
  <c r="J15" i="171"/>
  <c r="J19" i="171"/>
  <c r="G8" i="171"/>
  <c r="G12" i="171"/>
  <c r="G16" i="171"/>
  <c r="G9" i="171"/>
  <c r="G13" i="171"/>
  <c r="G17" i="171"/>
  <c r="G10" i="171"/>
  <c r="G14" i="171"/>
  <c r="G18" i="171"/>
  <c r="G11" i="171"/>
  <c r="G15" i="171"/>
  <c r="G19" i="171"/>
  <c r="J8" i="237"/>
  <c r="J12" i="237"/>
  <c r="J16" i="237"/>
  <c r="J9" i="237"/>
  <c r="J13" i="237"/>
  <c r="J17" i="237"/>
  <c r="J10" i="237"/>
  <c r="J14" i="237"/>
  <c r="J18" i="237"/>
  <c r="J11" i="237"/>
  <c r="J15" i="237"/>
  <c r="J19" i="237"/>
  <c r="G7" i="171"/>
  <c r="D7" i="171"/>
  <c r="L20" i="171"/>
  <c r="M13" i="171" s="1"/>
  <c r="L29" i="171"/>
  <c r="J7" i="237"/>
  <c r="I31" i="171"/>
  <c r="J7" i="171"/>
  <c r="F31" i="171"/>
  <c r="C31" i="171"/>
  <c r="K8" i="171" l="1"/>
  <c r="K12" i="171"/>
  <c r="K16" i="171"/>
  <c r="K9" i="171"/>
  <c r="K13" i="171"/>
  <c r="K17" i="171"/>
  <c r="K10" i="171"/>
  <c r="K14" i="171"/>
  <c r="K18" i="171"/>
  <c r="K11" i="171"/>
  <c r="K15" i="171"/>
  <c r="K19" i="171"/>
  <c r="H8" i="171"/>
  <c r="H12" i="171"/>
  <c r="H16" i="171"/>
  <c r="H9" i="171"/>
  <c r="H13" i="171"/>
  <c r="H17" i="171"/>
  <c r="H10" i="171"/>
  <c r="H14" i="171"/>
  <c r="H18" i="171"/>
  <c r="H11" i="171"/>
  <c r="H15" i="171"/>
  <c r="H19" i="171"/>
  <c r="E8" i="171"/>
  <c r="E12" i="171"/>
  <c r="E16" i="171"/>
  <c r="E17" i="171"/>
  <c r="E10" i="171"/>
  <c r="E14" i="171"/>
  <c r="E18" i="171"/>
  <c r="E9" i="171"/>
  <c r="E11" i="171"/>
  <c r="E15" i="171"/>
  <c r="E19" i="171"/>
  <c r="E13" i="171"/>
  <c r="M8" i="171"/>
  <c r="M12" i="171"/>
  <c r="M17" i="171"/>
  <c r="M19" i="171"/>
  <c r="M15" i="171"/>
  <c r="M16" i="171"/>
  <c r="M10" i="171"/>
  <c r="M9" i="171"/>
  <c r="M11" i="171"/>
  <c r="D20" i="171"/>
  <c r="G20" i="171"/>
  <c r="L31" i="171"/>
  <c r="N13" i="171" s="1"/>
  <c r="M7" i="171"/>
  <c r="J20" i="237"/>
  <c r="H25" i="171"/>
  <c r="H7" i="171"/>
  <c r="H28" i="171"/>
  <c r="H24" i="171"/>
  <c r="H27" i="171"/>
  <c r="H23" i="171"/>
  <c r="H26" i="171"/>
  <c r="J20" i="171"/>
  <c r="E27" i="171"/>
  <c r="E23" i="171"/>
  <c r="E7" i="171"/>
  <c r="E25" i="171"/>
  <c r="E26" i="171"/>
  <c r="E28" i="171"/>
  <c r="E24" i="171"/>
  <c r="K27" i="171"/>
  <c r="K23" i="171"/>
  <c r="K7" i="171"/>
  <c r="K28" i="171"/>
  <c r="K26" i="171"/>
  <c r="K25" i="171"/>
  <c r="K24" i="171"/>
  <c r="N12" i="171" l="1"/>
  <c r="N9" i="171"/>
  <c r="N15" i="171"/>
  <c r="N19" i="171"/>
  <c r="N8" i="171"/>
  <c r="N17" i="171"/>
  <c r="N10" i="171"/>
  <c r="N16" i="171"/>
  <c r="N11" i="171"/>
  <c r="N28" i="171"/>
  <c r="N24" i="171"/>
  <c r="N25" i="171"/>
  <c r="M20" i="171"/>
  <c r="N27" i="171"/>
  <c r="N23" i="171"/>
  <c r="N7" i="171"/>
  <c r="N26" i="171"/>
  <c r="K31" i="175"/>
  <c r="H29" i="171"/>
  <c r="K20" i="171"/>
  <c r="E20" i="171"/>
  <c r="H20" i="171"/>
  <c r="K29" i="171"/>
  <c r="E29" i="171"/>
  <c r="H31" i="171" l="1"/>
  <c r="N20" i="171"/>
  <c r="N29" i="171"/>
  <c r="E31" i="171"/>
  <c r="K31" i="171"/>
  <c r="N31" i="171" l="1"/>
  <c r="F29" i="240" l="1"/>
  <c r="F20" i="240"/>
  <c r="C29" i="240"/>
  <c r="C20" i="240"/>
  <c r="I29" i="237"/>
  <c r="F29" i="237"/>
  <c r="F20" i="237"/>
  <c r="C29" i="237"/>
  <c r="C20" i="237"/>
  <c r="J8" i="240" l="1"/>
  <c r="J12" i="240"/>
  <c r="J16" i="240"/>
  <c r="J9" i="240"/>
  <c r="J13" i="240"/>
  <c r="J17" i="240"/>
  <c r="J10" i="240"/>
  <c r="J14" i="240"/>
  <c r="J18" i="240"/>
  <c r="J11" i="240"/>
  <c r="J15" i="240"/>
  <c r="J19" i="240"/>
  <c r="G8" i="240"/>
  <c r="G12" i="240"/>
  <c r="G16" i="240"/>
  <c r="G9" i="240"/>
  <c r="G13" i="240"/>
  <c r="G17" i="240"/>
  <c r="G10" i="240"/>
  <c r="G14" i="240"/>
  <c r="G18" i="240"/>
  <c r="G11" i="240"/>
  <c r="G15" i="240"/>
  <c r="G19" i="240"/>
  <c r="D8" i="240"/>
  <c r="D12" i="240"/>
  <c r="D16" i="240"/>
  <c r="D9" i="240"/>
  <c r="D13" i="240"/>
  <c r="D17" i="240"/>
  <c r="D10" i="240"/>
  <c r="D14" i="240"/>
  <c r="D18" i="240"/>
  <c r="D11" i="240"/>
  <c r="D15" i="240"/>
  <c r="D19" i="240"/>
  <c r="G8" i="237"/>
  <c r="G12" i="237"/>
  <c r="G16" i="237"/>
  <c r="G9" i="237"/>
  <c r="G13" i="237"/>
  <c r="G17" i="237"/>
  <c r="G11" i="237"/>
  <c r="G10" i="237"/>
  <c r="G14" i="237"/>
  <c r="G18" i="237"/>
  <c r="G15" i="237"/>
  <c r="G19" i="237"/>
  <c r="D9" i="237"/>
  <c r="D13" i="237"/>
  <c r="D17" i="237"/>
  <c r="D16" i="237"/>
  <c r="D10" i="237"/>
  <c r="D14" i="237"/>
  <c r="D18" i="237"/>
  <c r="D8" i="237"/>
  <c r="D11" i="237"/>
  <c r="D15" i="237"/>
  <c r="D19" i="237"/>
  <c r="D12" i="237"/>
  <c r="D7" i="240"/>
  <c r="G7" i="240"/>
  <c r="J7" i="240"/>
  <c r="G7" i="237"/>
  <c r="D7" i="237"/>
  <c r="I31" i="240"/>
  <c r="C31" i="237"/>
  <c r="I31" i="237"/>
  <c r="F31" i="237"/>
  <c r="F31" i="240"/>
  <c r="C31" i="240"/>
  <c r="K8" i="240" l="1"/>
  <c r="K12" i="240"/>
  <c r="K16" i="240"/>
  <c r="K9" i="240"/>
  <c r="K13" i="240"/>
  <c r="K17" i="240"/>
  <c r="K10" i="240"/>
  <c r="K14" i="240"/>
  <c r="K18" i="240"/>
  <c r="K11" i="240"/>
  <c r="K15" i="240"/>
  <c r="K19" i="240"/>
  <c r="H8" i="240"/>
  <c r="H12" i="240"/>
  <c r="H16" i="240"/>
  <c r="H9" i="240"/>
  <c r="H13" i="240"/>
  <c r="H17" i="240"/>
  <c r="H10" i="240"/>
  <c r="H14" i="240"/>
  <c r="H18" i="240"/>
  <c r="H11" i="240"/>
  <c r="H15" i="240"/>
  <c r="H19" i="240"/>
  <c r="E8" i="240"/>
  <c r="E12" i="240"/>
  <c r="E16" i="240"/>
  <c r="E9" i="240"/>
  <c r="E13" i="240"/>
  <c r="E17" i="240"/>
  <c r="E10" i="240"/>
  <c r="E14" i="240"/>
  <c r="E18" i="240"/>
  <c r="E11" i="240"/>
  <c r="E15" i="240"/>
  <c r="E19" i="240"/>
  <c r="K8" i="237"/>
  <c r="K12" i="237"/>
  <c r="K16" i="237"/>
  <c r="K9" i="237"/>
  <c r="K13" i="237"/>
  <c r="K17" i="237"/>
  <c r="K10" i="237"/>
  <c r="K14" i="237"/>
  <c r="K18" i="237"/>
  <c r="K11" i="237"/>
  <c r="K15" i="237"/>
  <c r="K19" i="237"/>
  <c r="H8" i="237"/>
  <c r="H12" i="237"/>
  <c r="H16" i="237"/>
  <c r="H9" i="237"/>
  <c r="H13" i="237"/>
  <c r="H17" i="237"/>
  <c r="H11" i="237"/>
  <c r="H10" i="237"/>
  <c r="H14" i="237"/>
  <c r="H18" i="237"/>
  <c r="H15" i="237"/>
  <c r="H19" i="237"/>
  <c r="E8" i="237"/>
  <c r="E9" i="237"/>
  <c r="E13" i="237"/>
  <c r="E17" i="237"/>
  <c r="E10" i="237"/>
  <c r="E14" i="237"/>
  <c r="E18" i="237"/>
  <c r="E16" i="237"/>
  <c r="E11" i="237"/>
  <c r="E15" i="237"/>
  <c r="E19" i="237"/>
  <c r="E12" i="237"/>
  <c r="E7" i="240"/>
  <c r="H7" i="240"/>
  <c r="K7" i="240"/>
  <c r="J20" i="240"/>
  <c r="K25" i="240"/>
  <c r="K28" i="240"/>
  <c r="K24" i="240"/>
  <c r="K27" i="240"/>
  <c r="K23" i="240"/>
  <c r="K26" i="240"/>
  <c r="G20" i="240"/>
  <c r="H27" i="240"/>
  <c r="H23" i="240"/>
  <c r="H26" i="240"/>
  <c r="H25" i="240"/>
  <c r="H28" i="240"/>
  <c r="H24" i="240"/>
  <c r="D20" i="240"/>
  <c r="E25" i="240"/>
  <c r="E28" i="240"/>
  <c r="E24" i="240"/>
  <c r="E27" i="240"/>
  <c r="E23" i="240"/>
  <c r="E26" i="240"/>
  <c r="K23" i="237"/>
  <c r="K7" i="237"/>
  <c r="H28" i="237"/>
  <c r="H24" i="237"/>
  <c r="H27" i="237"/>
  <c r="H23" i="237"/>
  <c r="H26" i="237"/>
  <c r="H25" i="237"/>
  <c r="H7" i="237"/>
  <c r="G20" i="237"/>
  <c r="E28" i="237"/>
  <c r="E24" i="237"/>
  <c r="E27" i="237"/>
  <c r="E23" i="237"/>
  <c r="E7" i="237"/>
  <c r="E26" i="237"/>
  <c r="E25" i="237"/>
  <c r="D20" i="237"/>
  <c r="L20" i="237"/>
  <c r="K24" i="237"/>
  <c r="K28" i="237"/>
  <c r="K25" i="237"/>
  <c r="K27" i="237"/>
  <c r="K26" i="237"/>
  <c r="L31" i="237" l="1"/>
  <c r="M17" i="237"/>
  <c r="M15" i="237"/>
  <c r="M13" i="237"/>
  <c r="M18" i="237"/>
  <c r="M16" i="237"/>
  <c r="M14" i="237"/>
  <c r="M8" i="237"/>
  <c r="M19" i="237"/>
  <c r="M11" i="237"/>
  <c r="M10" i="237"/>
  <c r="M9" i="237"/>
  <c r="M12" i="237"/>
  <c r="K29" i="240"/>
  <c r="K20" i="240"/>
  <c r="H20" i="240"/>
  <c r="H29" i="240"/>
  <c r="E29" i="240"/>
  <c r="E20" i="240"/>
  <c r="K20" i="237"/>
  <c r="H20" i="237"/>
  <c r="H29" i="237"/>
  <c r="E29" i="237"/>
  <c r="M7" i="237"/>
  <c r="E20" i="237"/>
  <c r="K29" i="237"/>
  <c r="N17" i="237" l="1"/>
  <c r="N15" i="237"/>
  <c r="N13" i="237"/>
  <c r="N18" i="237"/>
  <c r="N16" i="237"/>
  <c r="N14" i="237"/>
  <c r="N19" i="237"/>
  <c r="N12" i="237"/>
  <c r="N8" i="237"/>
  <c r="N10" i="237"/>
  <c r="N9" i="237"/>
  <c r="N11" i="237"/>
  <c r="H31" i="237"/>
  <c r="H31" i="240"/>
  <c r="N24" i="237"/>
  <c r="N26" i="237"/>
  <c r="N25" i="237"/>
  <c r="N28" i="237"/>
  <c r="N27" i="237"/>
  <c r="N23" i="237"/>
  <c r="N7" i="237"/>
  <c r="E31" i="237"/>
  <c r="K31" i="240"/>
  <c r="K31" i="237"/>
  <c r="M20" i="237"/>
  <c r="E31" i="240"/>
  <c r="N29" i="237" l="1"/>
  <c r="N20" i="237"/>
  <c r="N31" i="237" l="1"/>
  <c r="H20" i="179"/>
  <c r="H31" i="179" s="1"/>
</calcChain>
</file>

<file path=xl/sharedStrings.xml><?xml version="1.0" encoding="utf-8"?>
<sst xmlns="http://schemas.openxmlformats.org/spreadsheetml/2006/main" count="3454" uniqueCount="294">
  <si>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</si>
  <si>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</si>
  <si>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</si>
  <si>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</si>
  <si>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</si>
  <si>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</si>
  <si>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</si>
  <si>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</si>
  <si>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</si>
  <si>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</si>
  <si>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</si>
  <si>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</si>
  <si>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</si>
  <si>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</si>
  <si>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</si>
  <si>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</si>
  <si>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</si>
  <si>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</si>
  <si>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</si>
  <si>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</si>
  <si>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</si>
  <si>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</si>
  <si>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</si>
  <si>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</si>
  <si>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</si>
  <si>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</si>
  <si>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</si>
  <si>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</si>
  <si>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</si>
  <si>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</si>
  <si>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</si>
  <si>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</si>
  <si>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</si>
  <si>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</si>
  <si>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</si>
  <si>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</si>
  <si>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</si>
  <si>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</si>
  <si>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</si>
  <si>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</si>
  <si>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</si>
  <si>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</si>
  <si>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</si>
  <si>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</si>
  <si>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</si>
  <si>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</si>
  <si>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</si>
  <si>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</si>
  <si>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</si>
  <si>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</si>
  <si>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</si>
  <si>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</si>
  <si>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</si>
  <si>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</si>
  <si>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</si>
  <si>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</si>
  <si>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</si>
  <si>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</si>
  <si>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</si>
  <si>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</si>
  <si>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</si>
  <si>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</si>
  <si>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</si>
  <si>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</si>
  <si>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</si>
  <si>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</si>
  <si>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</si>
  <si>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</si>
  <si>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</si>
  <si>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</si>
  <si>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</si>
  <si>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</si>
  <si>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</si>
  <si>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</si>
  <si>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</si>
  <si>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</si>
  <si>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Sala (Partito Democratico)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</si>
  <si>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</si>
  <si>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</si>
  <si>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</si>
  <si>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</si>
  <si>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</si>
  <si>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</si>
  <si>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</si>
  <si>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</si>
  <si>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</si>
  <si>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</si>
  <si>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</si>
  <si>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</si>
  <si>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</si>
  <si>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</si>
  <si>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</si>
  <si>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</si>
  <si>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</si>
  <si>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</si>
  <si>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</si>
  <si>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</si>
  <si>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</si>
  <si>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Mara Carfagna (Forza Italia)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</si>
  <si>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</si>
  <si>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</si>
  <si>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</si>
  <si>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</si>
  <si>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</si>
  <si>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</si>
  <si>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</si>
  <si>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</si>
  <si>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</si>
  <si>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</si>
  <si>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</si>
  <si>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</si>
  <si>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</si>
  <si>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</si>
  <si>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</si>
  <si>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</si>
  <si>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</si>
  <si>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</si>
  <si>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</si>
  <si>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</si>
  <si>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</si>
  <si>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Sergio Mattarella (Presidente della Repubblica)</t>
  </si>
  <si>
    <t>Matteo Salvini (Lega Salvini Premier)</t>
  </si>
  <si>
    <t>Nicola Zingaretti (Partito Democratico)</t>
  </si>
  <si>
    <t>Riccardo Molinari (Lega Salvini Premier)</t>
  </si>
  <si>
    <t>Silvio Berlusconi (Forza Italia)</t>
  </si>
  <si>
    <t>Mariastella Gelmini (Forza Italia)</t>
  </si>
  <si>
    <t>Salvatore Martello (Altro)</t>
  </si>
  <si>
    <t>Alfonso Bonafede (Governo/Ministri/Sottosegretari)</t>
  </si>
  <si>
    <t>+Europa - Centro Democratico</t>
  </si>
  <si>
    <t>Liberi e Uguali</t>
  </si>
  <si>
    <t>Per le autonomie - Minoranze Linguistiche</t>
  </si>
  <si>
    <t>Rete Radio 24 Il sole 24 ore</t>
  </si>
  <si>
    <t>Rete Pagina 101</t>
  </si>
  <si>
    <t>Rete Virgin Radio</t>
  </si>
  <si>
    <t>Rete Radio 105 network</t>
  </si>
  <si>
    <t>Rete Radio Monte Carlo</t>
  </si>
  <si>
    <t>Rete m2o</t>
  </si>
  <si>
    <t>Rete Radio Deejay</t>
  </si>
  <si>
    <t>Rete Radio Capital</t>
  </si>
  <si>
    <t>Rete Radio Kiss Kiss</t>
  </si>
  <si>
    <t>Testata Radio Kiss Kiss</t>
  </si>
  <si>
    <t>Rete RTL 102.5</t>
  </si>
  <si>
    <t>Rete Radio Italia</t>
  </si>
  <si>
    <t>Testata Radio Italia</t>
  </si>
  <si>
    <t>Tab. C1 - Tempo di parola dei soggetti del pluralismo politico nei programmi extra-gr fasce di programmazione. Radio Uno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</si>
  <si>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</si>
  <si>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</si>
  <si>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</si>
  <si>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</si>
  <si>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</si>
  <si>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</si>
  <si>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</si>
  <si>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</si>
  <si>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C2 - Tempo di parola dei soggetti del pluralismo politico nei programmi extra-gr fasce di programmazione. Radio Due</t>
  </si>
  <si>
    <t>Tab. C3 - Tempo di parola dei soggetti del pluralismo politico nei programmi extra-gr fasce di programmazione. Radio Tre</t>
  </si>
  <si>
    <t>Tab. C4 - Tempo di parola dei soggetti del pluralismo politico nei programmi extra-gr fasce di programmazione. Radio 24 ore Il Sole 24 ore</t>
  </si>
  <si>
    <t>Tab. C5 - Tempo di parola dei soggetti del pluralismo politico nei programmi extra-gr fasce di programmazione. Radio 101</t>
  </si>
  <si>
    <t>Tab. C6 - Tempo di parola dei soggetti del pluralismo politico nei programmi extra-gr fasce di programmazione. Virgin Radio</t>
  </si>
  <si>
    <t>Tab. C7 - Tempo di parola dei soggetti del pluralismo politico nei programmi extra-gr fasce di programmazione. Radio 105</t>
  </si>
  <si>
    <t>Tab. C8 - Tempo di parola dei soggetti del pluralismo politico nei programmi extra-gr fasce di programmazione. Radio Monte Carlo</t>
  </si>
  <si>
    <t>Tab. C9 - Tempo di parola dei soggetti del pluralismo politico nei programmi extra-gr fasce di programmazione. Radio m2o</t>
  </si>
  <si>
    <t>Tab. C10 - Tempo di parola dei soggetti del pluralismo politico nei programmi extra-gr fasce di programmazione. Radio Deejay</t>
  </si>
  <si>
    <t>Tab. C11 - Tempo di parola dei soggetti del pluralismo politico nei programmi extra-gr fasce di programmazione. Radio Capital</t>
  </si>
  <si>
    <t>Tab. C12 - Tempo di parola dei soggetti del pluralismo politico nei programmi extra-gr fasce di programmazione. Radio Kiss Kiss</t>
  </si>
  <si>
    <t>Tab. C13 - Tempo di parola dei soggetti del pluralismo politico nei programmi extra-gr fasce di programmazione. Radio RTL 102.5</t>
  </si>
  <si>
    <t>Tab. C14 - Tempo di parola dei soggetti del pluralismo politico nei programmi extra-gr fasce di programmazione. Radio Dimensione Suono</t>
  </si>
  <si>
    <t>Tab. C15 - Tempo di parola dei soggetti del pluralismo politico nei programmi extra-gr fasce di programmazione. Radio Italia</t>
  </si>
  <si>
    <t>Tab. B3 - Tempo di parola dei soggetti politici ed istituzionali nei programmi extra-gr di rete e di testata. Rete Radio 24 Il sole 24 ore - Testata Radio 24 Il sole 24 ore</t>
  </si>
  <si>
    <t>Tab. B8 - Tempo di parola dei soggetti politici ed istituzionali nei programmi extra-gr di rete e di testata. Rete m2o - Testata m2o</t>
  </si>
  <si>
    <t>Tab. B9 - Tempo di parola dei soggetti politici ed istituzionali nei programmi extra-gr di rete e di testata. Rete Radio Deejay - Testata Radio Deejay</t>
  </si>
  <si>
    <t>Tab. B10 - Tempo di parola dei soggetti politici ed istituzionali nei programmi extra-gr di rete e di testata. Rete Radio Capital - Testata Radio Capital</t>
  </si>
  <si>
    <t>Tab. B11 - Tempo di parola dei soggetti politici ed istituzionali nei programmi extra-gr di rete e di testata. Rete Kiss Kiss - Testata Kiss Kiss</t>
  </si>
  <si>
    <t>Tab. B12 - Tempo di parola dei soggetti politici ed istituzionali nei programmi extra-gr di rete e di testata. Rete RTL 102.5 - Testata RTL 102.5</t>
  </si>
  <si>
    <t>Tab. B13 - Tempo di parola dei soggetti politici ed istituzionali nei programmi extra-gr di rete e di testata. Rete RDS - Testata RDS</t>
  </si>
  <si>
    <t>Tab. B14 - Tempo di parola dei soggetti politici ed istituzionali nei programmi extra-gr di rete e di testata. Rete Radio Italia - Testata Radio Italia Notizie</t>
  </si>
  <si>
    <t>Tab. B1 - Tempo di parola dei soggetti politici ed istituzionali nei programmi extr-gr di rete. Radio Uno, Radio Due, Radio Tre</t>
  </si>
  <si>
    <t>Graziano Delrio (Partito Democratico)</t>
  </si>
  <si>
    <t>Anna Maria Bernini (Forza Italia)</t>
  </si>
  <si>
    <t>Renato Brunetta (Forza Italia)</t>
  </si>
  <si>
    <t>Andrea Orlando (Partito Democratico)</t>
  </si>
  <si>
    <t>Pietro Bartolo (Partito Democratico)</t>
  </si>
  <si>
    <t>Sergio Costa (Governo/Ministri/Sottosegretari)</t>
  </si>
  <si>
    <t>Mario Draghi (Unione Europea)</t>
  </si>
  <si>
    <t>Massimiliano Fedriga (Lega Salvini Premier)</t>
  </si>
  <si>
    <t>Lorenzo Fioramonti (Governo/Ministri/Sottosegretari)</t>
  </si>
  <si>
    <t>Roberto Ammatuna (Altro)</t>
  </si>
  <si>
    <t>Francesco Lollobrigida (Fratelli d'Italia)</t>
  </si>
  <si>
    <t>Claudio Borghi (Lega Salvini Premier)</t>
  </si>
  <si>
    <t>Andrea Marcucci (Partito Democratico)</t>
  </si>
  <si>
    <t>Roberta Pinotti (Partito Democratico)</t>
  </si>
  <si>
    <t>Vittorio Sgarbi (Altro)</t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</si>
  <si>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</si>
  <si>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</si>
  <si>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</si>
  <si>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</si>
  <si>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</si>
  <si>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</si>
  <si>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 xml:space="preserve">Tempo di Parola: indica il tempo in cui il soggetto politico/istituzionale parla direttamente in voce.
</t>
  </si>
  <si>
    <t>Italia Viva - PSI</t>
  </si>
  <si>
    <t>Noi con l'Italia - Usei</t>
  </si>
  <si>
    <t>Cambiamo! - 10 volte meglio</t>
  </si>
  <si>
    <t>Maie</t>
  </si>
  <si>
    <t>Periodo dal 01.10.2019 al 31.10.2019</t>
  </si>
  <si>
    <t>Tempo di Parola: indica il tempo in cui il soggetto politico/istituzionale parla direttamente in voce.
Radio Uno:
Radio Due: Caterpillar; I lunatici.
Radio Tre: Tutta la città ne parla.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</si>
  <si>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Caffè Europa; Centocittà; Coltivando il futuro; Formato famiglia; GR 1 economia; I viaggi di Radio1; Il mattino di Radio1; Il mix delle cinque; Inviato speciale; Italia sotto inchiesta; Radio anch'io; Radio1 giorno per giorno; Radio1 in viva voce; Speciale GR 1; Tra poco in edicola; Un giorno da pecora; Zapping Radio1.
Radio Due: 
Radio Tre: </t>
    </r>
  </si>
  <si>
    <t>Tempo di Parola: indica il tempo in cui il soggetto politico/istituzionale parla direttamente in voce
Rete Radio 24: 
Testata Radio 24: 24 Mattino; 24 Mattino - le interviste; Effetto giorno; Effetto notte; Europa Europa; La zanzara; Si può fare; Uno, nessuno, 100Milan.</t>
  </si>
  <si>
    <t>Tab. B4 - Tempo di parola dei soggetti politici ed istituzionali nei programmi extra-gr di rete e di testata. Rete Radio 101 - Testata News Mediaset</t>
  </si>
  <si>
    <t>Testata News Mediaset</t>
  </si>
  <si>
    <t xml:space="preserve">Tempo di Parola: indica il tempo in cui il soggetto politico/istituzionale parla direttamente in voce
Rete Radio 101: 
Testata News Mediaset: </t>
  </si>
  <si>
    <t>Tab. B5 - Tempo di parola dei soggetti politici ed istituzionali nei programmi extra-gr di rete e di testata. Rete Virgin Radio - Testata News Mediaset</t>
  </si>
  <si>
    <t xml:space="preserve">Tempo di Parola: indica il tempo in cui il soggetto politico/istituzionale parla direttamente in voce
Rete Virgin Radio:
Testata News Mediaset: </t>
  </si>
  <si>
    <t>Tab. B6 - Tempo di parola dei soggetti politici ed istituzionali nei programmi extra-gr di rete e di testata. Rete Radio 105 network - Testata News Mediaset</t>
  </si>
  <si>
    <t xml:space="preserve">Tempo di Parola: indica il tempo in cui il soggetto politico/istituzionale parla direttamente in voce
Rete Radio 105 network: 
Testata News Mediaset: </t>
  </si>
  <si>
    <t>Tab. B7 - Tempo di parola dei soggetti politici ed istituzionali nei programmi extra-gr di rete e di testata. Rete Radio Monte Carlo - Testata News Mediaset</t>
  </si>
  <si>
    <t>Tempo di Parola: indica il tempo in cui il soggetto politico/istituzionale parla direttamente in voce
Rete Radio Monte Carlo: 
Testata News Mediaset: La Bella Italia; Primo mattino.</t>
  </si>
  <si>
    <t>Tempo di Parola: indica il tempo in cui il soggetto politico/istituzionale parla direttamente in voce
Rete Radio Capital: Fabrica di Oliviero Toscani; Le belve.
Testata Radio Capital: Capital news; Capital web news; Circo Massimo; Tg zero.</t>
  </si>
  <si>
    <t>Tempo di Parola: indica il tempo in cui il soggetto politico/istituzionale parla direttamente in voce
Rete RTL 102.5: 
Testata RTL 102.5: Non stop news.</t>
  </si>
  <si>
    <t>Stefano Patuanelli (Governo/Ministri/Sottosegretari)</t>
  </si>
  <si>
    <t>Debora Serracchiani (Partito Democratico)</t>
  </si>
  <si>
    <t>Barbara Floridia (MoVimento 5 Stelle)</t>
  </si>
  <si>
    <t>Antonio Misiani (Governo/Ministri/Sottosegretari)</t>
  </si>
  <si>
    <t>Vincenzo Bianconi (Altro)</t>
  </si>
  <si>
    <t>Roberto Gualtieri (Governo/Ministri/Sottosegretari)</t>
  </si>
  <si>
    <t>Matteo Renzi (Italia Viva - PSI)</t>
  </si>
  <si>
    <t>Teresa Bellanova (Governo/Ministri/Sottosegretari)</t>
  </si>
  <si>
    <t>Vittoria Baldino (MoVimento 5 Stelle)</t>
  </si>
  <si>
    <t>Dario Franceschini (Governo/Ministri/Sottosegretari)</t>
  </si>
  <si>
    <t>Giorgio Mule (Forza Italia)</t>
  </si>
  <si>
    <t>Alberto Cirio (Forza Italia)</t>
  </si>
  <si>
    <t>Leoluca Orlando (Partito Democratico)</t>
  </si>
  <si>
    <t>Nicola Morra (MoVimento 5 Stelle)</t>
  </si>
  <si>
    <t>Luigi Manconi (Partito Democratico)</t>
  </si>
  <si>
    <t>Gianluca Perilli (MoVimento 5 Stelle)</t>
  </si>
  <si>
    <t>Ciro Russo (Altro)</t>
  </si>
  <si>
    <t>Alessandro Andreatta (Partito Democratico)</t>
  </si>
  <si>
    <t>Roberto Speranza (Governo/Ministri/Sottosegretari)</t>
  </si>
  <si>
    <t>Giuseppe Brescia (MoVimento 5 Stelle)</t>
  </si>
  <si>
    <t>Roberto Calderoli (Lega Salvini Premier)</t>
  </si>
  <si>
    <t>David Sassoli (Unione Europea)</t>
  </si>
  <si>
    <t>Dario Franceschini (Partito Democratico)</t>
  </si>
  <si>
    <t>Francesca Puglisi (Governo/Ministri/Sottosegretari)</t>
  </si>
  <si>
    <t>Teresa Bellanova (Italia Viva - PSI)</t>
  </si>
  <si>
    <t>Luciana Lamorgese (Governo/Ministri/Sottosegretari)</t>
  </si>
  <si>
    <t>MoVimento 5 Stelle (MoVimento 5 Stelle)</t>
  </si>
  <si>
    <t>Francesco Miglio (Partito Democratico)</t>
  </si>
  <si>
    <t>Elena Bonetti (Governo/Ministri/Sottosegretari)</t>
  </si>
  <si>
    <t>Donatella Tesei (Lega Salvini Premier)</t>
  </si>
  <si>
    <t>Giovanni Toti (Cambiamo! - 10 volte meglio)</t>
  </si>
  <si>
    <t>Vincenzo Amendola (Governo/Ministri/Sottosegretari)</t>
  </si>
  <si>
    <t>Paola De Micheli (Governo/Ministri/Sottosegretari)</t>
  </si>
  <si>
    <t>Alessio Villarosa (Governo/Ministri/Sottosegretari)</t>
  </si>
  <si>
    <t>Pier Paolo Baretta (Governo/Ministri/Sottosegretari)</t>
  </si>
  <si>
    <t>Laura Boldrini (Partito Democratico)</t>
  </si>
  <si>
    <t>Ettore Antonio Licheri (MoVimento 5 Stelle)</t>
  </si>
  <si>
    <t>Ettore Rosato (Italia Viva - PSI)</t>
  </si>
  <si>
    <t>Massimo Bitonci (Lega Salvini Premier)</t>
  </si>
  <si>
    <t>Paola Pisano (MoVimento 5 Stelle)</t>
  </si>
  <si>
    <t>Simone Baldelli (Forza Italia)</t>
  </si>
  <si>
    <t>Carlo Calenda (Altro)</t>
  </si>
  <si>
    <t>Roberto Giachetti (Italia Viva - PSI)</t>
  </si>
  <si>
    <t>Lucia Azzolina (Governo/Ministri/Sottosegretari)</t>
  </si>
  <si>
    <t>Simona Malpezzi (Partito Democratico)</t>
  </si>
  <si>
    <t>Antonio Pappalardo (Altro)</t>
  </si>
  <si>
    <t>Beatrice Lorenzin (Partito Democratico)</t>
  </si>
  <si>
    <t>Mario Adinolfi (Altro)</t>
  </si>
  <si>
    <t>Antonio Razzi (Forza Italia)</t>
  </si>
  <si>
    <t>Piera Aiello (MoVimento 5 Stelle)</t>
  </si>
  <si>
    <t>Dina Merlo (Altro)</t>
  </si>
  <si>
    <t>Elena Grandi (Altro)</t>
  </si>
  <si>
    <t>Marina Sereni (Governo/Ministri/Sottosegretari)</t>
  </si>
  <si>
    <t>Elly Schlein (Liberi e Uguali)</t>
  </si>
  <si>
    <t>Cecilia Del Re (Partito Democratico)</t>
  </si>
  <si>
    <t>Angelo D'Agate (Altro)</t>
  </si>
  <si>
    <t>Nunzia Catalfo (Governo/Ministri/Sottosegretari)</t>
  </si>
  <si>
    <t>Massimo Garavaglia (Lega Salvini Premier)</t>
  </si>
  <si>
    <t>Federico D'Inca (Governo/Ministri/Sottosegretari)</t>
  </si>
  <si>
    <t>Maria Cecilia Guerra (Governo/Ministri/Sottosegretari)</t>
  </si>
  <si>
    <t>Massimiliano Romeo (Lega Salvini Premier)</t>
  </si>
  <si>
    <t>Cristiana Avenali (Partito Democratico)</t>
  </si>
  <si>
    <t>Carla Ruocco (MoVimento 5 Stelle)</t>
  </si>
  <si>
    <t>Francesco Boccia (Governo/Ministri/Sottosegretari)</t>
  </si>
  <si>
    <t>Walter Verini (Partito Democratico)</t>
  </si>
  <si>
    <t>Gianpietro Carlo Coppola (Altro)</t>
  </si>
  <si>
    <t>Rosario Lapunzina (Partito Democratico)</t>
  </si>
  <si>
    <t>Fabrizio Tondi (Altro)</t>
  </si>
  <si>
    <t>Maurizio Castellani (Altro)</t>
  </si>
  <si>
    <t>Renato Sparacino (Altro)</t>
  </si>
  <si>
    <t>Silvano Pisano (Altro)</t>
  </si>
  <si>
    <t>Ioris Danilo Pezzotti (Altro)</t>
  </si>
  <si>
    <t>Dino Giarrusso (MoVimento 5 Stelle)</t>
  </si>
  <si>
    <t>Luigi Capriotti (Fratelli d'Italia)</t>
  </si>
  <si>
    <t>Elena Donazzan (Forza Italia)</t>
  </si>
  <si>
    <t>Giuseppe Provenzano (Governo/Ministri/Sottosegretari)</t>
  </si>
  <si>
    <t>Roberta Lombardi (MoVimento 5 Stelle)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</si>
</sst>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43" x14ac:knownFonts="1">
    <font>
      <sz val="11"/>
      <color rgb="FF000000"/>
      <name val="Calibri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6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</cellStyleXfs>
  <cellXfs count="238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5" xfId="97" applyFont="1" applyFill="1" applyBorder="1" applyAlignment="1">
      <alignment vertical="center"/>
    </xf>
    <xf numFmtId="0" fontId="41" fillId="0" borderId="56" xfId="97" applyFont="1" applyFill="1" applyBorder="1" applyAlignment="1">
      <alignment horizontal="center" vertical="center"/>
    </xf>
    <xf numFmtId="0" fontId="41" fillId="0" borderId="57" xfId="97" applyFont="1" applyFill="1" applyBorder="1" applyAlignment="1">
      <alignment horizontal="center" vertical="center"/>
    </xf>
    <xf numFmtId="0" fontId="29" fillId="0" borderId="28" xfId="97" applyFont="1" applyFill="1" applyBorder="1" applyAlignment="1">
      <alignment horizont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164" fontId="28" fillId="0" borderId="38" xfId="97" applyNumberFormat="1" applyFont="1" applyFill="1" applyBorder="1" applyAlignment="1">
      <alignment horizontal="center"/>
    </xf>
    <xf numFmtId="164" fontId="27" fillId="0" borderId="28" xfId="97" applyNumberFormat="1" applyFont="1" applyFill="1" applyBorder="1" applyAlignment="1">
      <alignment horizontal="center"/>
    </xf>
    <xf numFmtId="164" fontId="14" fillId="0" borderId="28" xfId="145" applyNumberFormat="1" applyFill="1" applyBorder="1" applyAlignment="1">
      <alignment horizontal="center"/>
    </xf>
    <xf numFmtId="164" fontId="27" fillId="0" borderId="28" xfId="97" applyNumberFormat="1" applyFont="1" applyBorder="1" applyAlignment="1">
      <alignment horizontal="center"/>
    </xf>
    <xf numFmtId="164" fontId="27" fillId="0" borderId="29" xfId="99" applyNumberFormat="1" applyFont="1" applyBorder="1" applyAlignment="1">
      <alignment horizontal="center"/>
    </xf>
    <xf numFmtId="164" fontId="27" fillId="0" borderId="31" xfId="97" applyNumberFormat="1" applyFont="1" applyFill="1" applyBorder="1" applyAlignment="1">
      <alignment horizontal="center"/>
    </xf>
    <xf numFmtId="164" fontId="14" fillId="0" borderId="31" xfId="145" applyNumberFormat="1" applyFill="1" applyBorder="1" applyAlignment="1">
      <alignment horizontal="center"/>
    </xf>
    <xf numFmtId="164" fontId="27" fillId="0" borderId="31" xfId="97" applyNumberFormat="1" applyFont="1" applyBorder="1" applyAlignment="1">
      <alignment horizontal="center"/>
    </xf>
    <xf numFmtId="164" fontId="27" fillId="0" borderId="40" xfId="99" applyNumberFormat="1" applyFont="1" applyBorder="1" applyAlignment="1">
      <alignment horizontal="center"/>
    </xf>
    <xf numFmtId="164" fontId="28" fillId="0" borderId="39" xfId="97" applyNumberFormat="1" applyFont="1" applyFill="1" applyBorder="1" applyAlignment="1">
      <alignment horizontal="center"/>
    </xf>
    <xf numFmtId="164" fontId="28" fillId="0" borderId="38" xfId="97" applyNumberFormat="1" applyFont="1" applyBorder="1" applyAlignment="1">
      <alignment horizontal="center"/>
    </xf>
    <xf numFmtId="164" fontId="28" fillId="0" borderId="39" xfId="99" applyNumberFormat="1" applyFont="1" applyBorder="1" applyAlignment="1">
      <alignment horizontal="center"/>
    </xf>
    <xf numFmtId="0" fontId="29" fillId="0" borderId="27" xfId="97" applyFont="1" applyFill="1" applyBorder="1" applyAlignment="1"/>
    <xf numFmtId="164" fontId="27" fillId="0" borderId="28" xfId="99" applyNumberFormat="1" applyFont="1" applyBorder="1" applyAlignment="1">
      <alignment horizontal="center"/>
    </xf>
    <xf numFmtId="0" fontId="24" fillId="0" borderId="27" xfId="0" applyFont="1" applyBorder="1"/>
    <xf numFmtId="0" fontId="0" fillId="0" borderId="0" xfId="97" applyFont="1" applyBorder="1" applyAlignment="1">
      <alignment horizontal="left" vertical="top" wrapText="1"/>
    </xf>
    <xf numFmtId="0" fontId="24" fillId="0" borderId="0" xfId="97" applyBorder="1" applyAlignment="1">
      <alignment horizontal="left" vertical="top" wrapText="1"/>
    </xf>
    <xf numFmtId="0" fontId="24" fillId="0" borderId="4" xfId="0" applyFont="1" applyBorder="1"/>
    <xf numFmtId="164" fontId="27" fillId="0" borderId="0" xfId="97" applyNumberFormat="1" applyFont="1" applyFill="1" applyBorder="1" applyAlignment="1"/>
    <xf numFmtId="0" fontId="28" fillId="0" borderId="38" xfId="97" applyFont="1" applyFill="1" applyBorder="1" applyAlignment="1">
      <alignment horizontal="center"/>
    </xf>
    <xf numFmtId="0" fontId="27" fillId="0" borderId="28" xfId="97" applyFont="1" applyFill="1" applyBorder="1" applyAlignment="1">
      <alignment horizontal="center"/>
    </xf>
    <xf numFmtId="0" fontId="27" fillId="0" borderId="31" xfId="97" applyFont="1" applyFill="1" applyBorder="1" applyAlignment="1">
      <alignment horizontal="center"/>
    </xf>
    <xf numFmtId="0" fontId="27" fillId="0" borderId="0" xfId="97" applyFont="1" applyFill="1" applyBorder="1" applyAlignment="1">
      <alignment horizontal="center"/>
    </xf>
    <xf numFmtId="164" fontId="27" fillId="0" borderId="0" xfId="97" applyNumberFormat="1" applyFont="1" applyFill="1" applyBorder="1" applyAlignment="1">
      <alignment horizontal="center"/>
    </xf>
    <xf numFmtId="9" fontId="28" fillId="0" borderId="38" xfId="97" applyNumberFormat="1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42" fillId="0" borderId="30" xfId="97" applyFont="1" applyFill="1" applyBorder="1" applyAlignment="1">
      <alignment vertical="center"/>
    </xf>
    <xf numFmtId="164" fontId="39" fillId="0" borderId="31" xfId="97" applyNumberFormat="1" applyFont="1" applyFill="1" applyBorder="1" applyAlignment="1">
      <alignment horizontal="center" vertical="center"/>
    </xf>
    <xf numFmtId="10" fontId="39" fillId="0" borderId="40" xfId="97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9" fontId="0" fillId="0" borderId="28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27" fillId="0" borderId="28" xfId="97" applyNumberFormat="1" applyFont="1" applyFill="1" applyBorder="1" applyAlignment="1">
      <alignment horizontal="center"/>
    </xf>
    <xf numFmtId="10" fontId="27" fillId="0" borderId="0" xfId="97" applyNumberFormat="1" applyFont="1" applyFill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0" xfId="97" applyNumberFormat="1" applyFont="1" applyFill="1" applyBorder="1" applyAlignment="1"/>
    <xf numFmtId="10" fontId="0" fillId="0" borderId="28" xfId="160" applyNumberFormat="1" applyFont="1" applyBorder="1" applyAlignment="1">
      <alignment horizontal="center"/>
    </xf>
    <xf numFmtId="10" fontId="28" fillId="0" borderId="38" xfId="160" applyNumberFormat="1" applyFont="1" applyFill="1" applyBorder="1" applyAlignment="1">
      <alignment horizontal="center"/>
    </xf>
    <xf numFmtId="10" fontId="27" fillId="0" borderId="28" xfId="160" applyNumberFormat="1" applyFont="1" applyFill="1" applyBorder="1" applyAlignment="1">
      <alignment horizontal="center"/>
    </xf>
    <xf numFmtId="10" fontId="27" fillId="0" borderId="0" xfId="160" applyNumberFormat="1" applyFont="1" applyFill="1" applyBorder="1" applyAlignment="1">
      <alignment horizontal="center"/>
    </xf>
    <xf numFmtId="10" fontId="29" fillId="0" borderId="28" xfId="160" applyNumberFormat="1" applyFont="1" applyFill="1" applyBorder="1" applyAlignment="1">
      <alignment horizontal="center"/>
    </xf>
    <xf numFmtId="10" fontId="27" fillId="0" borderId="31" xfId="97" applyNumberFormat="1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164" fontId="24" fillId="0" borderId="28" xfId="0" applyNumberFormat="1" applyFont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10" fontId="39" fillId="0" borderId="6" xfId="99" applyNumberFormat="1" applyFont="1" applyBorder="1" applyAlignment="1">
      <alignment horizontal="center" vertical="center"/>
    </xf>
    <xf numFmtId="0" fontId="40" fillId="0" borderId="65" xfId="97" applyFont="1" applyFill="1" applyBorder="1"/>
    <xf numFmtId="10" fontId="39" fillId="0" borderId="48" xfId="99" applyNumberFormat="1" applyFont="1" applyBorder="1" applyAlignment="1">
      <alignment horizontal="center" vertical="center"/>
    </xf>
    <xf numFmtId="10" fontId="39" fillId="0" borderId="68" xfId="99" applyNumberFormat="1" applyFont="1" applyBorder="1" applyAlignment="1">
      <alignment horizontal="center" vertical="center"/>
    </xf>
    <xf numFmtId="0" fontId="39" fillId="0" borderId="4" xfId="100" applyFont="1" applyBorder="1" applyAlignment="1">
      <alignment vertical="center"/>
    </xf>
    <xf numFmtId="164" fontId="39" fillId="0" borderId="5" xfId="100" applyNumberFormat="1" applyFont="1" applyBorder="1" applyAlignment="1">
      <alignment horizontal="center" vertical="center"/>
    </xf>
    <xf numFmtId="10" fontId="39" fillId="0" borderId="6" xfId="100" applyNumberFormat="1" applyFont="1" applyBorder="1" applyAlignment="1">
      <alignment horizontal="center" vertical="center"/>
    </xf>
    <xf numFmtId="0" fontId="39" fillId="0" borderId="7" xfId="100" applyFont="1" applyBorder="1" applyAlignment="1">
      <alignment vertical="center"/>
    </xf>
    <xf numFmtId="164" fontId="39" fillId="0" borderId="8" xfId="100" applyNumberFormat="1" applyFont="1" applyBorder="1" applyAlignment="1">
      <alignment horizontal="center" vertical="center"/>
    </xf>
    <xf numFmtId="10" fontId="39" fillId="0" borderId="9" xfId="100" applyNumberFormat="1" applyFont="1" applyBorder="1" applyAlignment="1">
      <alignment horizontal="center" vertical="center"/>
    </xf>
    <xf numFmtId="0" fontId="41" fillId="0" borderId="4" xfId="100" applyFont="1" applyBorder="1" applyAlignment="1">
      <alignment vertical="center"/>
    </xf>
    <xf numFmtId="164" fontId="41" fillId="0" borderId="5" xfId="100" applyNumberFormat="1" applyFont="1" applyBorder="1" applyAlignment="1">
      <alignment horizontal="center" vertical="center"/>
    </xf>
    <xf numFmtId="10" fontId="41" fillId="0" borderId="6" xfId="100" applyNumberFormat="1" applyFont="1" applyBorder="1" applyAlignment="1">
      <alignment horizontal="center" vertical="center"/>
    </xf>
    <xf numFmtId="10" fontId="39" fillId="0" borderId="9" xfId="99" applyNumberFormat="1" applyFont="1" applyBorder="1" applyAlignment="1">
      <alignment horizontal="center" vertical="center"/>
    </xf>
    <xf numFmtId="0" fontId="39" fillId="0" borderId="55" xfId="100" applyFont="1" applyBorder="1" applyAlignment="1">
      <alignment vertical="center"/>
    </xf>
    <xf numFmtId="164" fontId="39" fillId="0" borderId="56" xfId="100" applyNumberFormat="1" applyFont="1" applyBorder="1" applyAlignment="1">
      <alignment horizontal="center" vertical="center"/>
    </xf>
    <xf numFmtId="10" fontId="39" fillId="0" borderId="57" xfId="99" applyNumberFormat="1" applyFont="1" applyBorder="1" applyAlignment="1">
      <alignment horizontal="center" vertical="center"/>
    </xf>
    <xf numFmtId="0" fontId="39" fillId="0" borderId="58" xfId="100" applyFont="1" applyBorder="1" applyAlignment="1">
      <alignment vertical="center"/>
    </xf>
    <xf numFmtId="164" fontId="39" fillId="0" borderId="59" xfId="100" applyNumberFormat="1" applyFont="1" applyBorder="1" applyAlignment="1">
      <alignment horizontal="center" vertical="center"/>
    </xf>
    <xf numFmtId="10" fontId="39" fillId="0" borderId="60" xfId="99" applyNumberFormat="1" applyFont="1" applyBorder="1" applyAlignment="1">
      <alignment horizontal="center" vertical="center"/>
    </xf>
    <xf numFmtId="0" fontId="39" fillId="0" borderId="27" xfId="100" applyFont="1" applyBorder="1" applyAlignment="1">
      <alignment vertical="center"/>
    </xf>
    <xf numFmtId="164" fontId="39" fillId="0" borderId="28" xfId="100" applyNumberFormat="1" applyFont="1" applyBorder="1" applyAlignment="1">
      <alignment horizontal="center" vertical="center"/>
    </xf>
    <xf numFmtId="10" fontId="39" fillId="0" borderId="29" xfId="99" applyNumberFormat="1" applyFont="1" applyBorder="1" applyAlignment="1">
      <alignment horizontal="center" vertical="center"/>
    </xf>
    <xf numFmtId="0" fontId="39" fillId="0" borderId="49" xfId="100" applyFont="1" applyBorder="1" applyAlignment="1">
      <alignment vertical="center"/>
    </xf>
    <xf numFmtId="164" fontId="39" fillId="0" borderId="50" xfId="100" applyNumberFormat="1" applyFont="1" applyBorder="1" applyAlignment="1">
      <alignment horizontal="center" vertical="center"/>
    </xf>
    <xf numFmtId="10" fontId="39" fillId="0" borderId="51" xfId="99" applyNumberFormat="1" applyFont="1" applyBorder="1" applyAlignment="1">
      <alignment horizontal="center" vertical="center"/>
    </xf>
    <xf numFmtId="0" fontId="39" fillId="0" borderId="35" xfId="100" applyFont="1" applyBorder="1" applyAlignment="1">
      <alignment vertical="center"/>
    </xf>
    <xf numFmtId="164" fontId="39" fillId="0" borderId="36" xfId="100" applyNumberFormat="1" applyFont="1" applyBorder="1" applyAlignment="1">
      <alignment horizontal="center" vertical="center"/>
    </xf>
    <xf numFmtId="10" fontId="39" fillId="0" borderId="43" xfId="99" applyNumberFormat="1" applyFont="1" applyBorder="1" applyAlignment="1">
      <alignment horizontal="center" vertical="center"/>
    </xf>
    <xf numFmtId="0" fontId="24" fillId="0" borderId="49" xfId="100" applyBorder="1"/>
    <xf numFmtId="164" fontId="24" fillId="0" borderId="50" xfId="100" applyNumberFormat="1" applyBorder="1" applyAlignment="1">
      <alignment horizontal="center"/>
    </xf>
    <xf numFmtId="10" fontId="0" fillId="0" borderId="51" xfId="99" applyNumberFormat="1" applyFont="1" applyBorder="1" applyAlignment="1">
      <alignment horizontal="center"/>
    </xf>
    <xf numFmtId="0" fontId="39" fillId="0" borderId="50" xfId="100" applyFont="1" applyBorder="1" applyAlignment="1">
      <alignment vertical="center"/>
    </xf>
    <xf numFmtId="0" fontId="39" fillId="0" borderId="51" xfId="100" applyFont="1" applyBorder="1" applyAlignment="1">
      <alignment vertical="center"/>
    </xf>
    <xf numFmtId="0" fontId="24" fillId="0" borderId="49" xfId="100" applyBorder="1" applyAlignment="1">
      <alignment vertical="center"/>
    </xf>
    <xf numFmtId="0" fontId="24" fillId="0" borderId="50" xfId="100" applyBorder="1" applyAlignment="1">
      <alignment vertical="center"/>
    </xf>
    <xf numFmtId="0" fontId="24" fillId="0" borderId="51" xfId="100" applyBorder="1" applyAlignment="1">
      <alignment vertical="center"/>
    </xf>
    <xf numFmtId="0" fontId="39" fillId="0" borderId="65" xfId="100" applyFont="1" applyBorder="1" applyAlignment="1">
      <alignment vertical="center"/>
    </xf>
    <xf numFmtId="0" fontId="39" fillId="0" borderId="66" xfId="100" applyFont="1" applyBorder="1" applyAlignment="1">
      <alignment vertical="center"/>
    </xf>
    <xf numFmtId="164" fontId="39" fillId="0" borderId="67" xfId="100" applyNumberFormat="1" applyFont="1" applyBorder="1" applyAlignment="1">
      <alignment horizontal="center" vertical="center"/>
    </xf>
    <xf numFmtId="0" fontId="40" fillId="0" borderId="65" xfId="97" applyFont="1" applyFill="1" applyBorder="1" applyAlignment="1">
      <alignment vertical="center"/>
    </xf>
    <xf numFmtId="0" fontId="39" fillId="0" borderId="67" xfId="100" applyFont="1" applyBorder="1" applyAlignment="1">
      <alignment vertical="center"/>
    </xf>
    <xf numFmtId="0" fontId="39" fillId="0" borderId="68" xfId="100" applyFont="1" applyBorder="1" applyAlignment="1">
      <alignment vertic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61" xfId="97" applyFont="1" applyFill="1" applyBorder="1" applyAlignment="1">
      <alignment horizontal="left" vertical="top" wrapText="1"/>
    </xf>
    <xf numFmtId="0" fontId="24" fillId="0" borderId="62" xfId="97" applyFont="1" applyFill="1" applyBorder="1" applyAlignment="1">
      <alignment horizontal="left" vertical="top" wrapText="1"/>
    </xf>
    <xf numFmtId="0" fontId="24" fillId="0" borderId="63" xfId="97" applyFont="1" applyFill="1" applyBorder="1" applyAlignment="1">
      <alignment horizontal="left" vertical="top" wrapText="1"/>
    </xf>
    <xf numFmtId="0" fontId="23" fillId="0" borderId="28" xfId="0" applyFont="1" applyBorder="1" applyAlignment="1">
      <alignment horizontal="center"/>
    </xf>
    <xf numFmtId="0" fontId="2" fillId="0" borderId="69" xfId="97" applyFont="1" applyFill="1" applyBorder="1" applyAlignment="1">
      <alignment vertical="top" wrapText="1"/>
    </xf>
    <xf numFmtId="0" fontId="24" fillId="0" borderId="70" xfId="0" applyFont="1" applyBorder="1" applyAlignment="1">
      <alignment vertical="top"/>
    </xf>
    <xf numFmtId="0" fontId="24" fillId="0" borderId="71" xfId="0" applyFont="1" applyBorder="1" applyAlignment="1">
      <alignment vertical="top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3" borderId="64" xfId="97" applyFont="1" applyFill="1" applyBorder="1" applyAlignment="1">
      <alignment horizontal="center" vertical="center"/>
    </xf>
    <xf numFmtId="0" fontId="38" fillId="3" borderId="52" xfId="97" applyFont="1" applyFill="1" applyBorder="1" applyAlignment="1">
      <alignment horizontal="center" vertical="center"/>
    </xf>
    <xf numFmtId="0" fontId="38" fillId="3" borderId="53" xfId="97" applyFont="1" applyFill="1" applyBorder="1" applyAlignment="1">
      <alignment horizontal="center" vertical="center"/>
    </xf>
    <xf numFmtId="0" fontId="38" fillId="3" borderId="54" xfId="97" applyFont="1" applyFill="1" applyBorder="1" applyAlignment="1">
      <alignment horizontal="center" vertical="center"/>
    </xf>
    <xf numFmtId="0" fontId="38" fillId="3" borderId="55" xfId="97" applyFont="1" applyFill="1" applyBorder="1" applyAlignment="1">
      <alignment horizontal="center" vertical="center"/>
    </xf>
    <xf numFmtId="0" fontId="38" fillId="3" borderId="56" xfId="97" applyFont="1" applyFill="1" applyBorder="1" applyAlignment="1">
      <alignment horizontal="center" vertical="center"/>
    </xf>
    <xf numFmtId="0" fontId="38" fillId="3" borderId="5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</cellXfs>
  <cellStyles count="162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117" Type="http://schemas.openxmlformats.org/officeDocument/2006/relationships/theme" Target="theme/theme1.xml"/><Relationship Id="rId21" Type="http://schemas.openxmlformats.org/officeDocument/2006/relationships/worksheet" Target="worksheets/sheet14.xml"/><Relationship Id="rId42" Type="http://schemas.openxmlformats.org/officeDocument/2006/relationships/chartsheet" Target="chartsheets/sheet12.xml"/><Relationship Id="rId47" Type="http://schemas.openxmlformats.org/officeDocument/2006/relationships/worksheet" Target="worksheets/sheet3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12" Type="http://schemas.openxmlformats.org/officeDocument/2006/relationships/worksheet" Target="worksheets/sheet95.xml"/><Relationship Id="rId16" Type="http://schemas.openxmlformats.org/officeDocument/2006/relationships/chartsheet" Target="chartsheets/sheet5.xml"/><Relationship Id="rId107" Type="http://schemas.openxmlformats.org/officeDocument/2006/relationships/worksheet" Target="worksheets/sheet9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chartsheet" Target="chartsheets/sheet11.xml"/><Relationship Id="rId40" Type="http://schemas.openxmlformats.org/officeDocument/2006/relationships/worksheet" Target="worksheets/sheet29.xml"/><Relationship Id="rId45" Type="http://schemas.openxmlformats.org/officeDocument/2006/relationships/worksheet" Target="worksheets/sheet33.xml"/><Relationship Id="rId53" Type="http://schemas.openxmlformats.org/officeDocument/2006/relationships/worksheet" Target="worksheets/sheet3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worksheet" Target="worksheets/sheet85.xml"/><Relationship Id="rId110" Type="http://schemas.openxmlformats.org/officeDocument/2006/relationships/worksheet" Target="worksheets/sheet93.xml"/><Relationship Id="rId115" Type="http://schemas.openxmlformats.org/officeDocument/2006/relationships/worksheet" Target="worksheets/sheet98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chartsheet" Target="chartsheets/sheet10.xml"/><Relationship Id="rId43" Type="http://schemas.openxmlformats.org/officeDocument/2006/relationships/worksheet" Target="worksheets/sheet31.xml"/><Relationship Id="rId48" Type="http://schemas.openxmlformats.org/officeDocument/2006/relationships/chartsheet" Target="chartsheets/sheet1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105" Type="http://schemas.openxmlformats.org/officeDocument/2006/relationships/worksheet" Target="worksheets/sheet88.xml"/><Relationship Id="rId113" Type="http://schemas.openxmlformats.org/officeDocument/2006/relationships/worksheet" Target="worksheets/sheet96.xml"/><Relationship Id="rId118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worksheet" Target="worksheets/sheet3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chartsheet" Target="chartsheets/sheet1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worksheet" Target="worksheets/sheet86.xml"/><Relationship Id="rId108" Type="http://schemas.openxmlformats.org/officeDocument/2006/relationships/worksheet" Target="worksheets/sheet91.xml"/><Relationship Id="rId116" Type="http://schemas.openxmlformats.org/officeDocument/2006/relationships/worksheet" Target="worksheets/sheet99.xml"/><Relationship Id="rId20" Type="http://schemas.openxmlformats.org/officeDocument/2006/relationships/chartsheet" Target="chartsheets/sheet7.xml"/><Relationship Id="rId41" Type="http://schemas.openxmlformats.org/officeDocument/2006/relationships/worksheet" Target="worksheets/sheet30.xml"/><Relationship Id="rId54" Type="http://schemas.openxmlformats.org/officeDocument/2006/relationships/chartsheet" Target="chartsheets/sheet1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11" Type="http://schemas.openxmlformats.org/officeDocument/2006/relationships/worksheet" Target="worksheets/sheet94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worksheet" Target="worksheets/sheet26.xml"/><Relationship Id="rId49" Type="http://schemas.openxmlformats.org/officeDocument/2006/relationships/worksheet" Target="worksheets/sheet35.xml"/><Relationship Id="rId57" Type="http://schemas.openxmlformats.org/officeDocument/2006/relationships/worksheet" Target="worksheets/sheet40.xml"/><Relationship Id="rId106" Type="http://schemas.openxmlformats.org/officeDocument/2006/relationships/worksheet" Target="worksheets/sheet89.xml"/><Relationship Id="rId114" Type="http://schemas.openxmlformats.org/officeDocument/2006/relationships/worksheet" Target="worksheets/sheet97.xml"/><Relationship Id="rId119" Type="http://schemas.openxmlformats.org/officeDocument/2006/relationships/sharedStrings" Target="sharedStrings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chartsheet" Target="chartsheets/sheet1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worksheet" Target="worksheets/sheet8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109" Type="http://schemas.openxmlformats.org/officeDocument/2006/relationships/worksheet" Target="worksheets/sheet92.xml"/><Relationship Id="rId34" Type="http://schemas.openxmlformats.org/officeDocument/2006/relationships/worksheet" Target="worksheets/sheet25.xml"/><Relationship Id="rId50" Type="http://schemas.openxmlformats.org/officeDocument/2006/relationships/chartsheet" Target="chartsheets/sheet1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worksheet" Target="worksheets/sheet87.xml"/><Relationship Id="rId120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/>
            </a:pP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7.9513888888888898E-3</c:v>
                </c:pt>
                <c:pt idx="2">
                  <c:v>7.9050925925925903E-3</c:v>
                </c:pt>
                <c:pt idx="3">
                  <c:v>9.7222222222222198E-4</c:v>
                </c:pt>
                <c:pt idx="4">
                  <c:v>8.2407407407407395E-3</c:v>
                </c:pt>
                <c:pt idx="5">
                  <c:v>2.48842592592593E-3</c:v>
                </c:pt>
                <c:pt idx="6">
                  <c:v>0</c:v>
                </c:pt>
                <c:pt idx="7">
                  <c:v>0</c:v>
                </c:pt>
                <c:pt idx="8">
                  <c:v>3.00925925925926E-4</c:v>
                </c:pt>
                <c:pt idx="9">
                  <c:v>0</c:v>
                </c:pt>
                <c:pt idx="10">
                  <c:v>0</c:v>
                </c:pt>
                <c:pt idx="11">
                  <c:v>1.9375E-2</c:v>
                </c:pt>
                <c:pt idx="12">
                  <c:v>6.6666666666666697E-3</c:v>
                </c:pt>
                <c:pt idx="13">
                  <c:v>5.5092592592592598E-3</c:v>
                </c:pt>
                <c:pt idx="14">
                  <c:v>1.6215277777777801E-2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1.34259259259259E-2</c:v>
                </c:pt>
                <c:pt idx="2">
                  <c:v>7.6388888888888904E-3</c:v>
                </c:pt>
                <c:pt idx="3">
                  <c:v>1.9675925925925898E-3</c:v>
                </c:pt>
                <c:pt idx="4">
                  <c:v>3.81944444444444E-3</c:v>
                </c:pt>
                <c:pt idx="5">
                  <c:v>3.26388888888889E-3</c:v>
                </c:pt>
                <c:pt idx="6">
                  <c:v>0</c:v>
                </c:pt>
                <c:pt idx="7">
                  <c:v>0</c:v>
                </c:pt>
                <c:pt idx="8">
                  <c:v>1.6203703703703701E-4</c:v>
                </c:pt>
                <c:pt idx="9">
                  <c:v>0</c:v>
                </c:pt>
                <c:pt idx="10">
                  <c:v>0</c:v>
                </c:pt>
                <c:pt idx="11">
                  <c:v>1.58333333333333E-2</c:v>
                </c:pt>
                <c:pt idx="12">
                  <c:v>6.6550925925925901E-3</c:v>
                </c:pt>
                <c:pt idx="13">
                  <c:v>7.9629629629629599E-3</c:v>
                </c:pt>
                <c:pt idx="14">
                  <c:v>1.8472222222222199E-2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5.1851851851851902E-3</c:v>
                </c:pt>
                <c:pt idx="2">
                  <c:v>2.0254629629629598E-3</c:v>
                </c:pt>
                <c:pt idx="3">
                  <c:v>0</c:v>
                </c:pt>
                <c:pt idx="4">
                  <c:v>2.99768518518519E-3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5.92592592592593E-3</c:v>
                </c:pt>
                <c:pt idx="12">
                  <c:v>4.7337962962963002E-3</c:v>
                </c:pt>
                <c:pt idx="13">
                  <c:v>3.49537037037037E-3</c:v>
                </c:pt>
                <c:pt idx="14">
                  <c:v>1.15162037037037E-2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3.7847222222222201E-3</c:v>
                </c:pt>
                <c:pt idx="2">
                  <c:v>5.3472222222222202E-3</c:v>
                </c:pt>
                <c:pt idx="3">
                  <c:v>4.2824074074074102E-4</c:v>
                </c:pt>
                <c:pt idx="4">
                  <c:v>8.1134259259259302E-3</c:v>
                </c:pt>
                <c:pt idx="5">
                  <c:v>4.1666666666666702E-4</c:v>
                </c:pt>
                <c:pt idx="6">
                  <c:v>0</c:v>
                </c:pt>
                <c:pt idx="7">
                  <c:v>0</c:v>
                </c:pt>
                <c:pt idx="8">
                  <c:v>2.31481481481481E-4</c:v>
                </c:pt>
                <c:pt idx="9">
                  <c:v>0</c:v>
                </c:pt>
                <c:pt idx="10">
                  <c:v>0</c:v>
                </c:pt>
                <c:pt idx="11">
                  <c:v>1.43518518518519E-2</c:v>
                </c:pt>
                <c:pt idx="12">
                  <c:v>4.4675925925925898E-3</c:v>
                </c:pt>
                <c:pt idx="13">
                  <c:v>3.76157407407407E-3</c:v>
                </c:pt>
                <c:pt idx="14">
                  <c:v>1.15277777777778E-2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2.48842592592593E-3</c:v>
                </c:pt>
                <c:pt idx="2">
                  <c:v>1.1805555555555599E-3</c:v>
                </c:pt>
                <c:pt idx="3">
                  <c:v>2.0833333333333299E-4</c:v>
                </c:pt>
                <c:pt idx="4">
                  <c:v>5.20833333333333E-4</c:v>
                </c:pt>
                <c:pt idx="5">
                  <c:v>3.4722222222222202E-4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3.9583333333333302E-3</c:v>
                </c:pt>
                <c:pt idx="12">
                  <c:v>2.1296296296296302E-3</c:v>
                </c:pt>
                <c:pt idx="13">
                  <c:v>1.58564814814815E-3</c:v>
                </c:pt>
                <c:pt idx="14">
                  <c:v>7.3958333333333298E-3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5.4629629629629603E-3</c:v>
                </c:pt>
                <c:pt idx="2">
                  <c:v>1.99074074074074E-3</c:v>
                </c:pt>
                <c:pt idx="3">
                  <c:v>3.3564814814814801E-4</c:v>
                </c:pt>
                <c:pt idx="4">
                  <c:v>3.4259259259259299E-3</c:v>
                </c:pt>
                <c:pt idx="5">
                  <c:v>8.3333333333333295E-4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9.2361111111111099E-3</c:v>
                </c:pt>
                <c:pt idx="12">
                  <c:v>2.71990740740741E-3</c:v>
                </c:pt>
                <c:pt idx="13">
                  <c:v>2.60416666666667E-3</c:v>
                </c:pt>
                <c:pt idx="14">
                  <c:v>6.6666666666666697E-3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3.8194444444444398E-4</c:v>
                </c:pt>
                <c:pt idx="2">
                  <c:v>5.5555555555555599E-4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6.01851851851852E-4</c:v>
                </c:pt>
                <c:pt idx="12">
                  <c:v>3.7037037037037003E-4</c:v>
                </c:pt>
                <c:pt idx="13">
                  <c:v>4.1666666666666702E-4</c:v>
                </c:pt>
                <c:pt idx="14">
                  <c:v>1.05324074074074E-3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5.32407407407407E-4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1.38888888888889E-4</c:v>
                </c:pt>
                <c:pt idx="14">
                  <c:v>2.19907407407407E-4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9.2592592592592602E-5</c:v>
                </c:pt>
                <c:pt idx="13">
                  <c:v>1.04166666666667E-4</c:v>
                </c:pt>
                <c:pt idx="14">
                  <c:v>5.78703703703704E-5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+Europa - Centro Democratico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5.90277777777778E-4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9.2592592592592602E-5</c:v>
                </c:pt>
                <c:pt idx="14">
                  <c:v>8.1018518518518503E-5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Cambiamo! - 10 volte meglio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1.25E-3</c:v>
                </c:pt>
                <c:pt idx="2">
                  <c:v>6.9444444444444404E-4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6.01851851851852E-4</c:v>
                </c:pt>
                <c:pt idx="12">
                  <c:v>0</c:v>
                </c:pt>
                <c:pt idx="13">
                  <c:v>0</c:v>
                </c:pt>
                <c:pt idx="14">
                  <c:v>1.7361111111111101E-4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1.7361111111111101E-4</c:v>
                </c:pt>
                <c:pt idx="14">
                  <c:v>1.7361111111111101E-4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3.4606481481481502E-3</c:v>
                </c:pt>
                <c:pt idx="2">
                  <c:v>1.1226851851851901E-3</c:v>
                </c:pt>
                <c:pt idx="3">
                  <c:v>0</c:v>
                </c:pt>
                <c:pt idx="4">
                  <c:v>5.3356481481481501E-3</c:v>
                </c:pt>
                <c:pt idx="5">
                  <c:v>4.6296296296296298E-4</c:v>
                </c:pt>
                <c:pt idx="6">
                  <c:v>0</c:v>
                </c:pt>
                <c:pt idx="7">
                  <c:v>0</c:v>
                </c:pt>
                <c:pt idx="8">
                  <c:v>1.04166666666667E-4</c:v>
                </c:pt>
                <c:pt idx="9">
                  <c:v>0</c:v>
                </c:pt>
                <c:pt idx="10">
                  <c:v>0</c:v>
                </c:pt>
                <c:pt idx="11">
                  <c:v>6.4120370370370399E-3</c:v>
                </c:pt>
                <c:pt idx="12">
                  <c:v>3.8194444444444398E-4</c:v>
                </c:pt>
                <c:pt idx="13">
                  <c:v>1.30787037037037E-3</c:v>
                </c:pt>
                <c:pt idx="14">
                  <c:v>2.99768518518519E-3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4.8032407407407399E-3</c:v>
                </c:pt>
                <c:pt idx="2">
                  <c:v>2.32638888888889E-3</c:v>
                </c:pt>
                <c:pt idx="3">
                  <c:v>4.1666666666666702E-4</c:v>
                </c:pt>
                <c:pt idx="4">
                  <c:v>1.88657407407407E-3</c:v>
                </c:pt>
                <c:pt idx="5">
                  <c:v>1.6203703703703701E-4</c:v>
                </c:pt>
                <c:pt idx="6">
                  <c:v>0</c:v>
                </c:pt>
                <c:pt idx="7">
                  <c:v>0</c:v>
                </c:pt>
                <c:pt idx="8">
                  <c:v>2.7777777777777799E-4</c:v>
                </c:pt>
                <c:pt idx="9">
                  <c:v>0</c:v>
                </c:pt>
                <c:pt idx="10">
                  <c:v>0</c:v>
                </c:pt>
                <c:pt idx="11">
                  <c:v>2.2222222222222201E-3</c:v>
                </c:pt>
                <c:pt idx="12">
                  <c:v>4.7337962962963002E-3</c:v>
                </c:pt>
                <c:pt idx="13">
                  <c:v>4.09722222222222E-3</c:v>
                </c:pt>
                <c:pt idx="14">
                  <c:v>1.6736111111111101E-2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5.90277777777778E-4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2.89351851851852E-4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1.97222222222222E-2</c:v>
                </c:pt>
                <c:pt idx="2">
                  <c:v>1.5821759259259299E-2</c:v>
                </c:pt>
                <c:pt idx="3">
                  <c:v>4.54861111111111E-3</c:v>
                </c:pt>
                <c:pt idx="4">
                  <c:v>9.08564814814815E-3</c:v>
                </c:pt>
                <c:pt idx="5">
                  <c:v>4.3750000000000004E-3</c:v>
                </c:pt>
                <c:pt idx="6">
                  <c:v>0</c:v>
                </c:pt>
                <c:pt idx="7">
                  <c:v>0</c:v>
                </c:pt>
                <c:pt idx="8">
                  <c:v>4.5138888888888898E-4</c:v>
                </c:pt>
                <c:pt idx="9">
                  <c:v>0</c:v>
                </c:pt>
                <c:pt idx="10">
                  <c:v>0</c:v>
                </c:pt>
                <c:pt idx="11">
                  <c:v>3.9479166666666697E-2</c:v>
                </c:pt>
                <c:pt idx="12">
                  <c:v>1.3877314814814801E-2</c:v>
                </c:pt>
                <c:pt idx="13">
                  <c:v>9.1898148148148208E-3</c:v>
                </c:pt>
                <c:pt idx="14">
                  <c:v>3.5358796296296298E-2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2.375E-2</c:v>
                </c:pt>
                <c:pt idx="2">
                  <c:v>4.0625000000000001E-3</c:v>
                </c:pt>
                <c:pt idx="3">
                  <c:v>1.8287037037037E-3</c:v>
                </c:pt>
                <c:pt idx="4">
                  <c:v>1.6851851851851899E-2</c:v>
                </c:pt>
                <c:pt idx="5">
                  <c:v>2.3148148148148099E-3</c:v>
                </c:pt>
                <c:pt idx="6">
                  <c:v>0</c:v>
                </c:pt>
                <c:pt idx="7">
                  <c:v>0</c:v>
                </c:pt>
                <c:pt idx="8">
                  <c:v>7.1759259259259302E-4</c:v>
                </c:pt>
                <c:pt idx="9">
                  <c:v>0</c:v>
                </c:pt>
                <c:pt idx="10">
                  <c:v>0</c:v>
                </c:pt>
                <c:pt idx="11">
                  <c:v>4.80439814814815E-2</c:v>
                </c:pt>
                <c:pt idx="12">
                  <c:v>1.1284722222222199E-2</c:v>
                </c:pt>
                <c:pt idx="13">
                  <c:v>7.5578703703703702E-3</c:v>
                </c:pt>
                <c:pt idx="14">
                  <c:v>2.9861111111111099E-2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3.0902777777777799E-3</c:v>
                </c:pt>
                <c:pt idx="2">
                  <c:v>1.9675925925925899E-4</c:v>
                </c:pt>
                <c:pt idx="3">
                  <c:v>0</c:v>
                </c:pt>
                <c:pt idx="4">
                  <c:v>1.6782407407407399E-3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4.21296296296296E-3</c:v>
                </c:pt>
                <c:pt idx="12">
                  <c:v>1.33101851851852E-3</c:v>
                </c:pt>
                <c:pt idx="13">
                  <c:v>2.89351851851852E-4</c:v>
                </c:pt>
                <c:pt idx="14">
                  <c:v>2.93981481481481E-3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36837632"/>
        <c:axId val="336851712"/>
      </c:barChart>
      <c:catAx>
        <c:axId val="336837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6851712"/>
        <c:crosses val="autoZero"/>
        <c:auto val="1"/>
        <c:lblAlgn val="ctr"/>
        <c:lblOffset val="100"/>
        <c:noMultiLvlLbl val="0"/>
      </c:catAx>
      <c:valAx>
        <c:axId val="3368517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33683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'gr2-RAI'!$D$2:$D$20</c:f>
              <c:numCache>
                <c:formatCode>0.00%</c:formatCode>
                <c:ptCount val="19"/>
                <c:pt idx="0">
                  <c:v>0.76674390378461899</c:v>
                </c:pt>
                <c:pt idx="1">
                  <c:v>0.71248891397242597</c:v>
                </c:pt>
                <c:pt idx="2">
                  <c:v>0.77253488007524695</c:v>
                </c:pt>
                <c:pt idx="3">
                  <c:v>0.65428735302552299</c:v>
                </c:pt>
                <c:pt idx="4">
                  <c:v>0.72847538494903497</c:v>
                </c:pt>
                <c:pt idx="5">
                  <c:v>0.95239111870196402</c:v>
                </c:pt>
                <c:pt idx="6">
                  <c:v>0.63525091799265598</c:v>
                </c:pt>
                <c:pt idx="7">
                  <c:v>1</c:v>
                </c:pt>
                <c:pt idx="8">
                  <c:v>1</c:v>
                </c:pt>
                <c:pt idx="9">
                  <c:v>0.82936507936507897</c:v>
                </c:pt>
                <c:pt idx="10">
                  <c:v>1</c:v>
                </c:pt>
                <c:pt idx="11">
                  <c:v>0</c:v>
                </c:pt>
                <c:pt idx="12">
                  <c:v>0.86067250265892203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0.57297366077109102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'gr2-RAI'!$E$2:$E$20</c:f>
              <c:numCache>
                <c:formatCode>0.00%</c:formatCode>
                <c:ptCount val="19"/>
                <c:pt idx="0">
                  <c:v>0.23325609621538099</c:v>
                </c:pt>
                <c:pt idx="1">
                  <c:v>0.28751108602757403</c:v>
                </c:pt>
                <c:pt idx="2">
                  <c:v>0.22746511992475299</c:v>
                </c:pt>
                <c:pt idx="3">
                  <c:v>0.34571264697447701</c:v>
                </c:pt>
                <c:pt idx="4">
                  <c:v>0.27152461505096498</c:v>
                </c:pt>
                <c:pt idx="5">
                  <c:v>4.76088812980359E-2</c:v>
                </c:pt>
                <c:pt idx="6">
                  <c:v>0.36474908200734402</c:v>
                </c:pt>
                <c:pt idx="7">
                  <c:v>0</c:v>
                </c:pt>
                <c:pt idx="8">
                  <c:v>0</c:v>
                </c:pt>
                <c:pt idx="9">
                  <c:v>0.170634920634921</c:v>
                </c:pt>
                <c:pt idx="10">
                  <c:v>0</c:v>
                </c:pt>
                <c:pt idx="11">
                  <c:v>0</c:v>
                </c:pt>
                <c:pt idx="12">
                  <c:v>0.13932749734107799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0.42702633922890998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9674240"/>
        <c:axId val="339675776"/>
      </c:barChart>
      <c:catAx>
        <c:axId val="3396742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675776"/>
        <c:crosses val="autoZero"/>
        <c:auto val="1"/>
        <c:lblAlgn val="ctr"/>
        <c:lblOffset val="100"/>
        <c:noMultiLvlLbl val="0"/>
      </c:catAx>
      <c:valAx>
        <c:axId val="3396757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967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24'!$D$2:$D$20</c:f>
              <c:numCache>
                <c:formatCode>0.00%</c:formatCode>
                <c:ptCount val="19"/>
                <c:pt idx="0">
                  <c:v>0.37372881355932203</c:v>
                </c:pt>
                <c:pt idx="1">
                  <c:v>1</c:v>
                </c:pt>
                <c:pt idx="2">
                  <c:v>0.86288848263254103</c:v>
                </c:pt>
                <c:pt idx="3">
                  <c:v>0.63550962893377205</c:v>
                </c:pt>
                <c:pt idx="4">
                  <c:v>3.5656401944894597E-2</c:v>
                </c:pt>
                <c:pt idx="5">
                  <c:v>1</c:v>
                </c:pt>
                <c:pt idx="6">
                  <c:v>0</c:v>
                </c:pt>
                <c:pt idx="7">
                  <c:v>0.59569377990430605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0.88317757009345799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0.74470766129032295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24'!$E$2:$E$20</c:f>
              <c:numCache>
                <c:formatCode>0.00%</c:formatCode>
                <c:ptCount val="19"/>
                <c:pt idx="0">
                  <c:v>0.62627118644067803</c:v>
                </c:pt>
                <c:pt idx="1">
                  <c:v>0</c:v>
                </c:pt>
                <c:pt idx="2">
                  <c:v>0.137111517367459</c:v>
                </c:pt>
                <c:pt idx="3">
                  <c:v>0.364490371066228</c:v>
                </c:pt>
                <c:pt idx="4">
                  <c:v>0.96434359805510494</c:v>
                </c:pt>
                <c:pt idx="5">
                  <c:v>0</c:v>
                </c:pt>
                <c:pt idx="6">
                  <c:v>0</c:v>
                </c:pt>
                <c:pt idx="7">
                  <c:v>0.404306220095694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0.116822429906542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0.25529233870967699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9835904"/>
        <c:axId val="339837696"/>
      </c:barChart>
      <c:catAx>
        <c:axId val="3398359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837696"/>
        <c:crosses val="autoZero"/>
        <c:auto val="1"/>
        <c:lblAlgn val="ctr"/>
        <c:lblOffset val="100"/>
        <c:noMultiLvlLbl val="0"/>
      </c:catAx>
      <c:valAx>
        <c:axId val="3398376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983590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'gr2-Mediaset'!$E$2:$E$20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0395520"/>
        <c:axId val="340397056"/>
      </c:barChart>
      <c:catAx>
        <c:axId val="340395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0397056"/>
        <c:crosses val="autoZero"/>
        <c:auto val="1"/>
        <c:lblAlgn val="ctr"/>
        <c:lblOffset val="100"/>
        <c:noMultiLvlLbl val="0"/>
      </c:catAx>
      <c:valAx>
        <c:axId val="3403970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0395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'gr2-Eleumedia'!$D$2:$D$20</c:f>
              <c:numCache>
                <c:formatCode>0.00%</c:formatCode>
                <c:ptCount val="19"/>
                <c:pt idx="0">
                  <c:v>0.70471281296023602</c:v>
                </c:pt>
                <c:pt idx="1">
                  <c:v>0.95171414775470797</c:v>
                </c:pt>
                <c:pt idx="2">
                  <c:v>0.200940070505288</c:v>
                </c:pt>
                <c:pt idx="3">
                  <c:v>0.70618556701030899</c:v>
                </c:pt>
                <c:pt idx="4">
                  <c:v>0.675578034682081</c:v>
                </c:pt>
                <c:pt idx="5">
                  <c:v>0.87197231833910005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0.90879596250901196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'gr2-Eleumedia'!$E$2:$E$20</c:f>
              <c:numCache>
                <c:formatCode>0.00%</c:formatCode>
                <c:ptCount val="19"/>
                <c:pt idx="0">
                  <c:v>0.29528718703976398</c:v>
                </c:pt>
                <c:pt idx="1">
                  <c:v>4.8285852245292103E-2</c:v>
                </c:pt>
                <c:pt idx="2">
                  <c:v>0.79905992949471205</c:v>
                </c:pt>
                <c:pt idx="3">
                  <c:v>0.29381443298969101</c:v>
                </c:pt>
                <c:pt idx="4">
                  <c:v>0.324421965317919</c:v>
                </c:pt>
                <c:pt idx="5">
                  <c:v>0.12802768166090001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9.1204037490987697E-2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1741952"/>
        <c:axId val="341743488"/>
      </c:barChart>
      <c:catAx>
        <c:axId val="3417419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1743488"/>
        <c:crosses val="autoZero"/>
        <c:auto val="1"/>
        <c:lblAlgn val="ctr"/>
        <c:lblOffset val="100"/>
        <c:noMultiLvlLbl val="0"/>
      </c:catAx>
      <c:valAx>
        <c:axId val="3417434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174195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42353792"/>
        <c:axId val="342355328"/>
      </c:barChart>
      <c:catAx>
        <c:axId val="3423537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2355328"/>
        <c:crosses val="autoZero"/>
        <c:auto val="1"/>
        <c:lblAlgn val="ctr"/>
        <c:lblOffset val="100"/>
        <c:noMultiLvlLbl val="0"/>
      </c:catAx>
      <c:valAx>
        <c:axId val="3423553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235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102.5'!$D$2:$D$20</c:f>
              <c:numCache>
                <c:formatCode>0.00%</c:formatCode>
                <c:ptCount val="1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'gr2-RTL 102.5'!$E$2:$E$20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6000768"/>
        <c:axId val="346023040"/>
      </c:barChart>
      <c:catAx>
        <c:axId val="3460007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6023040"/>
        <c:crosses val="autoZero"/>
        <c:auto val="1"/>
        <c:lblAlgn val="ctr"/>
        <c:lblOffset val="100"/>
        <c:noMultiLvlLbl val="0"/>
      </c:catAx>
      <c:valAx>
        <c:axId val="34602304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6000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'gr2-RDS'!$E$2:$E$20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46277760"/>
        <c:axId val="346279296"/>
      </c:barChart>
      <c:catAx>
        <c:axId val="346277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6279296"/>
        <c:crosses val="autoZero"/>
        <c:auto val="1"/>
        <c:lblAlgn val="ctr"/>
        <c:lblOffset val="100"/>
        <c:noMultiLvlLbl val="0"/>
      </c:catAx>
      <c:valAx>
        <c:axId val="34627929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627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'gr2-Radio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347111808"/>
        <c:axId val="347113344"/>
      </c:barChart>
      <c:catAx>
        <c:axId val="347111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47113344"/>
        <c:crosses val="autoZero"/>
        <c:auto val="1"/>
        <c:lblAlgn val="ctr"/>
        <c:lblOffset val="100"/>
        <c:noMultiLvlLbl val="0"/>
      </c:catAx>
      <c:valAx>
        <c:axId val="3471133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471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 baseline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'gr1-RAI'!$D$2:$D$20</c:f>
              <c:numCache>
                <c:formatCode>0.00%</c:formatCode>
                <c:ptCount val="19"/>
                <c:pt idx="0">
                  <c:v>0.75947818997146299</c:v>
                </c:pt>
                <c:pt idx="1">
                  <c:v>0.98495977614550501</c:v>
                </c:pt>
                <c:pt idx="2">
                  <c:v>0.76963657678780795</c:v>
                </c:pt>
                <c:pt idx="3">
                  <c:v>0.92501464557703605</c:v>
                </c:pt>
                <c:pt idx="4">
                  <c:v>0.327083333333333</c:v>
                </c:pt>
                <c:pt idx="5">
                  <c:v>1</c:v>
                </c:pt>
                <c:pt idx="6">
                  <c:v>0.65408805031446504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0.85741444866920102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'gr1-RAI'!$E$2:$E$20</c:f>
              <c:numCache>
                <c:formatCode>0.00%</c:formatCode>
                <c:ptCount val="19"/>
                <c:pt idx="0">
                  <c:v>0.24052181002853601</c:v>
                </c:pt>
                <c:pt idx="1">
                  <c:v>1.50402238544946E-2</c:v>
                </c:pt>
                <c:pt idx="2">
                  <c:v>0.230363423212192</c:v>
                </c:pt>
                <c:pt idx="3">
                  <c:v>7.4985354422964307E-2</c:v>
                </c:pt>
                <c:pt idx="4">
                  <c:v>0.67291666666666705</c:v>
                </c:pt>
                <c:pt idx="5">
                  <c:v>0</c:v>
                </c:pt>
                <c:pt idx="6">
                  <c:v>0.34591194968553501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0.142585551330798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7135488"/>
        <c:axId val="337137024"/>
      </c:barChart>
      <c:catAx>
        <c:axId val="33713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7137024"/>
        <c:crosses val="autoZero"/>
        <c:auto val="1"/>
        <c:lblAlgn val="ctr"/>
        <c:lblOffset val="100"/>
        <c:noMultiLvlLbl val="0"/>
      </c:catAx>
      <c:valAx>
        <c:axId val="3371370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7135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24'!$D$2:$D$20</c:f>
              <c:numCache>
                <c:formatCode>0.00%</c:formatCode>
                <c:ptCount val="19"/>
                <c:pt idx="0">
                  <c:v>0.83512544802867394</c:v>
                </c:pt>
                <c:pt idx="1">
                  <c:v>0.98026315789473695</c:v>
                </c:pt>
                <c:pt idx="2">
                  <c:v>0.8046875</c:v>
                </c:pt>
                <c:pt idx="3">
                  <c:v>0.95403225806451597</c:v>
                </c:pt>
                <c:pt idx="4">
                  <c:v>0.157894736842105</c:v>
                </c:pt>
                <c:pt idx="5">
                  <c:v>0.98997493734335895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0.83393501805054104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0.86726090098771402</c:v>
                </c:pt>
                <c:pt idx="18" formatCode="General">
                  <c:v>0.91758241758241799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24'!$E$2:$E$20</c:f>
              <c:numCache>
                <c:formatCode>0.00%</c:formatCode>
                <c:ptCount val="19"/>
                <c:pt idx="0">
                  <c:v>0.164874551971326</c:v>
                </c:pt>
                <c:pt idx="1">
                  <c:v>1.9736842105263198E-2</c:v>
                </c:pt>
                <c:pt idx="2">
                  <c:v>0.1953125</c:v>
                </c:pt>
                <c:pt idx="3">
                  <c:v>4.5967741935483898E-2</c:v>
                </c:pt>
                <c:pt idx="4">
                  <c:v>0.84210526315789502</c:v>
                </c:pt>
                <c:pt idx="5">
                  <c:v>1.00250626566416E-2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0.16606498194945801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0.132739099012286</c:v>
                </c:pt>
                <c:pt idx="18" formatCode="General">
                  <c:v>8.2417582417582402E-2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7251712"/>
        <c:axId val="337253504"/>
      </c:barChart>
      <c:catAx>
        <c:axId val="3372517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7253504"/>
        <c:crosses val="autoZero"/>
        <c:auto val="1"/>
        <c:lblAlgn val="ctr"/>
        <c:lblOffset val="100"/>
        <c:noMultiLvlLbl val="0"/>
      </c:catAx>
      <c:valAx>
        <c:axId val="3372535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725171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it-IT" sz="120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'gr1-Mediaset'!$D$2:$D$20</c:f>
              <c:numCache>
                <c:formatCode>0.00%</c:formatCode>
                <c:ptCount val="19"/>
                <c:pt idx="0">
                  <c:v>0.53846153846153799</c:v>
                </c:pt>
                <c:pt idx="1">
                  <c:v>1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'gr1-Mediaset'!$E$2:$E$20</c:f>
              <c:numCache>
                <c:formatCode>0.00%</c:formatCode>
                <c:ptCount val="19"/>
                <c:pt idx="0">
                  <c:v>0.46153846153846201</c:v>
                </c:pt>
                <c:pt idx="1">
                  <c:v>0</c:v>
                </c:pt>
                <c:pt idx="2">
                  <c:v>0</c:v>
                </c:pt>
                <c:pt idx="3">
                  <c:v>0.7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7418496"/>
        <c:axId val="337420288"/>
      </c:barChart>
      <c:catAx>
        <c:axId val="337418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7420288"/>
        <c:crosses val="autoZero"/>
        <c:auto val="1"/>
        <c:lblAlgn val="ctr"/>
        <c:lblOffset val="100"/>
        <c:noMultiLvlLbl val="0"/>
      </c:catAx>
      <c:valAx>
        <c:axId val="3374202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741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'gr1-Eleumedia'!$D$2:$D$20</c:f>
              <c:numCache>
                <c:formatCode>0.00%</c:formatCode>
                <c:ptCount val="19"/>
                <c:pt idx="0">
                  <c:v>0.81984897518878097</c:v>
                </c:pt>
                <c:pt idx="1">
                  <c:v>1</c:v>
                </c:pt>
                <c:pt idx="2">
                  <c:v>0.73745173745173698</c:v>
                </c:pt>
                <c:pt idx="3">
                  <c:v>0.93080054274084101</c:v>
                </c:pt>
                <c:pt idx="4">
                  <c:v>0.6</c:v>
                </c:pt>
                <c:pt idx="5">
                  <c:v>0.88043478260869601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0.94625603864734298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'gr1-Eleumedia'!$E$2:$E$20</c:f>
              <c:numCache>
                <c:formatCode>0.00%</c:formatCode>
                <c:ptCount val="19"/>
                <c:pt idx="0">
                  <c:v>0.180151024811219</c:v>
                </c:pt>
                <c:pt idx="1">
                  <c:v>0</c:v>
                </c:pt>
                <c:pt idx="2">
                  <c:v>0.26254826254826302</c:v>
                </c:pt>
                <c:pt idx="3">
                  <c:v>6.9199457259158798E-2</c:v>
                </c:pt>
                <c:pt idx="4">
                  <c:v>0.4</c:v>
                </c:pt>
                <c:pt idx="5">
                  <c:v>0.119565217391304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5.3743961352657001E-2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7662720"/>
        <c:axId val="337664256"/>
      </c:barChart>
      <c:catAx>
        <c:axId val="337662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7664256"/>
        <c:crosses val="autoZero"/>
        <c:auto val="1"/>
        <c:lblAlgn val="ctr"/>
        <c:lblOffset val="100"/>
        <c:noMultiLvlLbl val="0"/>
      </c:catAx>
      <c:valAx>
        <c:axId val="33766425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766272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Kiss'!$D$2:$D$20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Kiss Kiss'!$E$2:$E$20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7783040"/>
        <c:axId val="337784832"/>
      </c:barChart>
      <c:catAx>
        <c:axId val="337783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7784832"/>
        <c:crosses val="autoZero"/>
        <c:auto val="1"/>
        <c:lblAlgn val="ctr"/>
        <c:lblOffset val="100"/>
        <c:noMultiLvlLbl val="0"/>
      </c:catAx>
      <c:valAx>
        <c:axId val="33778483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7783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102.5'!$D$2:$D$20</c:f>
              <c:numCache>
                <c:formatCode>0.00%</c:formatCode>
                <c:ptCount val="19"/>
                <c:pt idx="0">
                  <c:v>0.85505124450951697</c:v>
                </c:pt>
                <c:pt idx="1">
                  <c:v>0.87878787878787901</c:v>
                </c:pt>
                <c:pt idx="2">
                  <c:v>0.92</c:v>
                </c:pt>
                <c:pt idx="3">
                  <c:v>0.96103896103896103</c:v>
                </c:pt>
                <c:pt idx="4">
                  <c:v>0</c:v>
                </c:pt>
                <c:pt idx="5">
                  <c:v>1</c:v>
                </c:pt>
                <c:pt idx="6">
                  <c:v>0.64583333333333304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 formatCode="General">
                  <c:v>0.75213675213675202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'gr1-RTL 102.5'!$E$2:$E$20</c:f>
              <c:numCache>
                <c:formatCode>0.00%</c:formatCode>
                <c:ptCount val="19"/>
                <c:pt idx="0">
                  <c:v>0.144948755490483</c:v>
                </c:pt>
                <c:pt idx="1">
                  <c:v>0.12121212121212099</c:v>
                </c:pt>
                <c:pt idx="2">
                  <c:v>0.08</c:v>
                </c:pt>
                <c:pt idx="3">
                  <c:v>3.8961038961039002E-2</c:v>
                </c:pt>
                <c:pt idx="4">
                  <c:v>1</c:v>
                </c:pt>
                <c:pt idx="5">
                  <c:v>0</c:v>
                </c:pt>
                <c:pt idx="6">
                  <c:v>0.35416666666666702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0.24786324786324801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7981440"/>
        <c:axId val="337982976"/>
      </c:barChart>
      <c:catAx>
        <c:axId val="337981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7982976"/>
        <c:crosses val="autoZero"/>
        <c:auto val="1"/>
        <c:lblAlgn val="ctr"/>
        <c:lblOffset val="100"/>
        <c:noMultiLvlLbl val="0"/>
      </c:catAx>
      <c:valAx>
        <c:axId val="337982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7981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'gr1-RDS'!$D$2:$D$20</c:f>
              <c:numCache>
                <c:formatCode>0.00%</c:formatCode>
                <c:ptCount val="19"/>
                <c:pt idx="0">
                  <c:v>0.836972343522562</c:v>
                </c:pt>
                <c:pt idx="1">
                  <c:v>0.82758620689655205</c:v>
                </c:pt>
                <c:pt idx="2">
                  <c:v>0.921875</c:v>
                </c:pt>
                <c:pt idx="3">
                  <c:v>1</c:v>
                </c:pt>
                <c:pt idx="4">
                  <c:v>5.1162790697674397E-2</c:v>
                </c:pt>
                <c:pt idx="5">
                  <c:v>0.78601694915254205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0.91638795986622101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 formatCode="General">
                  <c:v>0.87134502923976598</c:v>
                </c:pt>
                <c:pt idx="18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'gr1-RDS'!$E$2:$E$20</c:f>
              <c:numCache>
                <c:formatCode>0.00%</c:formatCode>
                <c:ptCount val="19"/>
                <c:pt idx="0">
                  <c:v>0.163027656477438</c:v>
                </c:pt>
                <c:pt idx="1">
                  <c:v>0.17241379310344801</c:v>
                </c:pt>
                <c:pt idx="2">
                  <c:v>7.8125E-2</c:v>
                </c:pt>
                <c:pt idx="3">
                  <c:v>0</c:v>
                </c:pt>
                <c:pt idx="4">
                  <c:v>0.94883720930232596</c:v>
                </c:pt>
                <c:pt idx="5">
                  <c:v>0.213983050847458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8.3612040133779306E-2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0.12865497076023399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338929152"/>
        <c:axId val="338930688"/>
      </c:barChart>
      <c:catAx>
        <c:axId val="338929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8930688"/>
        <c:crosses val="autoZero"/>
        <c:auto val="1"/>
        <c:lblAlgn val="ctr"/>
        <c:lblOffset val="100"/>
        <c:noMultiLvlLbl val="0"/>
      </c:catAx>
      <c:valAx>
        <c:axId val="3389306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892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01.10.2019 al 31.10.2019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Italia'!$D$2:$D$20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Italia'!$A$2:$A$20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</c:v>
                </c:pt>
                <c:pt idx="9">
                  <c:v>+Europa - Centro Democratico</c:v>
                </c:pt>
                <c:pt idx="10">
                  <c:v>Cambiamo! - 10 volte meglio</c:v>
                </c:pt>
                <c:pt idx="11">
                  <c:v>Maie</c:v>
                </c:pt>
                <c:pt idx="12">
                  <c:v>Altro</c:v>
                </c:pt>
                <c:pt idx="13">
                  <c:v>Presidente della Repubblica</c:v>
                </c:pt>
                <c:pt idx="14">
                  <c:v>Presidente del Senato</c:v>
                </c:pt>
                <c:pt idx="15">
                  <c:v>Presidente della Camera</c:v>
                </c:pt>
                <c:pt idx="16">
                  <c:v>Presidente del Consiglio</c:v>
                </c:pt>
                <c:pt idx="17">
                  <c:v>Governo/Ministri/Sottosegretari</c:v>
                </c:pt>
                <c:pt idx="18">
                  <c:v>Unione Europea</c:v>
                </c:pt>
              </c:strCache>
            </c:strRef>
          </c:cat>
          <c:val>
            <c:numRef>
              <c:f>'gr1-Radio Italia'!$E$2:$E$20</c:f>
              <c:numCache>
                <c:formatCode>0.00%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39037568"/>
        <c:axId val="339039360"/>
      </c:barChart>
      <c:catAx>
        <c:axId val="339037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39039360"/>
        <c:crosses val="autoZero"/>
        <c:auto val="1"/>
        <c:lblAlgn val="ctr"/>
        <c:lblOffset val="100"/>
        <c:noMultiLvlLbl val="0"/>
      </c:catAx>
      <c:valAx>
        <c:axId val="3390393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33903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7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6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8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0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4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7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63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63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63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tabSelected="1" zoomScale="63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0111" cy="6279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79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79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79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8095" cy="6279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7872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2"/>
  <sheetViews>
    <sheetView showGridLines="0" showZeros="0" view="pageBreakPreview" zoomScale="80" zoomScaleNormal="70" zoomScaleSheetLayoutView="80" workbookViewId="0">
      <selection activeCell="E48" sqref="E48"/>
    </sheetView>
  </sheetViews>
  <sheetFormatPr defaultColWidth="8.81640625" defaultRowHeight="14.5" x14ac:dyDescent="0.35"/>
  <cols>
    <col min="1" max="1" width="6.1796875" style="5" customWidth="1"/>
    <col min="2" max="2" width="56.7265625" style="5" bestFit="1" customWidth="1"/>
    <col min="3" max="14" width="8.453125" style="5" customWidth="1"/>
    <col min="15" max="16384" width="8.81640625" style="5"/>
  </cols>
  <sheetData>
    <row r="2" spans="2:14" ht="15" thickBot="1" x14ac:dyDescent="0.4"/>
    <row r="3" spans="2:14" x14ac:dyDescent="0.35">
      <c r="B3" s="189" t="s">
        <v>28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3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1.6215277777777801E-2</v>
      </c>
      <c r="D7" s="12">
        <f t="shared" ref="D7:D19" si="0">IFERROR(C7/C$20,0)</f>
        <v>0.2118234048987</v>
      </c>
      <c r="E7" s="12">
        <f t="shared" ref="E7:E19" si="1">IFERROR(C7/C$31,0)</f>
        <v>0.10025762129669401</v>
      </c>
      <c r="F7" s="11">
        <v>5.5092592592592598E-3</v>
      </c>
      <c r="G7" s="12">
        <f t="shared" ref="G7:G19" si="2">IFERROR(F7/F$20,0)</f>
        <v>0.20289855072463775</v>
      </c>
      <c r="H7" s="12">
        <f t="shared" ref="H7:H19" si="3">IFERROR(F7/F$31,0)</f>
        <v>0.11409395973154363</v>
      </c>
      <c r="I7" s="11">
        <v>6.6666666666666697E-3</v>
      </c>
      <c r="J7" s="12">
        <f t="shared" ref="J7:J19" si="4">IFERROR(I7/I$20,0)</f>
        <v>0.23625922887612802</v>
      </c>
      <c r="K7" s="12">
        <f t="shared" ref="K7:K19" si="5">IFERROR(I7/I$31,0)</f>
        <v>0.11214953271028047</v>
      </c>
      <c r="L7" s="13">
        <f>SUM(C7,F7,I7)</f>
        <v>2.8391203703703731E-2</v>
      </c>
      <c r="M7" s="12">
        <f t="shared" ref="M7:M12" si="6">IFERROR(L7/L$20,0)</f>
        <v>0.21521319529742078</v>
      </c>
      <c r="N7" s="14">
        <f t="shared" ref="N7:N12" si="7">IFERROR(L7/L$31,0)</f>
        <v>0.10536036422987727</v>
      </c>
    </row>
    <row r="8" spans="2:14" x14ac:dyDescent="0.35">
      <c r="B8" s="113" t="s">
        <v>118</v>
      </c>
      <c r="C8" s="11">
        <v>1.8472222222222199E-2</v>
      </c>
      <c r="D8" s="12">
        <f t="shared" si="0"/>
        <v>0.24130631992742632</v>
      </c>
      <c r="E8" s="12">
        <f t="shared" si="1"/>
        <v>0.11421210820094448</v>
      </c>
      <c r="F8" s="11">
        <v>7.9629629629629599E-3</v>
      </c>
      <c r="G8" s="12">
        <f t="shared" si="2"/>
        <v>0.29326513213981237</v>
      </c>
      <c r="H8" s="12">
        <f t="shared" si="3"/>
        <v>0.16490891658676887</v>
      </c>
      <c r="I8" s="11">
        <v>6.6550925925925901E-3</v>
      </c>
      <c r="J8" s="12">
        <f t="shared" si="4"/>
        <v>0.23584905660377345</v>
      </c>
      <c r="K8" s="12">
        <f t="shared" si="5"/>
        <v>0.11195482866043614</v>
      </c>
      <c r="L8" s="13">
        <f t="shared" ref="L8:L19" si="8">SUM(C8,F8,I8)</f>
        <v>3.3090277777777746E-2</v>
      </c>
      <c r="M8" s="12">
        <f t="shared" si="6"/>
        <v>0.25083347955781687</v>
      </c>
      <c r="N8" s="14">
        <f t="shared" si="7"/>
        <v>0.12279872863156076</v>
      </c>
    </row>
    <row r="9" spans="2:14" x14ac:dyDescent="0.35">
      <c r="B9" s="10" t="s">
        <v>51</v>
      </c>
      <c r="C9" s="11">
        <v>1.15162037037037E-2</v>
      </c>
      <c r="D9" s="12">
        <f t="shared" si="0"/>
        <v>0.15043846386452972</v>
      </c>
      <c r="E9" s="12">
        <f t="shared" si="1"/>
        <v>7.1203663947330742E-2</v>
      </c>
      <c r="F9" s="11">
        <v>3.49537037037037E-3</v>
      </c>
      <c r="G9" s="12">
        <f t="shared" si="2"/>
        <v>0.1287297527706735</v>
      </c>
      <c r="H9" s="12">
        <f t="shared" si="3"/>
        <v>7.2387344199424733E-2</v>
      </c>
      <c r="I9" s="11">
        <v>4.7337962962963002E-3</v>
      </c>
      <c r="J9" s="12">
        <f t="shared" si="4"/>
        <v>0.16776045939294512</v>
      </c>
      <c r="K9" s="12">
        <f t="shared" si="5"/>
        <v>7.9633956386292934E-2</v>
      </c>
      <c r="L9" s="13">
        <f t="shared" si="8"/>
        <v>1.9745370370370371E-2</v>
      </c>
      <c r="M9" s="12">
        <f t="shared" si="6"/>
        <v>0.14967538164590277</v>
      </c>
      <c r="N9" s="14">
        <f t="shared" si="7"/>
        <v>7.3275491796237449E-2</v>
      </c>
    </row>
    <row r="10" spans="2:14" x14ac:dyDescent="0.35">
      <c r="B10" s="10" t="s">
        <v>11</v>
      </c>
      <c r="C10" s="11">
        <v>1.15277777777778E-2</v>
      </c>
      <c r="D10" s="12">
        <f t="shared" si="0"/>
        <v>0.1505896583005748</v>
      </c>
      <c r="E10" s="12">
        <f t="shared" si="1"/>
        <v>7.1275225418634749E-2</v>
      </c>
      <c r="F10" s="11">
        <v>3.76157407407407E-3</v>
      </c>
      <c r="G10" s="12">
        <f t="shared" si="2"/>
        <v>0.13853367433930081</v>
      </c>
      <c r="H10" s="12">
        <f t="shared" si="3"/>
        <v>7.7900287631831169E-2</v>
      </c>
      <c r="I10" s="11">
        <v>4.4675925925925898E-3</v>
      </c>
      <c r="J10" s="12">
        <f t="shared" si="4"/>
        <v>0.15832649712879396</v>
      </c>
      <c r="K10" s="12">
        <f t="shared" si="5"/>
        <v>7.515576323987537E-2</v>
      </c>
      <c r="L10" s="13">
        <f t="shared" si="8"/>
        <v>1.9756944444444459E-2</v>
      </c>
      <c r="M10" s="12">
        <f t="shared" si="6"/>
        <v>0.14976311633619943</v>
      </c>
      <c r="N10" s="14">
        <f t="shared" si="7"/>
        <v>7.3318443432694849E-2</v>
      </c>
    </row>
    <row r="11" spans="2:14" x14ac:dyDescent="0.35">
      <c r="B11" s="10" t="s">
        <v>12</v>
      </c>
      <c r="C11" s="11">
        <v>7.3958333333333298E-3</v>
      </c>
      <c r="D11" s="12">
        <f t="shared" si="0"/>
        <v>9.6613244632597461E-2</v>
      </c>
      <c r="E11" s="12">
        <f t="shared" si="1"/>
        <v>4.5727780163160134E-2</v>
      </c>
      <c r="F11" s="11">
        <v>1.58564814814815E-3</v>
      </c>
      <c r="G11" s="12">
        <f t="shared" si="2"/>
        <v>5.8397271952259244E-2</v>
      </c>
      <c r="H11" s="12">
        <f t="shared" si="3"/>
        <v>3.2837967401725829E-2</v>
      </c>
      <c r="I11" s="11">
        <v>2.1296296296296302E-3</v>
      </c>
      <c r="J11" s="12">
        <f t="shared" si="4"/>
        <v>7.5471698113207544E-2</v>
      </c>
      <c r="K11" s="12">
        <f t="shared" si="5"/>
        <v>3.5825545171339589E-2</v>
      </c>
      <c r="L11" s="13">
        <f t="shared" si="8"/>
        <v>1.111111111111111E-2</v>
      </c>
      <c r="M11" s="12">
        <f t="shared" si="6"/>
        <v>8.4225302684681508E-2</v>
      </c>
      <c r="N11" s="14">
        <f t="shared" si="7"/>
        <v>4.1233570999055065E-2</v>
      </c>
    </row>
    <row r="12" spans="2:14" x14ac:dyDescent="0.35">
      <c r="B12" s="10" t="s">
        <v>198</v>
      </c>
      <c r="C12" s="11">
        <v>6.6666666666666697E-3</v>
      </c>
      <c r="D12" s="12">
        <f t="shared" si="0"/>
        <v>8.7087995161778065E-2</v>
      </c>
      <c r="E12" s="12">
        <f t="shared" si="1"/>
        <v>4.121940747101762E-2</v>
      </c>
      <c r="F12" s="11">
        <v>2.60416666666667E-3</v>
      </c>
      <c r="G12" s="12">
        <f t="shared" si="2"/>
        <v>9.5907928388746941E-2</v>
      </c>
      <c r="H12" s="12">
        <f t="shared" si="3"/>
        <v>5.3930968360498627E-2</v>
      </c>
      <c r="I12" s="11">
        <v>2.71990740740741E-3</v>
      </c>
      <c r="J12" s="12">
        <f t="shared" si="4"/>
        <v>9.6390484003281443E-2</v>
      </c>
      <c r="K12" s="12">
        <f t="shared" si="5"/>
        <v>4.5755451713395706E-2</v>
      </c>
      <c r="L12" s="13">
        <f t="shared" si="8"/>
        <v>1.199074074074075E-2</v>
      </c>
      <c r="M12" s="12">
        <f t="shared" si="6"/>
        <v>9.089313914721886E-2</v>
      </c>
      <c r="N12" s="14">
        <f t="shared" si="7"/>
        <v>4.4497895369813627E-2</v>
      </c>
    </row>
    <row r="13" spans="2:14" x14ac:dyDescent="0.35">
      <c r="B13" s="10" t="s">
        <v>129</v>
      </c>
      <c r="C13" s="11">
        <v>1.05324074074074E-3</v>
      </c>
      <c r="D13" s="12">
        <f t="shared" si="0"/>
        <v>1.3758693680072561E-2</v>
      </c>
      <c r="E13" s="12">
        <f t="shared" si="1"/>
        <v>6.5120938886503461E-3</v>
      </c>
      <c r="F13" s="11">
        <v>4.1666666666666702E-4</v>
      </c>
      <c r="G13" s="12">
        <f t="shared" si="2"/>
        <v>1.5345268542199504E-2</v>
      </c>
      <c r="H13" s="12">
        <f t="shared" si="3"/>
        <v>8.628954937679777E-3</v>
      </c>
      <c r="I13" s="11">
        <v>3.7037037037037003E-4</v>
      </c>
      <c r="J13" s="12">
        <f t="shared" si="4"/>
        <v>1.3125512715340428E-2</v>
      </c>
      <c r="K13" s="12">
        <f t="shared" si="5"/>
        <v>6.2305295950155735E-3</v>
      </c>
      <c r="L13" s="13">
        <f t="shared" si="8"/>
        <v>1.8402777777777771E-3</v>
      </c>
      <c r="M13" s="12">
        <f t="shared" ref="M13:M18" si="9">IFERROR(L13/L$20,0)</f>
        <v>1.3949815757150369E-2</v>
      </c>
      <c r="N13" s="14">
        <f t="shared" ref="N13:N18" si="10">IFERROR(L13/L$31,0)</f>
        <v>6.829310196718493E-3</v>
      </c>
    </row>
    <row r="14" spans="2:14" x14ac:dyDescent="0.35">
      <c r="B14" s="10" t="s">
        <v>130</v>
      </c>
      <c r="C14" s="11">
        <v>2.19907407407407E-4</v>
      </c>
      <c r="D14" s="12">
        <f t="shared" si="0"/>
        <v>2.8726942848503116E-3</v>
      </c>
      <c r="E14" s="12">
        <f t="shared" si="1"/>
        <v>1.3596679547731476E-3</v>
      </c>
      <c r="F14" s="11">
        <v>1.38888888888889E-4</v>
      </c>
      <c r="G14" s="12">
        <f t="shared" si="2"/>
        <v>5.1150895140665009E-3</v>
      </c>
      <c r="H14" s="12">
        <f t="shared" si="3"/>
        <v>2.8763183125599255E-3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3.5879629629629597E-4</v>
      </c>
      <c r="M14" s="12">
        <f t="shared" si="9"/>
        <v>2.7197753991928379E-3</v>
      </c>
      <c r="N14" s="14">
        <f t="shared" si="10"/>
        <v>1.3315007301778186E-3</v>
      </c>
    </row>
    <row r="15" spans="2:14" x14ac:dyDescent="0.35">
      <c r="B15" s="10" t="s">
        <v>199</v>
      </c>
      <c r="C15" s="11">
        <v>5.78703703703704E-5</v>
      </c>
      <c r="D15" s="12">
        <f t="shared" si="0"/>
        <v>7.5597218022376803E-4</v>
      </c>
      <c r="E15" s="12">
        <f t="shared" si="1"/>
        <v>3.5780735651925024E-4</v>
      </c>
      <c r="F15" s="15">
        <v>1.04166666666667E-4</v>
      </c>
      <c r="G15" s="12">
        <f t="shared" si="2"/>
        <v>3.8363171355498852E-3</v>
      </c>
      <c r="H15" s="12">
        <f t="shared" si="3"/>
        <v>2.1572387344199495E-3</v>
      </c>
      <c r="I15" s="11">
        <v>9.2592592592592602E-5</v>
      </c>
      <c r="J15" s="12">
        <f t="shared" si="4"/>
        <v>3.2813781788351101E-3</v>
      </c>
      <c r="K15" s="12">
        <f t="shared" si="5"/>
        <v>1.5576323987538949E-3</v>
      </c>
      <c r="L15" s="13">
        <f t="shared" si="8"/>
        <v>2.5462962962963004E-4</v>
      </c>
      <c r="M15" s="12">
        <f t="shared" si="9"/>
        <v>1.9301631865239544E-3</v>
      </c>
      <c r="N15" s="14">
        <f t="shared" si="10"/>
        <v>9.4493600206168021E-4</v>
      </c>
    </row>
    <row r="16" spans="2:14" x14ac:dyDescent="0.35">
      <c r="B16" s="10" t="s">
        <v>128</v>
      </c>
      <c r="C16" s="11">
        <v>8.1018518518518503E-5</v>
      </c>
      <c r="D16" s="12">
        <f t="shared" si="0"/>
        <v>1.0583610523132744E-3</v>
      </c>
      <c r="E16" s="12">
        <f t="shared" si="1"/>
        <v>5.0093029912695001E-4</v>
      </c>
      <c r="F16" s="11">
        <v>9.2592592592592602E-5</v>
      </c>
      <c r="G16" s="12">
        <f t="shared" si="2"/>
        <v>3.4100596760443316E-3</v>
      </c>
      <c r="H16" s="12">
        <f t="shared" si="3"/>
        <v>1.9175455417066156E-3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1.7361111111111109E-4</v>
      </c>
      <c r="M16" s="12">
        <f t="shared" si="9"/>
        <v>1.3160203544481486E-3</v>
      </c>
      <c r="N16" s="14">
        <f t="shared" si="10"/>
        <v>6.4427454686023539E-4</v>
      </c>
    </row>
    <row r="17" spans="2:14" x14ac:dyDescent="0.35">
      <c r="B17" s="10" t="s">
        <v>200</v>
      </c>
      <c r="C17" s="11">
        <v>1.7361111111111101E-4</v>
      </c>
      <c r="D17" s="12">
        <f t="shared" si="0"/>
        <v>2.2679165406713016E-3</v>
      </c>
      <c r="E17" s="12">
        <f t="shared" si="1"/>
        <v>1.0734220695577494E-3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1.7361111111111101E-4</v>
      </c>
      <c r="M17" s="12">
        <f t="shared" si="9"/>
        <v>1.3160203544481479E-3</v>
      </c>
      <c r="N17" s="14">
        <f t="shared" si="10"/>
        <v>6.4427454686023507E-4</v>
      </c>
    </row>
    <row r="18" spans="2:14" x14ac:dyDescent="0.35">
      <c r="B18" s="10" t="s">
        <v>201</v>
      </c>
      <c r="C18" s="11">
        <v>1.7361111111111101E-4</v>
      </c>
      <c r="D18" s="12">
        <f t="shared" si="0"/>
        <v>2.2679165406713016E-3</v>
      </c>
      <c r="E18" s="12">
        <f t="shared" si="1"/>
        <v>1.0734220695577494E-3</v>
      </c>
      <c r="F18" s="11">
        <v>1.7361111111111101E-4</v>
      </c>
      <c r="G18" s="12">
        <f t="shared" si="2"/>
        <v>6.3938618925831175E-3</v>
      </c>
      <c r="H18" s="12">
        <f t="shared" si="3"/>
        <v>3.595397890699902E-3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3.4722222222222202E-4</v>
      </c>
      <c r="M18" s="12">
        <f t="shared" si="9"/>
        <v>2.6320407088962958E-3</v>
      </c>
      <c r="N18" s="14">
        <f t="shared" si="10"/>
        <v>1.2885490937204701E-3</v>
      </c>
    </row>
    <row r="19" spans="2:14" ht="15" thickBot="1" x14ac:dyDescent="0.4">
      <c r="B19" s="10" t="s">
        <v>13</v>
      </c>
      <c r="C19" s="11">
        <v>2.99768518518519E-3</v>
      </c>
      <c r="D19" s="12">
        <f t="shared" si="0"/>
        <v>3.9159358935591228E-2</v>
      </c>
      <c r="E19" s="12">
        <f t="shared" si="1"/>
        <v>1.8534421067697184E-2</v>
      </c>
      <c r="F19" s="11">
        <v>1.30787037037037E-3</v>
      </c>
      <c r="G19" s="12">
        <f t="shared" si="2"/>
        <v>4.8167092924126173E-2</v>
      </c>
      <c r="H19" s="12">
        <f t="shared" si="3"/>
        <v>2.7085330776605937E-2</v>
      </c>
      <c r="I19" s="11">
        <v>3.8194444444444398E-4</v>
      </c>
      <c r="J19" s="12">
        <f t="shared" si="4"/>
        <v>1.3535684987694812E-2</v>
      </c>
      <c r="K19" s="12">
        <f t="shared" si="5"/>
        <v>6.4252336448598077E-3</v>
      </c>
      <c r="L19" s="13">
        <f t="shared" si="8"/>
        <v>4.6875000000000042E-3</v>
      </c>
      <c r="M19" s="12">
        <f>IFERROR(L19/L$20,0)</f>
        <v>3.5532549570100047E-2</v>
      </c>
      <c r="N19" s="14">
        <f>IFERROR(L19/L$31,0)</f>
        <v>1.7395412765226371E-2</v>
      </c>
    </row>
    <row r="20" spans="2:14" ht="15.5" thickTop="1" thickBot="1" x14ac:dyDescent="0.4">
      <c r="B20" s="31" t="s">
        <v>3</v>
      </c>
      <c r="C20" s="32">
        <f>SUM(C7:C19)</f>
        <v>7.6550925925925939E-2</v>
      </c>
      <c r="D20" s="33">
        <f>IFERROR(SUM(D7:D19),0)</f>
        <v>1</v>
      </c>
      <c r="E20" s="33">
        <f>IFERROR(SUM(E7:E19),0)</f>
        <v>0.47330757120366412</v>
      </c>
      <c r="F20" s="32">
        <f>SUM(F7:F19)</f>
        <v>2.7152777777777772E-2</v>
      </c>
      <c r="G20" s="33">
        <f>IFERROR(SUM(G7:G19),0)</f>
        <v>1.0000000000000002</v>
      </c>
      <c r="H20" s="33">
        <f>IFERROR(SUM(H7:H19),0)</f>
        <v>0.56232023010546495</v>
      </c>
      <c r="I20" s="32">
        <f>SUM(I7:I19)</f>
        <v>2.82175925925926E-2</v>
      </c>
      <c r="J20" s="33">
        <f>IFERROR(SUM(J7:J19),0)</f>
        <v>1</v>
      </c>
      <c r="K20" s="33">
        <f>IFERROR(SUM(K7:K19),0)</f>
        <v>0.47468847352024951</v>
      </c>
      <c r="L20" s="32">
        <f>SUM(L7:L19)</f>
        <v>0.13192129629629631</v>
      </c>
      <c r="M20" s="33">
        <f>IFERROR(SUM(M7:M19),0)</f>
        <v>1</v>
      </c>
      <c r="N20" s="34">
        <f>IFERROR(SUM(N7:N19),0)</f>
        <v>0.48956275234086427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1.6736111111111101E-2</v>
      </c>
      <c r="D23" s="19"/>
      <c r="E23" s="12">
        <f>IFERROR(C23/C$31,0)</f>
        <v>0.10347788750536704</v>
      </c>
      <c r="F23" s="11">
        <v>4.09722222222222E-3</v>
      </c>
      <c r="G23" s="19"/>
      <c r="H23" s="12">
        <f>IFERROR(F23/F$31,0)</f>
        <v>8.4851390220517686E-2</v>
      </c>
      <c r="I23" s="11">
        <v>4.7337962962963002E-3</v>
      </c>
      <c r="J23" s="19"/>
      <c r="K23" s="12">
        <f>IFERROR(I23/I$31,0)</f>
        <v>7.9633956386292934E-2</v>
      </c>
      <c r="L23" s="13">
        <f>SUM(C23,F23,I23)</f>
        <v>2.556712962962962E-2</v>
      </c>
      <c r="M23" s="19"/>
      <c r="N23" s="14">
        <f>IFERROR(L23/L$31,0)</f>
        <v>9.4880164934283973E-2</v>
      </c>
    </row>
    <row r="24" spans="2:14" x14ac:dyDescent="0.35">
      <c r="B24" s="18" t="s">
        <v>16</v>
      </c>
      <c r="C24" s="11">
        <v>0</v>
      </c>
      <c r="D24" s="19"/>
      <c r="E24" s="12">
        <f t="shared" ref="E24:E28" si="11">IFERROR(C24/C$31,0)</f>
        <v>0</v>
      </c>
      <c r="F24" s="11">
        <v>0</v>
      </c>
      <c r="G24" s="19"/>
      <c r="H24" s="12">
        <f t="shared" ref="H24:H28" si="12">IFERROR(F24/F$31,0)</f>
        <v>0</v>
      </c>
      <c r="I24" s="11">
        <v>0</v>
      </c>
      <c r="J24" s="19"/>
      <c r="K24" s="12">
        <f t="shared" ref="K24:K28" si="13">IFERROR(I24/I$31,0)</f>
        <v>0</v>
      </c>
      <c r="L24" s="13">
        <f t="shared" ref="L24:L28" si="14">SUM(C24,F24,I24)</f>
        <v>0</v>
      </c>
      <c r="M24" s="19"/>
      <c r="N24" s="14">
        <f t="shared" ref="N24:N28" si="15">IFERROR(L24/L$31,0)</f>
        <v>0</v>
      </c>
    </row>
    <row r="25" spans="2:14" x14ac:dyDescent="0.35">
      <c r="B25" s="18" t="s">
        <v>17</v>
      </c>
      <c r="C25" s="11">
        <v>2.89351851851852E-4</v>
      </c>
      <c r="D25" s="19"/>
      <c r="E25" s="12">
        <f t="shared" si="11"/>
        <v>1.7890367825962512E-3</v>
      </c>
      <c r="F25" s="11">
        <v>0</v>
      </c>
      <c r="G25" s="19"/>
      <c r="H25" s="12">
        <f t="shared" si="12"/>
        <v>0</v>
      </c>
      <c r="I25" s="11">
        <v>0</v>
      </c>
      <c r="J25" s="19"/>
      <c r="K25" s="12">
        <f t="shared" si="13"/>
        <v>0</v>
      </c>
      <c r="L25" s="13">
        <f t="shared" si="14"/>
        <v>2.89351851851852E-4</v>
      </c>
      <c r="M25" s="19"/>
      <c r="N25" s="14">
        <f t="shared" si="15"/>
        <v>1.0737909114337263E-3</v>
      </c>
    </row>
    <row r="26" spans="2:14" x14ac:dyDescent="0.35">
      <c r="B26" s="18" t="s">
        <v>18</v>
      </c>
      <c r="C26" s="11">
        <v>3.5358796296296298E-2</v>
      </c>
      <c r="D26" s="19"/>
      <c r="E26" s="12">
        <f t="shared" si="11"/>
        <v>0.21862029483326179</v>
      </c>
      <c r="F26" s="11">
        <v>9.1898148148148208E-3</v>
      </c>
      <c r="G26" s="19"/>
      <c r="H26" s="12">
        <f t="shared" si="12"/>
        <v>0.19031639501438172</v>
      </c>
      <c r="I26" s="11">
        <v>1.3877314814814801E-2</v>
      </c>
      <c r="J26" s="19"/>
      <c r="K26" s="12">
        <f t="shared" si="13"/>
        <v>0.23345015576323974</v>
      </c>
      <c r="L26" s="13">
        <f t="shared" si="14"/>
        <v>5.8425925925925923E-2</v>
      </c>
      <c r="M26" s="19"/>
      <c r="N26" s="14">
        <f t="shared" si="15"/>
        <v>0.21681986083669788</v>
      </c>
    </row>
    <row r="27" spans="2:14" x14ac:dyDescent="0.35">
      <c r="B27" s="18" t="s">
        <v>19</v>
      </c>
      <c r="C27" s="11">
        <v>2.9861111111111099E-2</v>
      </c>
      <c r="D27" s="19"/>
      <c r="E27" s="12">
        <f t="shared" si="11"/>
        <v>0.18462859596393294</v>
      </c>
      <c r="F27" s="11">
        <v>7.5578703703703702E-3</v>
      </c>
      <c r="G27" s="19"/>
      <c r="H27" s="12">
        <f t="shared" si="12"/>
        <v>0.1565196548418025</v>
      </c>
      <c r="I27" s="11">
        <v>1.1284722222222199E-2</v>
      </c>
      <c r="J27" s="19"/>
      <c r="K27" s="12">
        <f t="shared" si="13"/>
        <v>0.18983644859813054</v>
      </c>
      <c r="L27" s="13">
        <f t="shared" si="14"/>
        <v>4.8703703703703666E-2</v>
      </c>
      <c r="M27" s="19"/>
      <c r="N27" s="14">
        <f t="shared" si="15"/>
        <v>0.18074048621252459</v>
      </c>
    </row>
    <row r="28" spans="2:14" ht="15" thickBot="1" x14ac:dyDescent="0.4">
      <c r="B28" s="23" t="s">
        <v>20</v>
      </c>
      <c r="C28" s="20">
        <v>2.93981481481481E-3</v>
      </c>
      <c r="D28" s="24"/>
      <c r="E28" s="21">
        <f t="shared" si="11"/>
        <v>1.8176613711177871E-2</v>
      </c>
      <c r="F28" s="20">
        <v>2.89351851851852E-4</v>
      </c>
      <c r="G28" s="24"/>
      <c r="H28" s="21">
        <f t="shared" si="12"/>
        <v>5.9923298178331764E-3</v>
      </c>
      <c r="I28" s="20">
        <v>1.33101851851852E-3</v>
      </c>
      <c r="J28" s="24"/>
      <c r="K28" s="21">
        <f t="shared" si="13"/>
        <v>2.2390965732087261E-2</v>
      </c>
      <c r="L28" s="13">
        <f t="shared" si="14"/>
        <v>4.5601851851851819E-3</v>
      </c>
      <c r="M28" s="24"/>
      <c r="N28" s="22">
        <f t="shared" si="15"/>
        <v>1.6922944764195504E-2</v>
      </c>
    </row>
    <row r="29" spans="2:14" ht="15.5" thickTop="1" thickBot="1" x14ac:dyDescent="0.4">
      <c r="B29" s="31" t="s">
        <v>3</v>
      </c>
      <c r="C29" s="32">
        <f>SUM(C23:C28)</f>
        <v>8.5185185185185169E-2</v>
      </c>
      <c r="D29" s="33"/>
      <c r="E29" s="33">
        <f>IFERROR(SUM(E23:E28),0)</f>
        <v>0.52669242879633593</v>
      </c>
      <c r="F29" s="32">
        <f>SUM(F23:F28)</f>
        <v>2.1134259259259266E-2</v>
      </c>
      <c r="G29" s="33"/>
      <c r="H29" s="33">
        <f>IFERROR(SUM(H23:H28),0)</f>
        <v>0.43767976989453505</v>
      </c>
      <c r="I29" s="32">
        <f>SUM(I23:I28)</f>
        <v>3.1226851851851818E-2</v>
      </c>
      <c r="J29" s="33"/>
      <c r="K29" s="33">
        <f>IFERROR(SUM(K23:K28),0)</f>
        <v>0.52531152647975043</v>
      </c>
      <c r="L29" s="32">
        <f>SUM(L23:L28)</f>
        <v>0.13754629629629625</v>
      </c>
      <c r="M29" s="33"/>
      <c r="N29" s="34">
        <f>IFERROR(SUM(N23:N28),0)</f>
        <v>0.51043724765913567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0.16173611111111111</v>
      </c>
      <c r="D31" s="35"/>
      <c r="E31" s="36">
        <f>IFERROR(SUM(E20,E29),0)</f>
        <v>1</v>
      </c>
      <c r="F31" s="32">
        <f>SUM(F20,F29)</f>
        <v>4.8287037037037038E-2</v>
      </c>
      <c r="G31" s="35"/>
      <c r="H31" s="36">
        <f>IFERROR(SUM(H20,H29),0)</f>
        <v>1</v>
      </c>
      <c r="I31" s="32">
        <f>SUM(I20,I29)</f>
        <v>5.9444444444444418E-2</v>
      </c>
      <c r="J31" s="35"/>
      <c r="K31" s="36">
        <f>IFERROR(SUM(K20,K29),0)</f>
        <v>1</v>
      </c>
      <c r="L31" s="37">
        <f>SUM(L20,L29)</f>
        <v>0.26946759259259256</v>
      </c>
      <c r="M31" s="35"/>
      <c r="N31" s="38">
        <f>IFERROR(SUM(N20,N29),0)</f>
        <v>1</v>
      </c>
    </row>
    <row r="32" spans="2:14" ht="66" customHeight="1" thickTop="1" thickBot="1" x14ac:dyDescent="0.4">
      <c r="B32" s="186" t="s">
        <v>193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9" t="s">
        <v>42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9.0509259259259293E-3</v>
      </c>
      <c r="D7" s="12">
        <f t="shared" ref="D7:D19" si="0">IFERROR(C7/C$20,0)</f>
        <v>0.39296482412060313</v>
      </c>
      <c r="E7" s="12">
        <f t="shared" ref="E7:E19" si="1">IFERROR(C7/C$31,0)</f>
        <v>0.13297058323414401</v>
      </c>
      <c r="F7" s="11">
        <v>2.48842592592593E-3</v>
      </c>
      <c r="G7" s="12">
        <f t="shared" ref="G7:G19" si="2">IFERROR(F7/F$20,0)</f>
        <v>0.31851851851851887</v>
      </c>
      <c r="H7" s="12">
        <f t="shared" ref="H7:H19" si="3">IFERROR(F7/F$31,0)</f>
        <v>0.16969218626677218</v>
      </c>
      <c r="I7" s="11">
        <v>1.15393518518519E-2</v>
      </c>
      <c r="J7" s="12">
        <f t="shared" ref="J7:J19" si="4">IFERROR(I7/I$20,0)</f>
        <v>0.37410881801125789</v>
      </c>
      <c r="K7" s="14">
        <f t="shared" ref="K7:K19" si="5">IFERROR(I7/I$31,0)</f>
        <v>0.13947957470621195</v>
      </c>
    </row>
    <row r="8" spans="2:11" x14ac:dyDescent="0.35">
      <c r="B8" s="113" t="s">
        <v>118</v>
      </c>
      <c r="C8" s="11">
        <v>3.1481481481481499E-3</v>
      </c>
      <c r="D8" s="12">
        <f t="shared" si="0"/>
        <v>0.13668341708542722</v>
      </c>
      <c r="E8" s="12">
        <f t="shared" si="1"/>
        <v>4.6250637646658793E-2</v>
      </c>
      <c r="F8" s="11">
        <v>3.26388888888889E-3</v>
      </c>
      <c r="G8" s="12">
        <f t="shared" si="2"/>
        <v>0.41777777777777775</v>
      </c>
      <c r="H8" s="12">
        <f t="shared" si="3"/>
        <v>0.22257300710339395</v>
      </c>
      <c r="I8" s="11">
        <v>6.4120370370370399E-3</v>
      </c>
      <c r="J8" s="12">
        <f t="shared" si="4"/>
        <v>0.2078799249530954</v>
      </c>
      <c r="K8" s="14">
        <f t="shared" si="5"/>
        <v>7.7504196978175663E-2</v>
      </c>
    </row>
    <row r="9" spans="2:11" x14ac:dyDescent="0.35">
      <c r="B9" s="10" t="s">
        <v>51</v>
      </c>
      <c r="C9" s="11">
        <v>3.3564814814814801E-4</v>
      </c>
      <c r="D9" s="12">
        <f t="shared" si="0"/>
        <v>1.4572864321608035E-2</v>
      </c>
      <c r="E9" s="12">
        <f t="shared" si="1"/>
        <v>4.9311341608569989E-3</v>
      </c>
      <c r="F9" s="11">
        <v>0</v>
      </c>
      <c r="G9" s="12">
        <f t="shared" si="2"/>
        <v>0</v>
      </c>
      <c r="H9" s="12">
        <f t="shared" si="3"/>
        <v>0</v>
      </c>
      <c r="I9" s="11">
        <v>3.3564814814814801E-4</v>
      </c>
      <c r="J9" s="12">
        <f t="shared" si="4"/>
        <v>1.0881801125703541E-2</v>
      </c>
      <c r="K9" s="14">
        <f t="shared" si="5"/>
        <v>4.0570789031896971E-3</v>
      </c>
    </row>
    <row r="10" spans="2:11" x14ac:dyDescent="0.35">
      <c r="B10" s="10" t="s">
        <v>11</v>
      </c>
      <c r="C10" s="11">
        <v>1.4583333333333299E-3</v>
      </c>
      <c r="D10" s="12">
        <f t="shared" si="0"/>
        <v>6.3316582914572719E-2</v>
      </c>
      <c r="E10" s="12">
        <f t="shared" si="1"/>
        <v>2.1424927733378646E-2</v>
      </c>
      <c r="F10" s="11">
        <v>4.1666666666666702E-4</v>
      </c>
      <c r="G10" s="12">
        <f t="shared" si="2"/>
        <v>5.3333333333333358E-2</v>
      </c>
      <c r="H10" s="12">
        <f t="shared" si="3"/>
        <v>2.841357537490137E-2</v>
      </c>
      <c r="I10" s="11">
        <v>1.8749999999999999E-3</v>
      </c>
      <c r="J10" s="12">
        <f t="shared" si="4"/>
        <v>6.0787992495309459E-2</v>
      </c>
      <c r="K10" s="14">
        <f t="shared" si="5"/>
        <v>2.2663682148852799E-2</v>
      </c>
    </row>
    <row r="11" spans="2:11" x14ac:dyDescent="0.35">
      <c r="B11" s="10" t="s">
        <v>12</v>
      </c>
      <c r="C11" s="11">
        <v>5.32407407407407E-4</v>
      </c>
      <c r="D11" s="12">
        <f t="shared" si="0"/>
        <v>2.3115577889447219E-2</v>
      </c>
      <c r="E11" s="12">
        <f t="shared" si="1"/>
        <v>7.8217990137731674E-3</v>
      </c>
      <c r="F11" s="11">
        <v>3.4722222222222202E-4</v>
      </c>
      <c r="G11" s="12">
        <f t="shared" si="2"/>
        <v>4.4444444444444398E-2</v>
      </c>
      <c r="H11" s="12">
        <f t="shared" si="3"/>
        <v>2.3677979479084441E-2</v>
      </c>
      <c r="I11" s="11">
        <v>8.7962962962963005E-4</v>
      </c>
      <c r="J11" s="12">
        <f t="shared" si="4"/>
        <v>2.8517823639774821E-2</v>
      </c>
      <c r="K11" s="14">
        <f t="shared" si="5"/>
        <v>1.0632344711807492E-2</v>
      </c>
    </row>
    <row r="12" spans="2:11" x14ac:dyDescent="0.35">
      <c r="B12" s="10" t="s">
        <v>198</v>
      </c>
      <c r="C12" s="11">
        <v>3.4837962962962999E-3</v>
      </c>
      <c r="D12" s="12">
        <f t="shared" si="0"/>
        <v>0.15125628140703534</v>
      </c>
      <c r="E12" s="12">
        <f t="shared" si="1"/>
        <v>5.1181771807515826E-2</v>
      </c>
      <c r="F12" s="11">
        <v>8.3333333333333295E-4</v>
      </c>
      <c r="G12" s="12">
        <f t="shared" si="2"/>
        <v>0.10666666666666658</v>
      </c>
      <c r="H12" s="12">
        <f t="shared" si="3"/>
        <v>5.6827150749802664E-2</v>
      </c>
      <c r="I12" s="11">
        <v>4.31712962962963E-3</v>
      </c>
      <c r="J12" s="12">
        <f t="shared" si="4"/>
        <v>0.13996247654784216</v>
      </c>
      <c r="K12" s="14">
        <f t="shared" si="5"/>
        <v>5.218242865137096E-2</v>
      </c>
    </row>
    <row r="13" spans="2:11" x14ac:dyDescent="0.35">
      <c r="B13" s="10" t="s">
        <v>129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35">
      <c r="B14" s="10" t="s">
        <v>130</v>
      </c>
      <c r="C14" s="11">
        <v>9.2592592592592596E-4</v>
      </c>
      <c r="D14" s="12">
        <f t="shared" si="0"/>
        <v>4.0201005025125629E-2</v>
      </c>
      <c r="E14" s="12">
        <f t="shared" si="1"/>
        <v>1.360312871960552E-2</v>
      </c>
      <c r="F14" s="11">
        <v>0</v>
      </c>
      <c r="G14" s="12">
        <f t="shared" si="2"/>
        <v>0</v>
      </c>
      <c r="H14" s="12">
        <f t="shared" si="3"/>
        <v>0</v>
      </c>
      <c r="I14" s="11">
        <v>9.2592592592592596E-4</v>
      </c>
      <c r="J14" s="12">
        <f t="shared" si="4"/>
        <v>3.0018761726078747E-2</v>
      </c>
      <c r="K14" s="14">
        <f t="shared" si="5"/>
        <v>1.1191941801902618E-2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200</v>
      </c>
      <c r="C17" s="11">
        <v>1.9675925925925899E-4</v>
      </c>
      <c r="D17" s="12">
        <f t="shared" si="0"/>
        <v>8.542713567839184E-3</v>
      </c>
      <c r="E17" s="12">
        <f t="shared" si="1"/>
        <v>2.8906648529161689E-3</v>
      </c>
      <c r="F17" s="11">
        <v>0</v>
      </c>
      <c r="G17" s="12">
        <f t="shared" si="2"/>
        <v>0</v>
      </c>
      <c r="H17" s="12">
        <f t="shared" si="3"/>
        <v>0</v>
      </c>
      <c r="I17" s="11">
        <v>1.9675925925925899E-4</v>
      </c>
      <c r="J17" s="12">
        <f t="shared" si="4"/>
        <v>6.3789868667917249E-3</v>
      </c>
      <c r="K17" s="14">
        <f t="shared" si="5"/>
        <v>2.3782876329043029E-3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3.9004629629629602E-3</v>
      </c>
      <c r="D19" s="12">
        <f t="shared" si="0"/>
        <v>0.16934673366834158</v>
      </c>
      <c r="E19" s="12">
        <f t="shared" si="1"/>
        <v>5.7303179731338215E-2</v>
      </c>
      <c r="F19" s="11">
        <v>4.6296296296296298E-4</v>
      </c>
      <c r="G19" s="12">
        <f t="shared" si="2"/>
        <v>5.9259259259259234E-2</v>
      </c>
      <c r="H19" s="12">
        <f t="shared" si="3"/>
        <v>3.1570639305445937E-2</v>
      </c>
      <c r="I19" s="11">
        <v>4.3634259259259303E-3</v>
      </c>
      <c r="J19" s="12">
        <f t="shared" si="4"/>
        <v>0.14146341463414622</v>
      </c>
      <c r="K19" s="14">
        <f t="shared" si="5"/>
        <v>5.2742025741466136E-2</v>
      </c>
    </row>
    <row r="20" spans="2:11" ht="15.5" thickTop="1" thickBot="1" x14ac:dyDescent="0.4">
      <c r="B20" s="31" t="s">
        <v>3</v>
      </c>
      <c r="C20" s="32">
        <f>SUM(C7:C19)</f>
        <v>2.3032407407407408E-2</v>
      </c>
      <c r="D20" s="33">
        <f>IFERROR(SUM(D7:D19),0)</f>
        <v>1</v>
      </c>
      <c r="E20" s="33">
        <f>IFERROR(SUM(E7:E19),0)</f>
        <v>0.33837782690018731</v>
      </c>
      <c r="F20" s="32">
        <f>SUM(F7:F19)</f>
        <v>7.8125000000000035E-3</v>
      </c>
      <c r="G20" s="33">
        <f>IFERROR(SUM(G7:G19),0)</f>
        <v>1.0000000000000002</v>
      </c>
      <c r="H20" s="33">
        <f>IFERROR(SUM(H7:H19),0)</f>
        <v>0.53275453827940056</v>
      </c>
      <c r="I20" s="32">
        <f>SUM(I7:I19)</f>
        <v>3.0844907407407463E-2</v>
      </c>
      <c r="J20" s="33">
        <f>IFERROR(SUM(J7:J19),0)</f>
        <v>1</v>
      </c>
      <c r="K20" s="34">
        <f>IFERROR(SUM(K7:K19),0)</f>
        <v>0.37283156127588168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2.8703703703703699E-3</v>
      </c>
      <c r="D23" s="19"/>
      <c r="E23" s="12">
        <f>IFERROR(C23/C$31,0)</f>
        <v>4.2169699030777108E-2</v>
      </c>
      <c r="F23" s="11">
        <v>1.6203703703703701E-4</v>
      </c>
      <c r="G23" s="19"/>
      <c r="H23" s="12">
        <f>IFERROR(F23/F$31,0)</f>
        <v>1.1049723756906077E-2</v>
      </c>
      <c r="I23" s="11">
        <v>3.0324074074074099E-3</v>
      </c>
      <c r="J23" s="19"/>
      <c r="K23" s="14">
        <f>IFERROR(I23/I$31,0)</f>
        <v>3.6653609401231101E-2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9.3749999999999997E-3</v>
      </c>
      <c r="D26" s="19"/>
      <c r="E26" s="12">
        <f t="shared" si="6"/>
        <v>0.13773167828600588</v>
      </c>
      <c r="F26" s="11">
        <v>4.3750000000000004E-3</v>
      </c>
      <c r="G26" s="19"/>
      <c r="H26" s="12">
        <f t="shared" si="7"/>
        <v>0.29834254143646416</v>
      </c>
      <c r="I26" s="11">
        <v>1.375E-2</v>
      </c>
      <c r="J26" s="19"/>
      <c r="K26" s="14">
        <f t="shared" si="8"/>
        <v>0.16620033575825388</v>
      </c>
    </row>
    <row r="27" spans="2:11" x14ac:dyDescent="0.35">
      <c r="B27" s="18" t="s">
        <v>19</v>
      </c>
      <c r="C27" s="11">
        <v>3.1273148148148099E-2</v>
      </c>
      <c r="D27" s="19"/>
      <c r="E27" s="12">
        <f t="shared" si="6"/>
        <v>0.45944567250467572</v>
      </c>
      <c r="F27" s="11">
        <v>2.3148148148148099E-3</v>
      </c>
      <c r="G27" s="19"/>
      <c r="H27" s="12">
        <f t="shared" si="7"/>
        <v>0.15785319652722937</v>
      </c>
      <c r="I27" s="11">
        <v>3.3587962962963E-2</v>
      </c>
      <c r="J27" s="19"/>
      <c r="K27" s="14">
        <f t="shared" si="8"/>
        <v>0.40598768886401793</v>
      </c>
    </row>
    <row r="28" spans="2:11" ht="15" thickBot="1" x14ac:dyDescent="0.4">
      <c r="B28" s="23" t="s">
        <v>20</v>
      </c>
      <c r="C28" s="20">
        <v>1.5162037037037E-3</v>
      </c>
      <c r="D28" s="24"/>
      <c r="E28" s="21">
        <f t="shared" si="6"/>
        <v>2.2275123278353983E-2</v>
      </c>
      <c r="F28" s="20">
        <v>0</v>
      </c>
      <c r="G28" s="24"/>
      <c r="H28" s="21">
        <f t="shared" si="7"/>
        <v>0</v>
      </c>
      <c r="I28" s="20">
        <v>1.5162037037037E-3</v>
      </c>
      <c r="J28" s="24"/>
      <c r="K28" s="22">
        <f t="shared" si="8"/>
        <v>1.8326804700615491E-2</v>
      </c>
    </row>
    <row r="29" spans="2:11" ht="15.5" thickTop="1" thickBot="1" x14ac:dyDescent="0.4">
      <c r="B29" s="31" t="s">
        <v>3</v>
      </c>
      <c r="C29" s="32">
        <f>SUM(C23:C28)</f>
        <v>4.503472222222217E-2</v>
      </c>
      <c r="D29" s="33"/>
      <c r="E29" s="33">
        <f>IFERROR(SUM(E23:E28),0)</f>
        <v>0.66162217309981275</v>
      </c>
      <c r="F29" s="32">
        <f>SUM(F23:F28)</f>
        <v>6.8518518518518468E-3</v>
      </c>
      <c r="G29" s="33"/>
      <c r="H29" s="33">
        <f>IFERROR(SUM(H23:H28),0)</f>
        <v>0.46724546172059966</v>
      </c>
      <c r="I29" s="32">
        <f>SUM(I23:I28)</f>
        <v>5.1886574074074113E-2</v>
      </c>
      <c r="J29" s="33"/>
      <c r="K29" s="34">
        <f>IFERROR(SUM(K23:K28),0)</f>
        <v>0.62716843872411843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6.8067129629629575E-2</v>
      </c>
      <c r="D31" s="35"/>
      <c r="E31" s="36">
        <f>IFERROR(SUM(E20,E29),0)</f>
        <v>1</v>
      </c>
      <c r="F31" s="32">
        <f>SUM(F20,F29)</f>
        <v>1.466435185185185E-2</v>
      </c>
      <c r="G31" s="35"/>
      <c r="H31" s="36">
        <f>IFERROR(SUM(H20,H29),0)</f>
        <v>1.0000000000000002</v>
      </c>
      <c r="I31" s="32">
        <f>SUM(I20,I29)</f>
        <v>8.2731481481481572E-2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5" customWidth="1"/>
    <col min="2" max="2" width="56.7265625" style="5" bestFit="1" customWidth="1"/>
    <col min="3" max="6" width="10.7265625" style="6" customWidth="1"/>
    <col min="7" max="7" width="10.7265625" style="5" customWidth="1"/>
    <col min="8" max="8" width="10.7265625" style="6" customWidth="1"/>
    <col min="9" max="11" width="10.7265625" style="5" customWidth="1"/>
    <col min="12" max="16384" width="8.81640625" style="5"/>
  </cols>
  <sheetData>
    <row r="2" spans="2:11" ht="15" thickBot="1" x14ac:dyDescent="0.4"/>
    <row r="3" spans="2:11" x14ac:dyDescent="0.35">
      <c r="B3" s="189" t="s">
        <v>45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1.40625E-2</v>
      </c>
      <c r="D7" s="12">
        <f t="shared" ref="D7:D19" si="0">IFERROR(C7/C$20,0)</f>
        <v>0.2864214992927866</v>
      </c>
      <c r="E7" s="12">
        <f t="shared" ref="E7:E19" si="1">IFERROR(C7/C$31,0)</f>
        <v>0.10315843097300056</v>
      </c>
      <c r="F7" s="11">
        <v>8.2407407407407395E-3</v>
      </c>
      <c r="G7" s="12">
        <f t="shared" ref="G7:G19" si="2">IFERROR(F7/F$20,0)</f>
        <v>0.24543260944501885</v>
      </c>
      <c r="H7" s="12">
        <f t="shared" ref="H7:H19" si="3">IFERROR(F7/F$31,0)</f>
        <v>0.13064220183486225</v>
      </c>
      <c r="I7" s="11">
        <v>2.23032407407407E-2</v>
      </c>
      <c r="J7" s="12">
        <f t="shared" ref="J7:J19" si="4">IFERROR(I7/I$20,0)</f>
        <v>0.26977460450790985</v>
      </c>
      <c r="K7" s="14">
        <f t="shared" ref="K7:K19" si="5">IFERROR(I7/I$31,0)</f>
        <v>0.11185279777107024</v>
      </c>
    </row>
    <row r="8" spans="2:11" x14ac:dyDescent="0.35">
      <c r="B8" s="113" t="s">
        <v>118</v>
      </c>
      <c r="C8" s="11">
        <v>7.8125E-3</v>
      </c>
      <c r="D8" s="12">
        <f t="shared" si="0"/>
        <v>0.1591230551626592</v>
      </c>
      <c r="E8" s="12">
        <f t="shared" si="1"/>
        <v>5.7310239429444756E-2</v>
      </c>
      <c r="F8" s="11">
        <v>3.81944444444444E-3</v>
      </c>
      <c r="G8" s="12">
        <f t="shared" si="2"/>
        <v>0.11375387797311255</v>
      </c>
      <c r="H8" s="12">
        <f t="shared" si="3"/>
        <v>6.0550458715596202E-2</v>
      </c>
      <c r="I8" s="11">
        <v>1.16319444444444E-2</v>
      </c>
      <c r="J8" s="12">
        <f t="shared" si="4"/>
        <v>0.14069718605627859</v>
      </c>
      <c r="K8" s="14">
        <f t="shared" si="5"/>
        <v>5.8335268168098267E-2</v>
      </c>
    </row>
    <row r="9" spans="2:11" x14ac:dyDescent="0.35">
      <c r="B9" s="10" t="s">
        <v>51</v>
      </c>
      <c r="C9" s="11">
        <v>3.0787037037036998E-3</v>
      </c>
      <c r="D9" s="12">
        <f t="shared" si="0"/>
        <v>6.270627062706266E-2</v>
      </c>
      <c r="E9" s="12">
        <f t="shared" si="1"/>
        <v>2.2584479538121906E-2</v>
      </c>
      <c r="F9" s="11">
        <v>2.99768518518519E-3</v>
      </c>
      <c r="G9" s="12">
        <f t="shared" si="2"/>
        <v>8.9279558772837067E-2</v>
      </c>
      <c r="H9" s="12">
        <f t="shared" si="3"/>
        <v>4.7522935779816547E-2</v>
      </c>
      <c r="I9" s="11">
        <v>6.0763888888888899E-3</v>
      </c>
      <c r="J9" s="12">
        <f t="shared" si="4"/>
        <v>7.3498530029399559E-2</v>
      </c>
      <c r="K9" s="14">
        <f t="shared" si="5"/>
        <v>3.0473647550499215E-2</v>
      </c>
    </row>
    <row r="10" spans="2:11" x14ac:dyDescent="0.35">
      <c r="B10" s="10" t="s">
        <v>11</v>
      </c>
      <c r="C10" s="11">
        <v>7.1064814814814801E-3</v>
      </c>
      <c r="D10" s="12">
        <f t="shared" si="0"/>
        <v>0.14474304573314481</v>
      </c>
      <c r="E10" s="12">
        <f t="shared" si="1"/>
        <v>5.213109186619122E-2</v>
      </c>
      <c r="F10" s="11">
        <v>8.1134259259259302E-3</v>
      </c>
      <c r="G10" s="12">
        <f t="shared" si="2"/>
        <v>0.24164081351258193</v>
      </c>
      <c r="H10" s="12">
        <f t="shared" si="3"/>
        <v>0.12862385321100914</v>
      </c>
      <c r="I10" s="11">
        <v>1.5219907407407401E-2</v>
      </c>
      <c r="J10" s="12">
        <f t="shared" si="4"/>
        <v>0.18409631807363877</v>
      </c>
      <c r="K10" s="14">
        <f t="shared" si="5"/>
        <v>7.6329231483631327E-2</v>
      </c>
    </row>
    <row r="11" spans="2:11" x14ac:dyDescent="0.35">
      <c r="B11" s="10" t="s">
        <v>12</v>
      </c>
      <c r="C11" s="11">
        <v>7.0601851851851804E-4</v>
      </c>
      <c r="D11" s="12">
        <f t="shared" si="0"/>
        <v>1.4380009429514378E-2</v>
      </c>
      <c r="E11" s="12">
        <f t="shared" si="1"/>
        <v>5.1791475632535222E-3</v>
      </c>
      <c r="F11" s="11">
        <v>5.20833333333333E-4</v>
      </c>
      <c r="G11" s="12">
        <f t="shared" si="2"/>
        <v>1.5511892450878993E-2</v>
      </c>
      <c r="H11" s="12">
        <f t="shared" si="3"/>
        <v>8.2568807339449407E-3</v>
      </c>
      <c r="I11" s="11">
        <v>1.2268518518518501E-3</v>
      </c>
      <c r="J11" s="12">
        <f t="shared" si="4"/>
        <v>1.4839703205935887E-2</v>
      </c>
      <c r="K11" s="14">
        <f t="shared" si="5"/>
        <v>6.1527745530531655E-3</v>
      </c>
    </row>
    <row r="12" spans="2:11" x14ac:dyDescent="0.35">
      <c r="B12" s="10" t="s">
        <v>198</v>
      </c>
      <c r="C12" s="11">
        <v>1.19560185185185E-2</v>
      </c>
      <c r="D12" s="12">
        <f t="shared" si="0"/>
        <v>0.24351720886374326</v>
      </c>
      <c r="E12" s="12">
        <f t="shared" si="1"/>
        <v>8.7705892341653838E-2</v>
      </c>
      <c r="F12" s="11">
        <v>3.4259259259259299E-3</v>
      </c>
      <c r="G12" s="12">
        <f t="shared" si="2"/>
        <v>0.10203378145467089</v>
      </c>
      <c r="H12" s="12">
        <f t="shared" si="3"/>
        <v>5.4311926605504601E-2</v>
      </c>
      <c r="I12" s="11">
        <v>1.53819444444444E-2</v>
      </c>
      <c r="J12" s="12">
        <f t="shared" si="4"/>
        <v>0.1860562788744223</v>
      </c>
      <c r="K12" s="14">
        <f t="shared" si="5"/>
        <v>7.714186208497778E-2</v>
      </c>
    </row>
    <row r="13" spans="2:11" x14ac:dyDescent="0.35">
      <c r="B13" s="10" t="s">
        <v>129</v>
      </c>
      <c r="C13" s="11">
        <v>5.6712962962962999E-4</v>
      </c>
      <c r="D13" s="12">
        <f t="shared" si="0"/>
        <v>1.1551155115511564E-2</v>
      </c>
      <c r="E13" s="12">
        <f t="shared" si="1"/>
        <v>4.160298862285622E-3</v>
      </c>
      <c r="F13" s="11">
        <v>0</v>
      </c>
      <c r="G13" s="12">
        <f t="shared" si="2"/>
        <v>0</v>
      </c>
      <c r="H13" s="12">
        <f t="shared" si="3"/>
        <v>0</v>
      </c>
      <c r="I13" s="11">
        <v>5.6712962962962999E-4</v>
      </c>
      <c r="J13" s="12">
        <f t="shared" si="4"/>
        <v>6.859862802743962E-3</v>
      </c>
      <c r="K13" s="14">
        <f t="shared" si="5"/>
        <v>2.8442071047132616E-3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5.32407407407407E-4</v>
      </c>
      <c r="G14" s="12">
        <f t="shared" si="2"/>
        <v>1.5856601172009634E-2</v>
      </c>
      <c r="H14" s="12">
        <f t="shared" si="3"/>
        <v>8.4403669724770498E-3</v>
      </c>
      <c r="I14" s="11">
        <v>5.32407407407407E-4</v>
      </c>
      <c r="J14" s="12">
        <f t="shared" si="4"/>
        <v>6.4398712025759549E-3</v>
      </c>
      <c r="K14" s="14">
        <f t="shared" si="5"/>
        <v>2.6700719758532623E-3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8.1018518518518503E-5</v>
      </c>
      <c r="D16" s="12">
        <f t="shared" si="0"/>
        <v>1.6501650165016508E-3</v>
      </c>
      <c r="E16" s="12">
        <f t="shared" si="1"/>
        <v>5.9432840889794543E-4</v>
      </c>
      <c r="F16" s="11">
        <v>5.90277777777778E-4</v>
      </c>
      <c r="G16" s="12">
        <f t="shared" si="2"/>
        <v>1.7580144777662877E-2</v>
      </c>
      <c r="H16" s="12">
        <f t="shared" si="3"/>
        <v>9.357798165137609E-3</v>
      </c>
      <c r="I16" s="11">
        <v>6.7129629629629603E-4</v>
      </c>
      <c r="J16" s="12">
        <f t="shared" si="4"/>
        <v>8.1198376032479459E-3</v>
      </c>
      <c r="K16" s="14">
        <f t="shared" si="5"/>
        <v>3.366612491293245E-3</v>
      </c>
    </row>
    <row r="17" spans="2:1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3.7268518518518501E-3</v>
      </c>
      <c r="D19" s="12">
        <f t="shared" si="0"/>
        <v>7.590759075907591E-2</v>
      </c>
      <c r="E19" s="12">
        <f t="shared" si="1"/>
        <v>2.7339106809305486E-2</v>
      </c>
      <c r="F19" s="11">
        <v>5.3356481481481501E-3</v>
      </c>
      <c r="G19" s="12">
        <f t="shared" si="2"/>
        <v>0.15891072044122717</v>
      </c>
      <c r="H19" s="12">
        <f t="shared" si="3"/>
        <v>8.4587155963302713E-2</v>
      </c>
      <c r="I19" s="11">
        <v>9.0624999999999994E-3</v>
      </c>
      <c r="J19" s="12">
        <f t="shared" si="4"/>
        <v>0.10961780764384732</v>
      </c>
      <c r="K19" s="14">
        <f t="shared" si="5"/>
        <v>4.5449268632458822E-2</v>
      </c>
    </row>
    <row r="20" spans="2:11" ht="15.5" thickTop="1" thickBot="1" x14ac:dyDescent="0.4">
      <c r="B20" s="31" t="s">
        <v>3</v>
      </c>
      <c r="C20" s="32">
        <f>SUM(C7:C19)</f>
        <v>4.9097222222222195E-2</v>
      </c>
      <c r="D20" s="33">
        <f>IFERROR(SUM(D7:D19),0)</f>
        <v>1</v>
      </c>
      <c r="E20" s="33">
        <f>IFERROR(SUM(E7:E19),0)</f>
        <v>0.36016301579215493</v>
      </c>
      <c r="F20" s="32">
        <f>SUM(F7:F19)</f>
        <v>3.3576388888888899E-2</v>
      </c>
      <c r="G20" s="33">
        <f>IFERROR(SUM(G7:G19),0)</f>
        <v>1</v>
      </c>
      <c r="H20" s="33">
        <f>IFERROR(SUM(H7:H19),0)</f>
        <v>0.53229357798165111</v>
      </c>
      <c r="I20" s="32">
        <f>SUM(I7:I19)</f>
        <v>8.2673611111110962E-2</v>
      </c>
      <c r="J20" s="33">
        <f>IFERROR(SUM(J7:J19),0)</f>
        <v>1.0000000000000002</v>
      </c>
      <c r="K20" s="34">
        <f>IFERROR(SUM(K7:K19),0)</f>
        <v>0.41461574181564864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2.5925925925925899E-3</v>
      </c>
      <c r="D23" s="19"/>
      <c r="E23" s="12">
        <f>IFERROR(C23/C$31,0)</f>
        <v>1.901850908473424E-2</v>
      </c>
      <c r="F23" s="11">
        <v>1.88657407407407E-3</v>
      </c>
      <c r="G23" s="19"/>
      <c r="H23" s="12">
        <f>IFERROR(F23/F$31,0)</f>
        <v>2.9908256880733855E-2</v>
      </c>
      <c r="I23" s="11">
        <v>4.4791666666666704E-3</v>
      </c>
      <c r="J23" s="19"/>
      <c r="K23" s="14">
        <f>IFERROR(I23/I$31,0)</f>
        <v>2.2463431622939439E-2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1.4409722222222201E-2</v>
      </c>
      <c r="D26" s="19"/>
      <c r="E26" s="12">
        <f t="shared" si="6"/>
        <v>0.10570555272542016</v>
      </c>
      <c r="F26" s="11">
        <v>9.08564814814815E-3</v>
      </c>
      <c r="G26" s="19"/>
      <c r="H26" s="12">
        <f t="shared" si="7"/>
        <v>0.14403669724770632</v>
      </c>
      <c r="I26" s="11">
        <v>2.3495370370370399E-2</v>
      </c>
      <c r="J26" s="19"/>
      <c r="K26" s="14">
        <f t="shared" si="8"/>
        <v>0.11783143719526376</v>
      </c>
    </row>
    <row r="27" spans="2:11" x14ac:dyDescent="0.35">
      <c r="B27" s="18" t="s">
        <v>19</v>
      </c>
      <c r="C27" s="11">
        <v>6.5358796296296304E-2</v>
      </c>
      <c r="D27" s="19"/>
      <c r="E27" s="12">
        <f t="shared" si="6"/>
        <v>0.47945321786381417</v>
      </c>
      <c r="F27" s="11">
        <v>1.6851851851851899E-2</v>
      </c>
      <c r="G27" s="19"/>
      <c r="H27" s="12">
        <f t="shared" si="7"/>
        <v>0.26715596330275282</v>
      </c>
      <c r="I27" s="11">
        <v>8.2210648148148102E-2</v>
      </c>
      <c r="J27" s="19"/>
      <c r="K27" s="14">
        <f t="shared" si="8"/>
        <v>0.41229394009751574</v>
      </c>
    </row>
    <row r="28" spans="2:11" ht="15" thickBot="1" x14ac:dyDescent="0.4">
      <c r="B28" s="23" t="s">
        <v>20</v>
      </c>
      <c r="C28" s="20">
        <v>4.8611111111111103E-3</v>
      </c>
      <c r="D28" s="24"/>
      <c r="E28" s="21">
        <f t="shared" si="6"/>
        <v>3.5659704533876728E-2</v>
      </c>
      <c r="F28" s="20">
        <v>1.6782407407407399E-3</v>
      </c>
      <c r="G28" s="24"/>
      <c r="H28" s="21">
        <f t="shared" si="7"/>
        <v>2.6605504587155927E-2</v>
      </c>
      <c r="I28" s="20">
        <v>6.53935185185185E-3</v>
      </c>
      <c r="J28" s="24"/>
      <c r="K28" s="22">
        <f t="shared" si="8"/>
        <v>3.2795449268632475E-2</v>
      </c>
    </row>
    <row r="29" spans="2:11" ht="15.5" thickTop="1" thickBot="1" x14ac:dyDescent="0.4">
      <c r="B29" s="31" t="s">
        <v>3</v>
      </c>
      <c r="C29" s="32">
        <f>SUM(C23:C28)</f>
        <v>8.7222222222222201E-2</v>
      </c>
      <c r="D29" s="33"/>
      <c r="E29" s="33">
        <f>IFERROR(SUM(E23:E28),0)</f>
        <v>0.63983698420784529</v>
      </c>
      <c r="F29" s="32">
        <f>SUM(F23:F28)</f>
        <v>2.950231481481486E-2</v>
      </c>
      <c r="G29" s="33"/>
      <c r="H29" s="33">
        <f>IFERROR(SUM(H23:H28),0)</f>
        <v>0.46770642201834894</v>
      </c>
      <c r="I29" s="32">
        <f>SUM(I23:I28)</f>
        <v>0.11672453703703702</v>
      </c>
      <c r="J29" s="33"/>
      <c r="K29" s="34">
        <f>IFERROR(SUM(K23:K28),0)</f>
        <v>0.58538425818435136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0.13631944444444438</v>
      </c>
      <c r="D31" s="35"/>
      <c r="E31" s="36">
        <f>IFERROR(SUM(E20,E29),0)</f>
        <v>1.0000000000000002</v>
      </c>
      <c r="F31" s="32">
        <f>SUM(F20,F29)</f>
        <v>6.3078703703703762E-2</v>
      </c>
      <c r="G31" s="35"/>
      <c r="H31" s="36">
        <f>IFERROR(SUM(H20,H29),0)</f>
        <v>1</v>
      </c>
      <c r="I31" s="32">
        <f>SUM(I20,I29)</f>
        <v>0.19939814814814799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9" t="s">
        <v>39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1.77083333333333E-3</v>
      </c>
      <c r="D7" s="12">
        <f t="shared" ref="D7:D19" si="0">IFERROR(C7/C$20,0)</f>
        <v>0.17366628830873984</v>
      </c>
      <c r="E7" s="12">
        <f t="shared" ref="E7:E19" si="1">IFERROR(C7/C$31,0)</f>
        <v>2.6865671641790986E-2</v>
      </c>
      <c r="F7" s="11">
        <v>9.7222222222222198E-4</v>
      </c>
      <c r="G7" s="12">
        <f t="shared" ref="G7:G19" si="2">IFERROR(F7/F$20,0)</f>
        <v>0.24852071005917173</v>
      </c>
      <c r="H7" s="12">
        <f t="shared" ref="H7:H19" si="3">IFERROR(F7/F$31,0)</f>
        <v>9.0810810810810855E-2</v>
      </c>
      <c r="I7" s="11">
        <v>2.7430555555555602E-3</v>
      </c>
      <c r="J7" s="12">
        <f t="shared" ref="J7:J19" si="4">IFERROR(I7/I$20,0)</f>
        <v>0.19442165709598053</v>
      </c>
      <c r="K7" s="14">
        <f t="shared" ref="K7:K19" si="5">IFERROR(I7/I$31,0)</f>
        <v>3.5800604229607298E-2</v>
      </c>
    </row>
    <row r="8" spans="2:11" x14ac:dyDescent="0.35">
      <c r="B8" s="113" t="s">
        <v>118</v>
      </c>
      <c r="C8" s="11">
        <v>3.6458333333333299E-3</v>
      </c>
      <c r="D8" s="12">
        <f t="shared" si="0"/>
        <v>0.35754824063564122</v>
      </c>
      <c r="E8" s="12">
        <f t="shared" si="1"/>
        <v>5.5311676909569722E-2</v>
      </c>
      <c r="F8" s="11">
        <v>1.9675925925925898E-3</v>
      </c>
      <c r="G8" s="12">
        <f t="shared" si="2"/>
        <v>0.50295857988165649</v>
      </c>
      <c r="H8" s="12">
        <f t="shared" si="3"/>
        <v>0.18378378378378366</v>
      </c>
      <c r="I8" s="11">
        <v>5.6134259259259297E-3</v>
      </c>
      <c r="J8" s="12">
        <f t="shared" si="4"/>
        <v>0.3978671041837572</v>
      </c>
      <c r="K8" s="14">
        <f t="shared" si="5"/>
        <v>7.3262839879154107E-2</v>
      </c>
    </row>
    <row r="9" spans="2:11" x14ac:dyDescent="0.35">
      <c r="B9" s="10" t="s">
        <v>51</v>
      </c>
      <c r="C9" s="11">
        <v>9.2592592592592602E-5</v>
      </c>
      <c r="D9" s="12">
        <f t="shared" si="0"/>
        <v>9.0805902383655004E-3</v>
      </c>
      <c r="E9" s="12">
        <f t="shared" si="1"/>
        <v>1.4047410008779628E-3</v>
      </c>
      <c r="F9" s="11">
        <v>0</v>
      </c>
      <c r="G9" s="12">
        <f t="shared" si="2"/>
        <v>0</v>
      </c>
      <c r="H9" s="12">
        <f t="shared" si="3"/>
        <v>0</v>
      </c>
      <c r="I9" s="11">
        <v>9.2592592592592602E-5</v>
      </c>
      <c r="J9" s="12">
        <f t="shared" si="4"/>
        <v>6.5627563576702184E-3</v>
      </c>
      <c r="K9" s="14">
        <f t="shared" si="5"/>
        <v>1.2084592145015104E-3</v>
      </c>
    </row>
    <row r="10" spans="2:11" x14ac:dyDescent="0.35">
      <c r="B10" s="10" t="s">
        <v>11</v>
      </c>
      <c r="C10" s="11">
        <v>1.0185185185185199E-3</v>
      </c>
      <c r="D10" s="12">
        <f t="shared" si="0"/>
        <v>9.9886492622020637E-2</v>
      </c>
      <c r="E10" s="12">
        <f t="shared" si="1"/>
        <v>1.5452151009657611E-2</v>
      </c>
      <c r="F10" s="11">
        <v>4.2824074074074102E-4</v>
      </c>
      <c r="G10" s="12">
        <f t="shared" si="2"/>
        <v>0.10946745562130193</v>
      </c>
      <c r="H10" s="12">
        <f t="shared" si="3"/>
        <v>4.0000000000000056E-2</v>
      </c>
      <c r="I10" s="11">
        <v>1.44675925925926E-3</v>
      </c>
      <c r="J10" s="12">
        <f t="shared" si="4"/>
        <v>0.1025430680885972</v>
      </c>
      <c r="K10" s="14">
        <f t="shared" si="5"/>
        <v>1.8882175226586109E-2</v>
      </c>
    </row>
    <row r="11" spans="2:11" x14ac:dyDescent="0.35">
      <c r="B11" s="10" t="s">
        <v>12</v>
      </c>
      <c r="C11" s="11">
        <v>1.15740740740741E-4</v>
      </c>
      <c r="D11" s="12">
        <f t="shared" si="0"/>
        <v>1.13507377979569E-2</v>
      </c>
      <c r="E11" s="12">
        <f t="shared" si="1"/>
        <v>1.7559262510974572E-3</v>
      </c>
      <c r="F11" s="11">
        <v>2.0833333333333299E-4</v>
      </c>
      <c r="G11" s="12">
        <f t="shared" si="2"/>
        <v>5.3254437869822438E-2</v>
      </c>
      <c r="H11" s="12">
        <f t="shared" si="3"/>
        <v>1.9459459459459441E-2</v>
      </c>
      <c r="I11" s="11">
        <v>3.2407407407407401E-4</v>
      </c>
      <c r="J11" s="12">
        <f t="shared" si="4"/>
        <v>2.2969647251845755E-2</v>
      </c>
      <c r="K11" s="14">
        <f t="shared" si="5"/>
        <v>4.2296072507552853E-3</v>
      </c>
    </row>
    <row r="12" spans="2:11" x14ac:dyDescent="0.35">
      <c r="B12" s="10" t="s">
        <v>198</v>
      </c>
      <c r="C12" s="11">
        <v>2.4768518518518499E-3</v>
      </c>
      <c r="D12" s="12">
        <f t="shared" si="0"/>
        <v>0.24290578887627692</v>
      </c>
      <c r="E12" s="12">
        <f t="shared" si="1"/>
        <v>3.7576821773485466E-2</v>
      </c>
      <c r="F12" s="11">
        <v>3.3564814814814801E-4</v>
      </c>
      <c r="G12" s="12">
        <f t="shared" si="2"/>
        <v>8.5798816568047359E-2</v>
      </c>
      <c r="H12" s="12">
        <f t="shared" si="3"/>
        <v>3.1351351351351364E-2</v>
      </c>
      <c r="I12" s="11">
        <v>2.8124999999999999E-3</v>
      </c>
      <c r="J12" s="12">
        <f t="shared" si="4"/>
        <v>0.19934372436423284</v>
      </c>
      <c r="K12" s="14">
        <f t="shared" si="5"/>
        <v>3.6706948640483371E-2</v>
      </c>
    </row>
    <row r="13" spans="2:11" x14ac:dyDescent="0.35">
      <c r="B13" s="10" t="s">
        <v>129</v>
      </c>
      <c r="C13" s="11">
        <v>5.5555555555555599E-4</v>
      </c>
      <c r="D13" s="12">
        <f t="shared" si="0"/>
        <v>5.4483541430193037E-2</v>
      </c>
      <c r="E13" s="12">
        <f t="shared" si="1"/>
        <v>8.4284460052677819E-3</v>
      </c>
      <c r="F13" s="11">
        <v>0</v>
      </c>
      <c r="G13" s="12">
        <f t="shared" si="2"/>
        <v>0</v>
      </c>
      <c r="H13" s="12">
        <f t="shared" si="3"/>
        <v>0</v>
      </c>
      <c r="I13" s="11">
        <v>5.5555555555555599E-4</v>
      </c>
      <c r="J13" s="12">
        <f t="shared" si="4"/>
        <v>3.9376538146021337E-2</v>
      </c>
      <c r="K13" s="14">
        <f t="shared" si="5"/>
        <v>7.2507552870090669E-3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5.20833333333333E-4</v>
      </c>
      <c r="D19" s="12">
        <f t="shared" si="0"/>
        <v>5.1078320090805901E-2</v>
      </c>
      <c r="E19" s="12">
        <f t="shared" si="1"/>
        <v>7.9016681299385345E-3</v>
      </c>
      <c r="F19" s="11">
        <v>0</v>
      </c>
      <c r="G19" s="12">
        <f t="shared" si="2"/>
        <v>0</v>
      </c>
      <c r="H19" s="12">
        <f t="shared" si="3"/>
        <v>0</v>
      </c>
      <c r="I19" s="11">
        <v>5.20833333333333E-4</v>
      </c>
      <c r="J19" s="12">
        <f t="shared" si="4"/>
        <v>3.6915504511894952E-2</v>
      </c>
      <c r="K19" s="14">
        <f t="shared" si="5"/>
        <v>6.7975830815709907E-3</v>
      </c>
    </row>
    <row r="20" spans="2:11" ht="15.5" thickTop="1" thickBot="1" x14ac:dyDescent="0.4">
      <c r="B20" s="31" t="s">
        <v>3</v>
      </c>
      <c r="C20" s="32">
        <f>SUM(C7:C19)</f>
        <v>1.0196759259259253E-2</v>
      </c>
      <c r="D20" s="33">
        <f>IFERROR(SUM(D7:D19),0)</f>
        <v>1</v>
      </c>
      <c r="E20" s="33">
        <f>IFERROR(SUM(E7:E19),0)</f>
        <v>0.15469710272168552</v>
      </c>
      <c r="F20" s="32">
        <f>SUM(F7:F19)</f>
        <v>3.9120370370370342E-3</v>
      </c>
      <c r="G20" s="33">
        <f>IFERROR(SUM(G7:G19),0)</f>
        <v>0.99999999999999989</v>
      </c>
      <c r="H20" s="33">
        <f>IFERROR(SUM(H7:H19),0)</f>
        <v>0.36540540540540534</v>
      </c>
      <c r="I20" s="32">
        <f>SUM(I7:I19)</f>
        <v>1.4108796296296305E-2</v>
      </c>
      <c r="J20" s="33">
        <f>IFERROR(SUM(J7:J19),0)</f>
        <v>1</v>
      </c>
      <c r="K20" s="34">
        <f>IFERROR(SUM(K7:K19),0)</f>
        <v>0.18413897280966771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1.7361111111111099E-3</v>
      </c>
      <c r="D23" s="19"/>
      <c r="E23" s="12">
        <f>IFERROR(C23/C$31,0)</f>
        <v>2.6338893766461782E-2</v>
      </c>
      <c r="F23" s="11">
        <v>4.1666666666666702E-4</v>
      </c>
      <c r="G23" s="19"/>
      <c r="H23" s="12">
        <f>IFERROR(F23/F$31,0)</f>
        <v>3.8918918918918979E-2</v>
      </c>
      <c r="I23" s="11">
        <v>2.1527777777777799E-3</v>
      </c>
      <c r="J23" s="19"/>
      <c r="K23" s="14">
        <f>IFERROR(I23/I$31,0)</f>
        <v>2.8096676737160139E-2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5.8912037037036997E-3</v>
      </c>
      <c r="D26" s="19"/>
      <c r="E26" s="12">
        <f t="shared" si="6"/>
        <v>8.9376646180860303E-2</v>
      </c>
      <c r="F26" s="11">
        <v>4.54861111111111E-3</v>
      </c>
      <c r="G26" s="19"/>
      <c r="H26" s="12">
        <f t="shared" si="7"/>
        <v>0.42486486486486508</v>
      </c>
      <c r="I26" s="11">
        <v>1.0439814814814799E-2</v>
      </c>
      <c r="J26" s="19"/>
      <c r="K26" s="14">
        <f t="shared" si="8"/>
        <v>0.13625377643504508</v>
      </c>
    </row>
    <row r="27" spans="2:11" x14ac:dyDescent="0.35">
      <c r="B27" s="18" t="s">
        <v>19</v>
      </c>
      <c r="C27" s="11">
        <v>4.6041666666666703E-2</v>
      </c>
      <c r="D27" s="19"/>
      <c r="E27" s="12">
        <f t="shared" si="6"/>
        <v>0.69850746268656749</v>
      </c>
      <c r="F27" s="11">
        <v>1.8287037037037E-3</v>
      </c>
      <c r="G27" s="19"/>
      <c r="H27" s="12">
        <f t="shared" si="7"/>
        <v>0.17081081081081059</v>
      </c>
      <c r="I27" s="11">
        <v>4.7870370370370403E-2</v>
      </c>
      <c r="J27" s="19"/>
      <c r="K27" s="14">
        <f t="shared" si="8"/>
        <v>0.62477341389728125</v>
      </c>
    </row>
    <row r="28" spans="2:11" ht="15" thickBot="1" x14ac:dyDescent="0.4">
      <c r="B28" s="23" t="s">
        <v>20</v>
      </c>
      <c r="C28" s="20">
        <v>2.04861111111111E-3</v>
      </c>
      <c r="D28" s="24"/>
      <c r="E28" s="21">
        <f t="shared" si="6"/>
        <v>3.1079894644424906E-2</v>
      </c>
      <c r="F28" s="20">
        <v>0</v>
      </c>
      <c r="G28" s="24"/>
      <c r="H28" s="21">
        <f t="shared" si="7"/>
        <v>0</v>
      </c>
      <c r="I28" s="20">
        <v>2.04861111111111E-3</v>
      </c>
      <c r="J28" s="24"/>
      <c r="K28" s="22">
        <f t="shared" si="8"/>
        <v>2.6737160120845899E-2</v>
      </c>
    </row>
    <row r="29" spans="2:11" ht="15.5" thickTop="1" thickBot="1" x14ac:dyDescent="0.4">
      <c r="B29" s="31" t="s">
        <v>3</v>
      </c>
      <c r="C29" s="32">
        <f>SUM(C23:C28)</f>
        <v>5.5717592592592624E-2</v>
      </c>
      <c r="D29" s="33"/>
      <c r="E29" s="33">
        <f>IFERROR(SUM(E23:E28),0)</f>
        <v>0.84530289727831454</v>
      </c>
      <c r="F29" s="32">
        <f>SUM(F23:F28)</f>
        <v>6.7939814814814772E-3</v>
      </c>
      <c r="G29" s="33"/>
      <c r="H29" s="33">
        <f>IFERROR(SUM(H23:H28),0)</f>
        <v>0.63459459459459466</v>
      </c>
      <c r="I29" s="32">
        <f>SUM(I23:I28)</f>
        <v>6.2511574074074094E-2</v>
      </c>
      <c r="J29" s="33"/>
      <c r="K29" s="34">
        <f>IFERROR(SUM(K23:K28),0)</f>
        <v>0.81586102719033238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6.5914351851851877E-2</v>
      </c>
      <c r="D31" s="35"/>
      <c r="E31" s="36">
        <f>IFERROR(SUM(E20,E29),0)</f>
        <v>1</v>
      </c>
      <c r="F31" s="32">
        <f>SUM(F20,F29)</f>
        <v>1.0706018518518511E-2</v>
      </c>
      <c r="G31" s="35"/>
      <c r="H31" s="36">
        <f>IFERROR(SUM(H20,H29),0)</f>
        <v>1</v>
      </c>
      <c r="I31" s="32">
        <f>SUM(I20,I29)</f>
        <v>7.6620370370370394E-2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2"/>
  <sheetViews>
    <sheetView showGridLines="0" showZeros="0" view="pageBreakPreview" topLeftCell="A16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9" t="s">
        <v>41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3.4189814814814798E-2</v>
      </c>
      <c r="D7" s="12">
        <f t="shared" ref="D7:D19" si="0">IFERROR(C7/C$20,0)</f>
        <v>0.33903362791231445</v>
      </c>
      <c r="E7" s="12">
        <f t="shared" ref="E7:E19" si="1">IFERROR(C7/C$31,0)</f>
        <v>0.14180107526881711</v>
      </c>
      <c r="F7" s="11">
        <v>7.9050925925925903E-3</v>
      </c>
      <c r="G7" s="12">
        <f t="shared" ref="G7:G19" si="2">IFERROR(F7/F$20,0)</f>
        <v>0.27775518503456681</v>
      </c>
      <c r="H7" s="12">
        <f t="shared" ref="H7:H19" si="3">IFERROR(F7/F$31,0)</f>
        <v>0.15540386803185421</v>
      </c>
      <c r="I7" s="11">
        <v>4.20949074074074E-2</v>
      </c>
      <c r="J7" s="12">
        <f t="shared" ref="J7:J19" si="4">IFERROR(I7/I$20,0)</f>
        <v>0.32554600787683508</v>
      </c>
      <c r="K7" s="14">
        <f t="shared" ref="K7:K19" si="5">IFERROR(I7/I$31,0)</f>
        <v>0.14417092797399611</v>
      </c>
    </row>
    <row r="8" spans="2:11" x14ac:dyDescent="0.35">
      <c r="B8" s="113" t="s">
        <v>118</v>
      </c>
      <c r="C8" s="11">
        <v>2.5509259259259301E-2</v>
      </c>
      <c r="D8" s="12">
        <f t="shared" si="0"/>
        <v>0.25295535406863329</v>
      </c>
      <c r="E8" s="12">
        <f t="shared" si="1"/>
        <v>0.10579877112135191</v>
      </c>
      <c r="F8" s="11">
        <v>7.6388888888888904E-3</v>
      </c>
      <c r="G8" s="12">
        <f t="shared" si="2"/>
        <v>0.26840178934526232</v>
      </c>
      <c r="H8" s="12">
        <f t="shared" si="3"/>
        <v>0.15017064846416373</v>
      </c>
      <c r="I8" s="11">
        <v>3.31481481481481E-2</v>
      </c>
      <c r="J8" s="12">
        <f t="shared" si="4"/>
        <v>0.25635517364840649</v>
      </c>
      <c r="K8" s="14">
        <f t="shared" si="5"/>
        <v>0.11352915527014691</v>
      </c>
    </row>
    <row r="9" spans="2:11" x14ac:dyDescent="0.35">
      <c r="B9" s="10" t="s">
        <v>51</v>
      </c>
      <c r="C9" s="11">
        <v>1.35416666666667E-3</v>
      </c>
      <c r="D9" s="12">
        <f t="shared" si="0"/>
        <v>1.342821071961439E-2</v>
      </c>
      <c r="E9" s="12">
        <f t="shared" si="1"/>
        <v>5.6163594470046204E-3</v>
      </c>
      <c r="F9" s="11">
        <v>2.0254629629629598E-3</v>
      </c>
      <c r="G9" s="12">
        <f t="shared" si="2"/>
        <v>7.1167141114273982E-2</v>
      </c>
      <c r="H9" s="12">
        <f t="shared" si="3"/>
        <v>3.9817974971558492E-2</v>
      </c>
      <c r="I9" s="11">
        <v>3.37962962962963E-3</v>
      </c>
      <c r="J9" s="12">
        <f t="shared" si="4"/>
        <v>2.6136770497672771E-2</v>
      </c>
      <c r="K9" s="14">
        <f t="shared" si="5"/>
        <v>1.1574899908827846E-2</v>
      </c>
    </row>
    <row r="10" spans="2:11" x14ac:dyDescent="0.35">
      <c r="B10" s="10" t="s">
        <v>11</v>
      </c>
      <c r="C10" s="11">
        <v>1.26851851851852E-2</v>
      </c>
      <c r="D10" s="12">
        <f t="shared" si="0"/>
        <v>0.12578905084356712</v>
      </c>
      <c r="E10" s="12">
        <f t="shared" si="1"/>
        <v>5.2611367127496214E-2</v>
      </c>
      <c r="F10" s="11">
        <v>5.3472222222222202E-3</v>
      </c>
      <c r="G10" s="12">
        <f t="shared" si="2"/>
        <v>0.18788125254168353</v>
      </c>
      <c r="H10" s="12">
        <f t="shared" si="3"/>
        <v>0.10511945392491455</v>
      </c>
      <c r="I10" s="11">
        <v>1.80324074074074E-2</v>
      </c>
      <c r="J10" s="12">
        <f t="shared" si="4"/>
        <v>0.13945578231292519</v>
      </c>
      <c r="K10" s="14">
        <f t="shared" si="5"/>
        <v>6.1759226225869095E-2</v>
      </c>
    </row>
    <row r="11" spans="2:11" x14ac:dyDescent="0.35">
      <c r="B11" s="10" t="s">
        <v>12</v>
      </c>
      <c r="C11" s="11">
        <v>1.8981481481481501E-3</v>
      </c>
      <c r="D11" s="12">
        <f t="shared" si="0"/>
        <v>1.8822449213818437E-2</v>
      </c>
      <c r="E11" s="12">
        <f t="shared" si="1"/>
        <v>7.8725038402457821E-3</v>
      </c>
      <c r="F11" s="11">
        <v>1.1805555555555599E-3</v>
      </c>
      <c r="G11" s="12">
        <f t="shared" si="2"/>
        <v>4.1480276535177052E-2</v>
      </c>
      <c r="H11" s="12">
        <f t="shared" si="3"/>
        <v>2.320819112627993E-2</v>
      </c>
      <c r="I11" s="11">
        <v>3.0787037037036998E-3</v>
      </c>
      <c r="J11" s="12">
        <f t="shared" si="4"/>
        <v>2.3809523809523794E-2</v>
      </c>
      <c r="K11" s="14">
        <f t="shared" si="5"/>
        <v>1.0544258136123983E-2</v>
      </c>
    </row>
    <row r="12" spans="2:11" x14ac:dyDescent="0.35">
      <c r="B12" s="10" t="s">
        <v>198</v>
      </c>
      <c r="C12" s="11">
        <v>1.7696759259259301E-2</v>
      </c>
      <c r="D12" s="12">
        <f t="shared" si="0"/>
        <v>0.17548490760931967</v>
      </c>
      <c r="E12" s="12">
        <f t="shared" si="1"/>
        <v>7.3396697388633025E-2</v>
      </c>
      <c r="F12" s="11">
        <v>1.99074074074074E-3</v>
      </c>
      <c r="G12" s="12">
        <f t="shared" si="2"/>
        <v>6.9947132980886506E-2</v>
      </c>
      <c r="H12" s="12">
        <f t="shared" si="3"/>
        <v>3.913538111490325E-2</v>
      </c>
      <c r="I12" s="11">
        <v>1.96875E-2</v>
      </c>
      <c r="J12" s="12">
        <f t="shared" si="4"/>
        <v>0.15225563909774445</v>
      </c>
      <c r="K12" s="14">
        <f t="shared" si="5"/>
        <v>6.7427755975740286E-2</v>
      </c>
    </row>
    <row r="13" spans="2:11" x14ac:dyDescent="0.35">
      <c r="B13" s="10" t="s">
        <v>129</v>
      </c>
      <c r="C13" s="11">
        <v>2.6620370370370399E-4</v>
      </c>
      <c r="D13" s="12">
        <f t="shared" si="0"/>
        <v>2.639733731206244E-3</v>
      </c>
      <c r="E13" s="12">
        <f t="shared" si="1"/>
        <v>1.1040706605222744E-3</v>
      </c>
      <c r="F13" s="11">
        <v>5.5555555555555599E-4</v>
      </c>
      <c r="G13" s="12">
        <f t="shared" si="2"/>
        <v>1.9520130134200907E-2</v>
      </c>
      <c r="H13" s="12">
        <f t="shared" si="3"/>
        <v>1.0921501706484642E-2</v>
      </c>
      <c r="I13" s="11">
        <v>8.2175925925925895E-4</v>
      </c>
      <c r="J13" s="12">
        <f t="shared" si="4"/>
        <v>6.3551736484067324E-3</v>
      </c>
      <c r="K13" s="14">
        <f t="shared" si="5"/>
        <v>2.8144448408451254E-3</v>
      </c>
    </row>
    <row r="14" spans="2:11" x14ac:dyDescent="0.35">
      <c r="B14" s="10" t="s">
        <v>130</v>
      </c>
      <c r="C14" s="11">
        <v>5.20833333333333E-4</v>
      </c>
      <c r="D14" s="12">
        <f t="shared" si="0"/>
        <v>5.1646964306209034E-3</v>
      </c>
      <c r="E14" s="12">
        <f t="shared" si="1"/>
        <v>2.1601382488479243E-3</v>
      </c>
      <c r="F14" s="11">
        <v>0</v>
      </c>
      <c r="G14" s="12">
        <f t="shared" si="2"/>
        <v>0</v>
      </c>
      <c r="H14" s="12">
        <f t="shared" si="3"/>
        <v>0</v>
      </c>
      <c r="I14" s="11">
        <v>5.20833333333333E-4</v>
      </c>
      <c r="J14" s="12">
        <f t="shared" si="4"/>
        <v>4.0279269602577867E-3</v>
      </c>
      <c r="K14" s="14">
        <f t="shared" si="5"/>
        <v>1.7838030681412763E-3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6.9444444444444404E-4</v>
      </c>
      <c r="G17" s="12">
        <f t="shared" si="2"/>
        <v>2.44001626677511E-2</v>
      </c>
      <c r="H17" s="12">
        <f t="shared" si="3"/>
        <v>1.3651877133105783E-2</v>
      </c>
      <c r="I17" s="11">
        <v>6.9444444444444404E-4</v>
      </c>
      <c r="J17" s="12">
        <f t="shared" si="4"/>
        <v>5.3705692803437165E-3</v>
      </c>
      <c r="K17" s="14">
        <f t="shared" si="5"/>
        <v>2.3784040908550351E-3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6.7245370370370402E-3</v>
      </c>
      <c r="D19" s="12">
        <f t="shared" si="0"/>
        <v>6.6681969470905517E-2</v>
      </c>
      <c r="E19" s="12">
        <f t="shared" si="1"/>
        <v>2.7889784946236566E-2</v>
      </c>
      <c r="F19" s="11">
        <v>1.1226851851851901E-3</v>
      </c>
      <c r="G19" s="12">
        <f t="shared" si="2"/>
        <v>3.9446929646197809E-2</v>
      </c>
      <c r="H19" s="12">
        <f t="shared" si="3"/>
        <v>2.2070534698521126E-2</v>
      </c>
      <c r="I19" s="11">
        <v>7.8472222222222207E-3</v>
      </c>
      <c r="J19" s="12">
        <f t="shared" si="4"/>
        <v>6.0687432867884021E-2</v>
      </c>
      <c r="K19" s="14">
        <f t="shared" si="5"/>
        <v>2.6875966226661909E-2</v>
      </c>
    </row>
    <row r="20" spans="2:11" ht="15.5" thickTop="1" thickBot="1" x14ac:dyDescent="0.4">
      <c r="B20" s="31" t="s">
        <v>3</v>
      </c>
      <c r="C20" s="32">
        <f>SUM(C7:C19)</f>
        <v>0.10084490740740749</v>
      </c>
      <c r="D20" s="33">
        <f>IFERROR(SUM(D7:D19),0)</f>
        <v>1.0000000000000002</v>
      </c>
      <c r="E20" s="33">
        <f>IFERROR(SUM(E7:E19),0)</f>
        <v>0.4182507680491554</v>
      </c>
      <c r="F20" s="32">
        <f>SUM(F7:F19)</f>
        <v>2.8460648148148152E-2</v>
      </c>
      <c r="G20" s="33">
        <f>IFERROR(SUM(G7:G19),0)</f>
        <v>1.0000000000000002</v>
      </c>
      <c r="H20" s="33">
        <f>IFERROR(SUM(H7:H19),0)</f>
        <v>0.5594994311717858</v>
      </c>
      <c r="I20" s="32">
        <f>SUM(I7:I19)</f>
        <v>0.12930555555555548</v>
      </c>
      <c r="J20" s="33">
        <f>IFERROR(SUM(J7:J19),0)</f>
        <v>1</v>
      </c>
      <c r="K20" s="34">
        <f>IFERROR(SUM(K7:K19),0)</f>
        <v>0.44285884171720757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8.9814814814814792E-3</v>
      </c>
      <c r="D23" s="19"/>
      <c r="E23" s="12">
        <f>IFERROR(C23/C$31,0)</f>
        <v>3.7250384024577553E-2</v>
      </c>
      <c r="F23" s="11">
        <v>2.32638888888889E-3</v>
      </c>
      <c r="G23" s="19"/>
      <c r="H23" s="12">
        <f>IFERROR(F23/F$31,0)</f>
        <v>4.5733788395904425E-2</v>
      </c>
      <c r="I23" s="11">
        <v>1.13078703703704E-2</v>
      </c>
      <c r="J23" s="19"/>
      <c r="K23" s="14">
        <f>IFERROR(I23/I$31,0)</f>
        <v>3.872834661275628E-2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4.8483796296296303E-2</v>
      </c>
      <c r="D26" s="19"/>
      <c r="E26" s="12">
        <f t="shared" si="6"/>
        <v>0.20108486943164361</v>
      </c>
      <c r="F26" s="11">
        <v>1.5821759259259299E-2</v>
      </c>
      <c r="G26" s="19"/>
      <c r="H26" s="12">
        <f t="shared" si="7"/>
        <v>0.31103526734926107</v>
      </c>
      <c r="I26" s="11">
        <v>6.4305555555555602E-2</v>
      </c>
      <c r="J26" s="19"/>
      <c r="K26" s="14">
        <f t="shared" si="8"/>
        <v>0.22024021881317654</v>
      </c>
    </row>
    <row r="27" spans="2:11" x14ac:dyDescent="0.35">
      <c r="B27" s="18" t="s">
        <v>19</v>
      </c>
      <c r="C27" s="11">
        <v>7.8877314814814803E-2</v>
      </c>
      <c r="D27" s="19"/>
      <c r="E27" s="12">
        <f t="shared" si="6"/>
        <v>0.32714093701996916</v>
      </c>
      <c r="F27" s="11">
        <v>4.0625000000000001E-3</v>
      </c>
      <c r="G27" s="19"/>
      <c r="H27" s="12">
        <f t="shared" si="7"/>
        <v>7.9863481228668876E-2</v>
      </c>
      <c r="I27" s="11">
        <v>8.29398148148148E-2</v>
      </c>
      <c r="J27" s="19"/>
      <c r="K27" s="14">
        <f t="shared" si="8"/>
        <v>0.28406072858445314</v>
      </c>
    </row>
    <row r="28" spans="2:11" ht="15" thickBot="1" x14ac:dyDescent="0.4">
      <c r="B28" s="23" t="s">
        <v>20</v>
      </c>
      <c r="C28" s="20">
        <v>3.9236111111111104E-3</v>
      </c>
      <c r="D28" s="24"/>
      <c r="E28" s="21">
        <f t="shared" si="6"/>
        <v>1.627304147465437E-2</v>
      </c>
      <c r="F28" s="20">
        <v>1.9675925925925899E-4</v>
      </c>
      <c r="G28" s="24"/>
      <c r="H28" s="21">
        <f t="shared" si="7"/>
        <v>3.8680318543799688E-3</v>
      </c>
      <c r="I28" s="20">
        <v>4.1203703703703697E-3</v>
      </c>
      <c r="J28" s="24"/>
      <c r="K28" s="22">
        <f t="shared" si="8"/>
        <v>1.4111864272406549E-2</v>
      </c>
    </row>
    <row r="29" spans="2:11" ht="15.5" thickTop="1" thickBot="1" x14ac:dyDescent="0.4">
      <c r="B29" s="31" t="s">
        <v>3</v>
      </c>
      <c r="C29" s="32">
        <f>SUM(C23:C28)</f>
        <v>0.14026620370370368</v>
      </c>
      <c r="D29" s="33"/>
      <c r="E29" s="33">
        <f>IFERROR(SUM(E23:E28),0)</f>
        <v>0.58174923195084471</v>
      </c>
      <c r="F29" s="32">
        <f>SUM(F23:F28)</f>
        <v>2.2407407407407449E-2</v>
      </c>
      <c r="G29" s="33"/>
      <c r="H29" s="33">
        <f>IFERROR(SUM(H23:H28),0)</f>
        <v>0.44050056882821431</v>
      </c>
      <c r="I29" s="32">
        <f>SUM(I23:I28)</f>
        <v>0.16267361111111114</v>
      </c>
      <c r="J29" s="33"/>
      <c r="K29" s="34">
        <f>IFERROR(SUM(K23:K28),0)</f>
        <v>0.55714115828279254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0.24111111111111116</v>
      </c>
      <c r="D31" s="35"/>
      <c r="E31" s="36">
        <f>IFERROR(SUM(E20,E29),0)</f>
        <v>1</v>
      </c>
      <c r="F31" s="32">
        <f>SUM(F20,F29)</f>
        <v>5.0868055555555597E-2</v>
      </c>
      <c r="G31" s="35"/>
      <c r="H31" s="36">
        <f>IFERROR(SUM(H20,H29),0)</f>
        <v>1</v>
      </c>
      <c r="I31" s="32">
        <f>SUM(I20,I29)</f>
        <v>0.29197916666666662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2"/>
  <sheetViews>
    <sheetView showGridLines="0" showZeros="0" view="pageBreakPreview" topLeftCell="A7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x14ac:dyDescent="0.35">
      <c r="B3" s="189" t="s">
        <v>43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7.0486111111111097E-3</v>
      </c>
      <c r="D7" s="12">
        <f t="shared" ref="D7:D19" si="0">IFERROR(C7/C$20,0)</f>
        <v>0.17796610169491522</v>
      </c>
      <c r="E7" s="12">
        <f t="shared" ref="E7:E19" si="1">IFERROR(C7/C$31,0)</f>
        <v>5.8077436582109426E-2</v>
      </c>
      <c r="F7" s="11">
        <v>7.9513888888888898E-3</v>
      </c>
      <c r="G7" s="12">
        <f t="shared" ref="G7:G19" si="2">IFERROR(F7/F$20,0)</f>
        <v>0.18324886636436391</v>
      </c>
      <c r="H7" s="12">
        <f t="shared" ref="H7:H19" si="3">IFERROR(F7/F$31,0)</f>
        <v>8.3394027676620575E-2</v>
      </c>
      <c r="I7" s="11">
        <v>1.4999999999999999E-2</v>
      </c>
      <c r="J7" s="12">
        <f t="shared" ref="J7:J19" si="4">IFERROR(I7/I$20,0)</f>
        <v>0.18072793194812431</v>
      </c>
      <c r="K7" s="14">
        <f t="shared" ref="K7:K19" si="5">IFERROR(I7/I$31,0)</f>
        <v>6.9215979491561594E-2</v>
      </c>
    </row>
    <row r="8" spans="2:11" x14ac:dyDescent="0.35">
      <c r="B8" s="113" t="s">
        <v>118</v>
      </c>
      <c r="C8" s="11">
        <v>8.6805555555555594E-3</v>
      </c>
      <c r="D8" s="12">
        <f t="shared" si="0"/>
        <v>0.21917007597895979</v>
      </c>
      <c r="E8" s="12">
        <f t="shared" si="1"/>
        <v>7.1523936677474712E-2</v>
      </c>
      <c r="F8" s="11">
        <v>1.34259259259259E-2</v>
      </c>
      <c r="G8" s="12">
        <f t="shared" si="2"/>
        <v>0.30941584422512619</v>
      </c>
      <c r="H8" s="12">
        <f t="shared" si="3"/>
        <v>0.14081087642631684</v>
      </c>
      <c r="I8" s="11">
        <v>2.2106481481481501E-2</v>
      </c>
      <c r="J8" s="12">
        <f t="shared" si="4"/>
        <v>0.26635057871984397</v>
      </c>
      <c r="K8" s="14">
        <f t="shared" si="5"/>
        <v>0.10200811792352066</v>
      </c>
    </row>
    <row r="9" spans="2:11" x14ac:dyDescent="0.35">
      <c r="B9" s="10" t="s">
        <v>51</v>
      </c>
      <c r="C9" s="11">
        <v>4.6064814814814796E-3</v>
      </c>
      <c r="D9" s="12">
        <f t="shared" si="0"/>
        <v>0.11630625365283456</v>
      </c>
      <c r="E9" s="12">
        <f t="shared" si="1"/>
        <v>3.7955369063513211E-2</v>
      </c>
      <c r="F9" s="11">
        <v>5.1851851851851902E-3</v>
      </c>
      <c r="G9" s="12">
        <f t="shared" si="2"/>
        <v>0.11949853294211805</v>
      </c>
      <c r="H9" s="12">
        <f t="shared" si="3"/>
        <v>5.4382131585336314E-2</v>
      </c>
      <c r="I9" s="11">
        <v>9.7916666666666707E-3</v>
      </c>
      <c r="J9" s="12">
        <f t="shared" si="4"/>
        <v>0.11797517779947009</v>
      </c>
      <c r="K9" s="14">
        <f t="shared" si="5"/>
        <v>4.5182653279213836E-2</v>
      </c>
    </row>
    <row r="10" spans="2:11" x14ac:dyDescent="0.35">
      <c r="B10" s="10" t="s">
        <v>11</v>
      </c>
      <c r="C10" s="11">
        <v>3.9930555555555596E-3</v>
      </c>
      <c r="D10" s="12">
        <f t="shared" si="0"/>
        <v>0.10081823495032156</v>
      </c>
      <c r="E10" s="12">
        <f t="shared" si="1"/>
        <v>3.2901010871638381E-2</v>
      </c>
      <c r="F10" s="11">
        <v>3.7847222222222201E-3</v>
      </c>
      <c r="G10" s="12">
        <f t="shared" si="2"/>
        <v>8.7223259535876216E-2</v>
      </c>
      <c r="H10" s="12">
        <f t="shared" si="3"/>
        <v>3.9694100509832471E-2</v>
      </c>
      <c r="I10" s="11">
        <v>7.7777777777777802E-3</v>
      </c>
      <c r="J10" s="12">
        <f t="shared" si="4"/>
        <v>9.3710779528657084E-2</v>
      </c>
      <c r="K10" s="14">
        <f t="shared" si="5"/>
        <v>3.5889767143772691E-2</v>
      </c>
    </row>
    <row r="11" spans="2:11" x14ac:dyDescent="0.35">
      <c r="B11" s="10" t="s">
        <v>12</v>
      </c>
      <c r="C11" s="11">
        <v>1.4004629629629599E-3</v>
      </c>
      <c r="D11" s="12">
        <f t="shared" si="0"/>
        <v>3.535943892460542E-2</v>
      </c>
      <c r="E11" s="12">
        <f t="shared" si="1"/>
        <v>1.1539195117299223E-2</v>
      </c>
      <c r="F11" s="11">
        <v>2.48842592592593E-3</v>
      </c>
      <c r="G11" s="12">
        <f t="shared" si="2"/>
        <v>5.7348626300346872E-2</v>
      </c>
      <c r="H11" s="12">
        <f t="shared" si="3"/>
        <v>2.609856761349847E-2</v>
      </c>
      <c r="I11" s="11">
        <v>3.8888888888888901E-3</v>
      </c>
      <c r="J11" s="12">
        <f t="shared" si="4"/>
        <v>4.6855389764328542E-2</v>
      </c>
      <c r="K11" s="14">
        <f t="shared" si="5"/>
        <v>1.7944883571886346E-2</v>
      </c>
    </row>
    <row r="12" spans="2:11" x14ac:dyDescent="0.35">
      <c r="B12" s="10" t="s">
        <v>198</v>
      </c>
      <c r="C12" s="11">
        <v>7.3032407407407404E-3</v>
      </c>
      <c r="D12" s="12">
        <f t="shared" si="0"/>
        <v>0.18439509059029807</v>
      </c>
      <c r="E12" s="12">
        <f t="shared" si="1"/>
        <v>6.0175472057982023E-2</v>
      </c>
      <c r="F12" s="11">
        <v>5.4629629629629603E-3</v>
      </c>
      <c r="G12" s="12">
        <f t="shared" si="2"/>
        <v>0.12590024006401707</v>
      </c>
      <c r="H12" s="12">
        <f t="shared" si="3"/>
        <v>5.7295460063122104E-2</v>
      </c>
      <c r="I12" s="11">
        <v>1.27662037037037E-2</v>
      </c>
      <c r="J12" s="12">
        <f t="shared" si="4"/>
        <v>0.15381397294659033</v>
      </c>
      <c r="K12" s="14">
        <f t="shared" si="5"/>
        <v>5.890835291604353E-2</v>
      </c>
    </row>
    <row r="13" spans="2:11" x14ac:dyDescent="0.35">
      <c r="B13" s="10" t="s">
        <v>129</v>
      </c>
      <c r="C13" s="11">
        <v>5.90277777777778E-4</v>
      </c>
      <c r="D13" s="12">
        <f t="shared" si="0"/>
        <v>1.4903565166569264E-2</v>
      </c>
      <c r="E13" s="12">
        <f t="shared" si="1"/>
        <v>4.86362769406828E-3</v>
      </c>
      <c r="F13" s="11">
        <v>3.8194444444444398E-4</v>
      </c>
      <c r="G13" s="12">
        <f t="shared" si="2"/>
        <v>8.8023472926113556E-3</v>
      </c>
      <c r="H13" s="12">
        <f t="shared" si="3"/>
        <v>4.0058266569555677E-3</v>
      </c>
      <c r="I13" s="11">
        <v>9.7222222222222198E-4</v>
      </c>
      <c r="J13" s="12">
        <f t="shared" si="4"/>
        <v>1.1713847441082129E-2</v>
      </c>
      <c r="K13" s="14">
        <f t="shared" si="5"/>
        <v>4.4862208929715838E-3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4.6296296296296301E-5</v>
      </c>
      <c r="D16" s="12">
        <f t="shared" si="0"/>
        <v>1.1689070718877851E-3</v>
      </c>
      <c r="E16" s="12">
        <f t="shared" si="1"/>
        <v>3.814609956131983E-4</v>
      </c>
      <c r="F16" s="11">
        <v>0</v>
      </c>
      <c r="G16" s="12">
        <f t="shared" si="2"/>
        <v>0</v>
      </c>
      <c r="H16" s="12">
        <f t="shared" si="3"/>
        <v>0</v>
      </c>
      <c r="I16" s="11">
        <v>4.6296296296296301E-5</v>
      </c>
      <c r="J16" s="12">
        <f t="shared" si="4"/>
        <v>5.5780225909914918E-4</v>
      </c>
      <c r="K16" s="14">
        <f t="shared" si="5"/>
        <v>2.1362956633198026E-4</v>
      </c>
    </row>
    <row r="17" spans="2:11" x14ac:dyDescent="0.35">
      <c r="B17" s="10" t="s">
        <v>200</v>
      </c>
      <c r="C17" s="11">
        <v>3.7037037037037003E-4</v>
      </c>
      <c r="D17" s="12">
        <f t="shared" si="0"/>
        <v>9.3512565751022719E-3</v>
      </c>
      <c r="E17" s="12">
        <f t="shared" si="1"/>
        <v>3.0516879649055834E-3</v>
      </c>
      <c r="F17" s="11">
        <v>1.25E-3</v>
      </c>
      <c r="G17" s="12">
        <f t="shared" si="2"/>
        <v>2.880768204854629E-2</v>
      </c>
      <c r="H17" s="12">
        <f t="shared" si="3"/>
        <v>1.310997815003642E-2</v>
      </c>
      <c r="I17" s="11">
        <v>1.6203703703703701E-3</v>
      </c>
      <c r="J17" s="12">
        <f t="shared" si="4"/>
        <v>1.9523079068470218E-2</v>
      </c>
      <c r="K17" s="14">
        <f t="shared" si="5"/>
        <v>7.4770348216193069E-3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5.5671296296296302E-3</v>
      </c>
      <c r="D19" s="12">
        <f t="shared" si="0"/>
        <v>0.14056107539450616</v>
      </c>
      <c r="E19" s="12">
        <f t="shared" si="1"/>
        <v>4.58706847224871E-2</v>
      </c>
      <c r="F19" s="11">
        <v>3.4606481481481502E-3</v>
      </c>
      <c r="G19" s="12">
        <f t="shared" si="2"/>
        <v>7.9754601226993946E-2</v>
      </c>
      <c r="H19" s="12">
        <f t="shared" si="3"/>
        <v>3.6295217285748999E-2</v>
      </c>
      <c r="I19" s="11">
        <v>9.0277777777777804E-3</v>
      </c>
      <c r="J19" s="12">
        <f t="shared" si="4"/>
        <v>0.10877144052433411</v>
      </c>
      <c r="K19" s="14">
        <f t="shared" si="5"/>
        <v>4.1657765434736156E-2</v>
      </c>
    </row>
    <row r="20" spans="2:11" ht="15.5" thickTop="1" thickBot="1" x14ac:dyDescent="0.4">
      <c r="B20" s="31" t="s">
        <v>3</v>
      </c>
      <c r="C20" s="32">
        <f>SUM(C7:C19)</f>
        <v>3.9606481481481479E-2</v>
      </c>
      <c r="D20" s="33">
        <f>IFERROR(SUM(D7:D19),0)</f>
        <v>1</v>
      </c>
      <c r="E20" s="33">
        <f>IFERROR(SUM(E7:E19),0)</f>
        <v>0.32633988174709117</v>
      </c>
      <c r="F20" s="32">
        <f>SUM(F7:F19)</f>
        <v>4.3391203703703689E-2</v>
      </c>
      <c r="G20" s="33">
        <f>IFERROR(SUM(G7:G19),0)</f>
        <v>0.99999999999999989</v>
      </c>
      <c r="H20" s="33">
        <f>IFERROR(SUM(H7:H19),0)</f>
        <v>0.45508618596746775</v>
      </c>
      <c r="I20" s="32">
        <f>SUM(I7:I19)</f>
        <v>8.2997685185185216E-2</v>
      </c>
      <c r="J20" s="33">
        <f>IFERROR(SUM(J7:J19),0)</f>
        <v>1</v>
      </c>
      <c r="K20" s="34">
        <f>IFERROR(SUM(K7:K19),0)</f>
        <v>0.38298440504165765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6.6666666666666697E-3</v>
      </c>
      <c r="D23" s="19"/>
      <c r="E23" s="12">
        <f>IFERROR(C23/C$31,0)</f>
        <v>5.4930383368300577E-2</v>
      </c>
      <c r="F23" s="11">
        <v>4.8032407407407399E-3</v>
      </c>
      <c r="G23" s="19"/>
      <c r="H23" s="12">
        <f>IFERROR(F23/F$31,0)</f>
        <v>5.0376304928380682E-2</v>
      </c>
      <c r="I23" s="11">
        <v>1.1469907407407399E-2</v>
      </c>
      <c r="J23" s="19"/>
      <c r="K23" s="14">
        <f>IFERROR(I23/I$31,0)</f>
        <v>5.2926725058748063E-2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1.8518518518518501E-4</v>
      </c>
      <c r="D25" s="19"/>
      <c r="E25" s="12">
        <f t="shared" si="6"/>
        <v>1.5258439824527917E-3</v>
      </c>
      <c r="F25" s="11">
        <v>5.90277777777778E-4</v>
      </c>
      <c r="G25" s="19"/>
      <c r="H25" s="12">
        <f t="shared" si="7"/>
        <v>6.1908230152949786E-3</v>
      </c>
      <c r="I25" s="11">
        <v>7.7546296296296304E-4</v>
      </c>
      <c r="J25" s="19"/>
      <c r="K25" s="14">
        <f t="shared" si="8"/>
        <v>3.5782952360606693E-3</v>
      </c>
    </row>
    <row r="26" spans="2:11" x14ac:dyDescent="0.35">
      <c r="B26" s="18" t="s">
        <v>18</v>
      </c>
      <c r="C26" s="11">
        <v>2.4351851851851899E-2</v>
      </c>
      <c r="D26" s="19"/>
      <c r="E26" s="12">
        <f t="shared" si="6"/>
        <v>0.20064848369254268</v>
      </c>
      <c r="F26" s="11">
        <v>1.97222222222222E-2</v>
      </c>
      <c r="G26" s="19"/>
      <c r="H26" s="12">
        <f t="shared" si="7"/>
        <v>0.20684632192279662</v>
      </c>
      <c r="I26" s="11">
        <v>4.4074074074074099E-2</v>
      </c>
      <c r="J26" s="19"/>
      <c r="K26" s="14">
        <f t="shared" si="8"/>
        <v>0.20337534714804528</v>
      </c>
    </row>
    <row r="27" spans="2:11" x14ac:dyDescent="0.35">
      <c r="B27" s="18" t="s">
        <v>19</v>
      </c>
      <c r="C27" s="11">
        <v>4.64930555555556E-2</v>
      </c>
      <c r="D27" s="19"/>
      <c r="E27" s="12">
        <f t="shared" si="6"/>
        <v>0.38308220484455474</v>
      </c>
      <c r="F27" s="11">
        <v>2.375E-2</v>
      </c>
      <c r="G27" s="19"/>
      <c r="H27" s="12">
        <f t="shared" si="7"/>
        <v>0.24908958485069199</v>
      </c>
      <c r="I27" s="11">
        <v>7.02430555555556E-2</v>
      </c>
      <c r="J27" s="19"/>
      <c r="K27" s="14">
        <f t="shared" si="8"/>
        <v>0.32412945951719724</v>
      </c>
    </row>
    <row r="28" spans="2:11" ht="15" thickBot="1" x14ac:dyDescent="0.4">
      <c r="B28" s="23" t="s">
        <v>20</v>
      </c>
      <c r="C28" s="20">
        <v>4.0625000000000001E-3</v>
      </c>
      <c r="D28" s="24"/>
      <c r="E28" s="21">
        <f t="shared" si="6"/>
        <v>3.3473202365058151E-2</v>
      </c>
      <c r="F28" s="20">
        <v>3.0902777777777799E-3</v>
      </c>
      <c r="G28" s="24"/>
      <c r="H28" s="21">
        <f t="shared" si="7"/>
        <v>3.2410779315367837E-2</v>
      </c>
      <c r="I28" s="20">
        <v>7.1527777777777796E-3</v>
      </c>
      <c r="J28" s="24"/>
      <c r="K28" s="22">
        <f t="shared" si="8"/>
        <v>3.3005767998290955E-2</v>
      </c>
    </row>
    <row r="29" spans="2:11" ht="15.5" thickTop="1" thickBot="1" x14ac:dyDescent="0.4">
      <c r="B29" s="31" t="s">
        <v>3</v>
      </c>
      <c r="C29" s="32">
        <f>SUM(C23:C28)</f>
        <v>8.1759259259259351E-2</v>
      </c>
      <c r="D29" s="33"/>
      <c r="E29" s="33">
        <f>IFERROR(SUM(E23:E28),0)</f>
        <v>0.67366011825290895</v>
      </c>
      <c r="F29" s="32">
        <f>SUM(F23:F28)</f>
        <v>5.1956018518518499E-2</v>
      </c>
      <c r="G29" s="33"/>
      <c r="H29" s="33">
        <f>IFERROR(SUM(H23:H28),0)</f>
        <v>0.54491381403253214</v>
      </c>
      <c r="I29" s="32">
        <f>SUM(I23:I28)</f>
        <v>0.13371527777777786</v>
      </c>
      <c r="J29" s="33"/>
      <c r="K29" s="34">
        <f>IFERROR(SUM(K23:K28),0)</f>
        <v>0.61701559495834224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0.12136574074074083</v>
      </c>
      <c r="D31" s="35"/>
      <c r="E31" s="36">
        <f>IFERROR(SUM(E20,E29),0)</f>
        <v>1</v>
      </c>
      <c r="F31" s="32">
        <f>SUM(F20,F29)</f>
        <v>9.5347222222222194E-2</v>
      </c>
      <c r="G31" s="35"/>
      <c r="H31" s="36">
        <f>IFERROR(SUM(H20,H29),0)</f>
        <v>0.99999999999999989</v>
      </c>
      <c r="I31" s="32">
        <f>SUM(I20,I29)</f>
        <v>0.21671296296296308</v>
      </c>
      <c r="J31" s="35"/>
      <c r="K31" s="38">
        <f>IFERROR(SUM(K20,K29),0)</f>
        <v>0.99999999999999989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7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9" t="s">
        <v>32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4.6296296296296302E-3</v>
      </c>
      <c r="D7" s="12">
        <f t="shared" ref="D7:D19" si="0">IFERROR(C7/C$20,0)</f>
        <v>0.27378507871321017</v>
      </c>
      <c r="E7" s="12">
        <f t="shared" ref="E7:E19" si="1">IFERROR(C7/C$31,0)</f>
        <v>7.0003500175008851E-2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4.6296296296296302E-3</v>
      </c>
      <c r="J7" s="12">
        <f t="shared" ref="J7:J19" si="4">IFERROR(I7/I$20,0)</f>
        <v>0.27378507871321017</v>
      </c>
      <c r="K7" s="14">
        <f t="shared" ref="K7:K19" si="5">IFERROR(I7/I$31,0)</f>
        <v>7.0003500175008851E-2</v>
      </c>
    </row>
    <row r="8" spans="2:11" s="5" customFormat="1" x14ac:dyDescent="0.35">
      <c r="B8" s="113" t="s">
        <v>118</v>
      </c>
      <c r="C8" s="11">
        <v>2.3611111111111098E-3</v>
      </c>
      <c r="D8" s="12">
        <f t="shared" si="0"/>
        <v>0.1396303901437371</v>
      </c>
      <c r="E8" s="12">
        <f t="shared" si="1"/>
        <v>3.5701785089254492E-2</v>
      </c>
      <c r="F8" s="11">
        <v>0</v>
      </c>
      <c r="G8" s="12">
        <f t="shared" si="2"/>
        <v>0</v>
      </c>
      <c r="H8" s="12">
        <f t="shared" si="3"/>
        <v>0</v>
      </c>
      <c r="I8" s="11">
        <v>2.3611111111111098E-3</v>
      </c>
      <c r="J8" s="12">
        <f t="shared" si="4"/>
        <v>0.1396303901437371</v>
      </c>
      <c r="K8" s="14">
        <f t="shared" si="5"/>
        <v>3.5701785089254492E-2</v>
      </c>
    </row>
    <row r="9" spans="2:11" s="5" customFormat="1" x14ac:dyDescent="0.35">
      <c r="B9" s="10" t="s">
        <v>51</v>
      </c>
      <c r="C9" s="11">
        <v>1.0185185185185199E-3</v>
      </c>
      <c r="D9" s="12">
        <f t="shared" si="0"/>
        <v>6.0232717316906312E-2</v>
      </c>
      <c r="E9" s="12">
        <f t="shared" si="1"/>
        <v>1.5400770038501967E-2</v>
      </c>
      <c r="F9" s="11">
        <v>0</v>
      </c>
      <c r="G9" s="12">
        <f t="shared" si="2"/>
        <v>0</v>
      </c>
      <c r="H9" s="12">
        <f t="shared" si="3"/>
        <v>0</v>
      </c>
      <c r="I9" s="11">
        <v>1.0185185185185199E-3</v>
      </c>
      <c r="J9" s="12">
        <f t="shared" si="4"/>
        <v>6.0232717316906312E-2</v>
      </c>
      <c r="K9" s="14">
        <f t="shared" si="5"/>
        <v>1.5400770038501967E-2</v>
      </c>
    </row>
    <row r="10" spans="2:11" s="5" customFormat="1" x14ac:dyDescent="0.35">
      <c r="B10" s="10" t="s">
        <v>11</v>
      </c>
      <c r="C10" s="11">
        <v>2.8124999999999999E-3</v>
      </c>
      <c r="D10" s="12">
        <f t="shared" si="0"/>
        <v>0.16632443531827515</v>
      </c>
      <c r="E10" s="12">
        <f t="shared" si="1"/>
        <v>4.2527126356317869E-2</v>
      </c>
      <c r="F10" s="11">
        <v>0</v>
      </c>
      <c r="G10" s="12">
        <f t="shared" si="2"/>
        <v>0</v>
      </c>
      <c r="H10" s="12">
        <f t="shared" si="3"/>
        <v>0</v>
      </c>
      <c r="I10" s="11">
        <v>2.8124999999999999E-3</v>
      </c>
      <c r="J10" s="12">
        <f t="shared" si="4"/>
        <v>0.16632443531827515</v>
      </c>
      <c r="K10" s="14">
        <f t="shared" si="5"/>
        <v>4.2527126356317869E-2</v>
      </c>
    </row>
    <row r="11" spans="2:11" s="5" customFormat="1" x14ac:dyDescent="0.35">
      <c r="B11" s="10" t="s">
        <v>12</v>
      </c>
      <c r="C11" s="11">
        <v>4.1666666666666702E-4</v>
      </c>
      <c r="D11" s="12">
        <f t="shared" si="0"/>
        <v>2.4640657084188933E-2</v>
      </c>
      <c r="E11" s="12">
        <f t="shared" si="1"/>
        <v>6.3003150157508016E-3</v>
      </c>
      <c r="F11" s="11">
        <v>0</v>
      </c>
      <c r="G11" s="12">
        <f t="shared" si="2"/>
        <v>0</v>
      </c>
      <c r="H11" s="12">
        <f t="shared" si="3"/>
        <v>0</v>
      </c>
      <c r="I11" s="11">
        <v>4.1666666666666702E-4</v>
      </c>
      <c r="J11" s="12">
        <f t="shared" si="4"/>
        <v>2.4640657084188933E-2</v>
      </c>
      <c r="K11" s="14">
        <f t="shared" si="5"/>
        <v>6.3003150157508016E-3</v>
      </c>
    </row>
    <row r="12" spans="2:11" s="5" customFormat="1" x14ac:dyDescent="0.35">
      <c r="B12" s="10" t="s">
        <v>198</v>
      </c>
      <c r="C12" s="11">
        <v>1.57407407407407E-3</v>
      </c>
      <c r="D12" s="12">
        <f t="shared" si="0"/>
        <v>9.3086926762491209E-2</v>
      </c>
      <c r="E12" s="12">
        <f t="shared" si="1"/>
        <v>2.3801190059502944E-2</v>
      </c>
      <c r="F12" s="11">
        <v>0</v>
      </c>
      <c r="G12" s="12">
        <f t="shared" si="2"/>
        <v>0</v>
      </c>
      <c r="H12" s="12">
        <f t="shared" si="3"/>
        <v>0</v>
      </c>
      <c r="I12" s="11">
        <v>1.57407407407407E-3</v>
      </c>
      <c r="J12" s="12">
        <f t="shared" si="4"/>
        <v>9.3086926762491209E-2</v>
      </c>
      <c r="K12" s="14">
        <f t="shared" si="5"/>
        <v>2.3801190059502944E-2</v>
      </c>
    </row>
    <row r="13" spans="2:11" s="5" customFormat="1" x14ac:dyDescent="0.35">
      <c r="B13" s="10" t="s">
        <v>129</v>
      </c>
      <c r="C13" s="11">
        <v>2.4305555555555601E-4</v>
      </c>
      <c r="D13" s="12">
        <f t="shared" si="0"/>
        <v>1.4373716632443559E-2</v>
      </c>
      <c r="E13" s="12">
        <f t="shared" si="1"/>
        <v>3.675183759187971E-3</v>
      </c>
      <c r="F13" s="11">
        <v>0</v>
      </c>
      <c r="G13" s="12">
        <f t="shared" si="2"/>
        <v>0</v>
      </c>
      <c r="H13" s="12">
        <f t="shared" si="3"/>
        <v>0</v>
      </c>
      <c r="I13" s="11">
        <v>2.4305555555555601E-4</v>
      </c>
      <c r="J13" s="12">
        <f t="shared" si="4"/>
        <v>1.4373716632443559E-2</v>
      </c>
      <c r="K13" s="14">
        <f t="shared" si="5"/>
        <v>3.675183759187971E-3</v>
      </c>
    </row>
    <row r="14" spans="2:11" s="5" customFormat="1" x14ac:dyDescent="0.35">
      <c r="B14" s="10" t="s">
        <v>130</v>
      </c>
      <c r="C14" s="11">
        <v>5.78703703703704E-5</v>
      </c>
      <c r="D14" s="12">
        <f t="shared" si="0"/>
        <v>3.4223134839151286E-3</v>
      </c>
      <c r="E14" s="12">
        <f t="shared" si="1"/>
        <v>8.7504375218761096E-4</v>
      </c>
      <c r="F14" s="11">
        <v>0</v>
      </c>
      <c r="G14" s="12">
        <f t="shared" si="2"/>
        <v>0</v>
      </c>
      <c r="H14" s="12">
        <f t="shared" si="3"/>
        <v>0</v>
      </c>
      <c r="I14" s="11">
        <v>5.78703703703704E-5</v>
      </c>
      <c r="J14" s="12">
        <f t="shared" si="4"/>
        <v>3.4223134839151286E-3</v>
      </c>
      <c r="K14" s="14">
        <f t="shared" si="5"/>
        <v>8.7504375218761096E-4</v>
      </c>
    </row>
    <row r="15" spans="2:11" s="5" customFormat="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3.7962962962963002E-3</v>
      </c>
      <c r="D19" s="12">
        <f t="shared" si="0"/>
        <v>0.22450376454483253</v>
      </c>
      <c r="E19" s="12">
        <f t="shared" si="1"/>
        <v>5.7402870143507312E-2</v>
      </c>
      <c r="F19" s="11">
        <v>0</v>
      </c>
      <c r="G19" s="12">
        <f t="shared" si="2"/>
        <v>0</v>
      </c>
      <c r="H19" s="12">
        <f t="shared" si="3"/>
        <v>0</v>
      </c>
      <c r="I19" s="11">
        <v>3.7962962962963002E-3</v>
      </c>
      <c r="J19" s="12">
        <f t="shared" si="4"/>
        <v>0.22450376454483253</v>
      </c>
      <c r="K19" s="14">
        <f t="shared" si="5"/>
        <v>5.7402870143507312E-2</v>
      </c>
    </row>
    <row r="20" spans="2:11" s="5" customFormat="1" ht="15.5" thickTop="1" thickBot="1" x14ac:dyDescent="0.4">
      <c r="B20" s="31" t="s">
        <v>3</v>
      </c>
      <c r="C20" s="32">
        <f>SUM(C7:C19)</f>
        <v>1.6909722222222222E-2</v>
      </c>
      <c r="D20" s="33">
        <f>IFERROR(SUM(D7:D19),0)</f>
        <v>1</v>
      </c>
      <c r="E20" s="33">
        <f>IFERROR(SUM(E7:E19),0)</f>
        <v>0.2556877843892198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1.6909722222222222E-2</v>
      </c>
      <c r="J20" s="33">
        <f>IFERROR(SUM(J7:J19),0)</f>
        <v>1</v>
      </c>
      <c r="K20" s="34">
        <f>IFERROR(SUM(K7:K19),0)</f>
        <v>0.2556877843892198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5.3587962962962999E-3</v>
      </c>
      <c r="D23" s="19"/>
      <c r="E23" s="12">
        <f>IFERROR(C23/C$31,0)</f>
        <v>8.102905145257279E-2</v>
      </c>
      <c r="F23" s="11">
        <v>0</v>
      </c>
      <c r="G23" s="19"/>
      <c r="H23" s="12">
        <f>IFERROR(F23/F$31,0)</f>
        <v>0</v>
      </c>
      <c r="I23" s="11">
        <v>5.3587962962962999E-3</v>
      </c>
      <c r="J23" s="19"/>
      <c r="K23" s="14">
        <f>IFERROR(I23/I$31,0)</f>
        <v>8.102905145257279E-2</v>
      </c>
    </row>
    <row r="24" spans="2:11" s="5" customFormat="1" x14ac:dyDescent="0.35">
      <c r="B24" s="18" t="s">
        <v>16</v>
      </c>
      <c r="C24" s="11">
        <v>2.31481481481481E-5</v>
      </c>
      <c r="D24" s="19"/>
      <c r="E24" s="12">
        <f t="shared" ref="E24:E28" si="6">IFERROR(C24/C$31,0)</f>
        <v>3.5001750087504347E-4</v>
      </c>
      <c r="F24" s="11">
        <v>0</v>
      </c>
      <c r="G24" s="19"/>
      <c r="H24" s="12">
        <f t="shared" ref="H24:H28" si="7">IFERROR(F24/F$31,0)</f>
        <v>0</v>
      </c>
      <c r="I24" s="11">
        <v>2.31481481481481E-5</v>
      </c>
      <c r="J24" s="19"/>
      <c r="K24" s="14">
        <f t="shared" ref="K24:K28" si="8">IFERROR(I24/I$31,0)</f>
        <v>3.5001750087504347E-4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 x14ac:dyDescent="0.35">
      <c r="B26" s="18" t="s">
        <v>18</v>
      </c>
      <c r="C26" s="11">
        <v>1.0335648148148101E-2</v>
      </c>
      <c r="D26" s="19"/>
      <c r="E26" s="12">
        <f t="shared" si="6"/>
        <v>0.15628281414070652</v>
      </c>
      <c r="F26" s="11">
        <v>0</v>
      </c>
      <c r="G26" s="19"/>
      <c r="H26" s="12">
        <f t="shared" si="7"/>
        <v>0</v>
      </c>
      <c r="I26" s="11">
        <v>1.0335648148148101E-2</v>
      </c>
      <c r="J26" s="19"/>
      <c r="K26" s="14">
        <f t="shared" si="8"/>
        <v>0.15628281414070652</v>
      </c>
    </row>
    <row r="27" spans="2:11" s="5" customFormat="1" x14ac:dyDescent="0.35">
      <c r="B27" s="18" t="s">
        <v>19</v>
      </c>
      <c r="C27" s="11">
        <v>3.1099537037036998E-2</v>
      </c>
      <c r="D27" s="19"/>
      <c r="E27" s="12">
        <f t="shared" si="6"/>
        <v>0.47024851242562132</v>
      </c>
      <c r="F27" s="11">
        <v>0</v>
      </c>
      <c r="G27" s="19"/>
      <c r="H27" s="12">
        <f t="shared" si="7"/>
        <v>0</v>
      </c>
      <c r="I27" s="11">
        <v>3.1099537037036998E-2</v>
      </c>
      <c r="J27" s="19"/>
      <c r="K27" s="14">
        <f t="shared" si="8"/>
        <v>0.47024851242562132</v>
      </c>
    </row>
    <row r="28" spans="2:11" s="5" customFormat="1" ht="15" thickBot="1" x14ac:dyDescent="0.4">
      <c r="B28" s="23" t="s">
        <v>20</v>
      </c>
      <c r="C28" s="20">
        <v>2.4074074074074102E-3</v>
      </c>
      <c r="D28" s="24"/>
      <c r="E28" s="21">
        <f t="shared" si="6"/>
        <v>3.6401820091004643E-2</v>
      </c>
      <c r="F28" s="20">
        <v>0</v>
      </c>
      <c r="G28" s="24"/>
      <c r="H28" s="21">
        <f t="shared" si="7"/>
        <v>0</v>
      </c>
      <c r="I28" s="20">
        <v>2.4074074074074102E-3</v>
      </c>
      <c r="J28" s="24"/>
      <c r="K28" s="22">
        <f t="shared" si="8"/>
        <v>3.6401820091004643E-2</v>
      </c>
    </row>
    <row r="29" spans="2:11" s="5" customFormat="1" ht="15.5" thickTop="1" thickBot="1" x14ac:dyDescent="0.4">
      <c r="B29" s="31" t="s">
        <v>3</v>
      </c>
      <c r="C29" s="32">
        <f>SUM(C23:C28)</f>
        <v>4.9224537037036956E-2</v>
      </c>
      <c r="D29" s="33"/>
      <c r="E29" s="33">
        <f>IFERROR(SUM(E23:E28),0)</f>
        <v>0.74431221561078031</v>
      </c>
      <c r="F29" s="32">
        <f>SUM(F23:F28)</f>
        <v>0</v>
      </c>
      <c r="G29" s="33"/>
      <c r="H29" s="33">
        <f>IFERROR(SUM(H23:H28),0)</f>
        <v>0</v>
      </c>
      <c r="I29" s="32">
        <f>SUM(I23:I28)</f>
        <v>4.9224537037036956E-2</v>
      </c>
      <c r="J29" s="33"/>
      <c r="K29" s="34">
        <f>IFERROR(SUM(K23:K28),0)</f>
        <v>0.74431221561078031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6.613425925925917E-2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6.613425925925917E-2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2"/>
  <sheetViews>
    <sheetView showGridLines="0" showZeros="0" view="pageBreakPreview" topLeftCell="A2" zoomScale="90" zoomScaleNormal="100" zoomScaleSheetLayoutView="9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2" spans="2:14" ht="15" thickBot="1" x14ac:dyDescent="0.4"/>
    <row r="3" spans="2:14" x14ac:dyDescent="0.35">
      <c r="B3" s="189" t="s">
        <v>33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35">
      <c r="B5" s="39"/>
      <c r="C5" s="190" t="s">
        <v>0</v>
      </c>
      <c r="D5" s="190"/>
      <c r="E5" s="190"/>
      <c r="F5" s="190" t="s">
        <v>1</v>
      </c>
      <c r="G5" s="190"/>
      <c r="H5" s="190"/>
      <c r="I5" s="190" t="s">
        <v>2</v>
      </c>
      <c r="J5" s="190"/>
      <c r="K5" s="190"/>
      <c r="L5" s="190" t="s">
        <v>3</v>
      </c>
      <c r="M5" s="190"/>
      <c r="N5" s="191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7.8819444444444397E-3</v>
      </c>
      <c r="D7" s="12">
        <f t="shared" ref="D7:D19" si="0">IFERROR(C7/C$20,0)</f>
        <v>0.20825688073394488</v>
      </c>
      <c r="E7" s="12">
        <f t="shared" ref="E7:E19" si="1">IFERROR(C7/C$31,0)</f>
        <v>0.10734552332912979</v>
      </c>
      <c r="F7" s="11">
        <v>4.2361111111111098E-3</v>
      </c>
      <c r="G7" s="12">
        <f t="shared" ref="G7:G19" si="2">IFERROR(F7/F$20,0)</f>
        <v>0.21554770318021188</v>
      </c>
      <c r="H7" s="12">
        <f t="shared" ref="H7:H19" si="3">IFERROR(F7/F$31,0)</f>
        <v>0.12659979245935657</v>
      </c>
      <c r="I7" s="11">
        <v>5.9606481481481498E-3</v>
      </c>
      <c r="J7" s="12">
        <f t="shared" ref="J7:J19" si="4">IFERROR(I7/I$20,0)</f>
        <v>0.23975791433891991</v>
      </c>
      <c r="K7" s="12">
        <f t="shared" ref="K7:K19" si="5">IFERROR(I7/I$31,0)</f>
        <v>0.1184997699033595</v>
      </c>
      <c r="L7" s="13">
        <f>SUM(C7,F7,I7)</f>
        <v>1.8078703703703698E-2</v>
      </c>
      <c r="M7" s="12">
        <f t="shared" ref="M7:M12" si="6">IFERROR(L7/L$20,0)</f>
        <v>0.21950534007869579</v>
      </c>
      <c r="N7" s="14">
        <f t="shared" ref="N7:N12" si="7">IFERROR(L7/L$31,0)</f>
        <v>0.1150136219718724</v>
      </c>
    </row>
    <row r="8" spans="2:14" x14ac:dyDescent="0.35">
      <c r="B8" s="113" t="s">
        <v>118</v>
      </c>
      <c r="C8" s="11">
        <v>9.0740740740740695E-3</v>
      </c>
      <c r="D8" s="12">
        <f t="shared" si="0"/>
        <v>0.23975535168195714</v>
      </c>
      <c r="E8" s="12">
        <f t="shared" si="1"/>
        <v>0.12358133669609069</v>
      </c>
      <c r="F8" s="11">
        <v>6.1805555555555598E-3</v>
      </c>
      <c r="G8" s="12">
        <f t="shared" si="2"/>
        <v>0.31448763250883405</v>
      </c>
      <c r="H8" s="12">
        <f t="shared" si="3"/>
        <v>0.18471117260463518</v>
      </c>
      <c r="I8" s="11">
        <v>5.9837962962963004E-3</v>
      </c>
      <c r="J8" s="12">
        <f t="shared" si="4"/>
        <v>0.24068901303538184</v>
      </c>
      <c r="K8" s="12">
        <f t="shared" si="5"/>
        <v>0.11895996318453765</v>
      </c>
      <c r="L8" s="13">
        <f t="shared" ref="L8:L19" si="8">SUM(C8,F8,I8)</f>
        <v>2.1238425925925928E-2</v>
      </c>
      <c r="M8" s="12">
        <f t="shared" si="6"/>
        <v>0.25786958965711071</v>
      </c>
      <c r="N8" s="14">
        <f t="shared" si="7"/>
        <v>0.13511523451881302</v>
      </c>
    </row>
    <row r="9" spans="2:14" x14ac:dyDescent="0.35">
      <c r="B9" s="10" t="s">
        <v>51</v>
      </c>
      <c r="C9" s="11">
        <v>5.7754629629629597E-3</v>
      </c>
      <c r="D9" s="12">
        <f t="shared" si="0"/>
        <v>0.15259938837920484</v>
      </c>
      <c r="E9" s="12">
        <f t="shared" si="1"/>
        <v>7.865699873896588E-2</v>
      </c>
      <c r="F9" s="11">
        <v>2.5347222222222199E-3</v>
      </c>
      <c r="G9" s="12">
        <f t="shared" si="2"/>
        <v>0.12897526501766771</v>
      </c>
      <c r="H9" s="12">
        <f t="shared" si="3"/>
        <v>7.5752334832237908E-2</v>
      </c>
      <c r="I9" s="11">
        <v>4.3634259259259303E-3</v>
      </c>
      <c r="J9" s="12">
        <f t="shared" si="4"/>
        <v>0.17551210428305414</v>
      </c>
      <c r="K9" s="12">
        <f t="shared" si="5"/>
        <v>8.6746433502070994E-2</v>
      </c>
      <c r="L9" s="13">
        <f t="shared" si="8"/>
        <v>1.2673611111111109E-2</v>
      </c>
      <c r="M9" s="12">
        <f t="shared" si="6"/>
        <v>0.15387858347386169</v>
      </c>
      <c r="N9" s="14">
        <f t="shared" si="7"/>
        <v>8.0627347028937452E-2</v>
      </c>
    </row>
    <row r="10" spans="2:14" x14ac:dyDescent="0.35">
      <c r="B10" s="10" t="s">
        <v>11</v>
      </c>
      <c r="C10" s="11">
        <v>6.3310185185185197E-3</v>
      </c>
      <c r="D10" s="12">
        <f t="shared" si="0"/>
        <v>0.16727828746177378</v>
      </c>
      <c r="E10" s="12">
        <f t="shared" si="1"/>
        <v>8.6223203026481704E-2</v>
      </c>
      <c r="F10" s="11">
        <v>2.8009259259259298E-3</v>
      </c>
      <c r="G10" s="12">
        <f t="shared" si="2"/>
        <v>0.14252061248527695</v>
      </c>
      <c r="H10" s="12">
        <f t="shared" si="3"/>
        <v>8.3708059494984555E-2</v>
      </c>
      <c r="I10" s="11">
        <v>3.81944444444444E-3</v>
      </c>
      <c r="J10" s="12">
        <f t="shared" si="4"/>
        <v>0.1536312849162009</v>
      </c>
      <c r="K10" s="12">
        <f t="shared" si="5"/>
        <v>7.5931891394385595E-2</v>
      </c>
      <c r="L10" s="13">
        <f t="shared" si="8"/>
        <v>1.2951388888888889E-2</v>
      </c>
      <c r="M10" s="12">
        <f t="shared" si="6"/>
        <v>0.1572512647554806</v>
      </c>
      <c r="N10" s="14">
        <f t="shared" si="7"/>
        <v>8.2394521758338835E-2</v>
      </c>
    </row>
    <row r="11" spans="2:14" x14ac:dyDescent="0.35">
      <c r="B11" s="10" t="s">
        <v>12</v>
      </c>
      <c r="C11" s="11">
        <v>3.0902777777777799E-3</v>
      </c>
      <c r="D11" s="12">
        <f t="shared" si="0"/>
        <v>8.1651376146789065E-2</v>
      </c>
      <c r="E11" s="12">
        <f t="shared" si="1"/>
        <v>4.2087011349306445E-2</v>
      </c>
      <c r="F11" s="11">
        <v>9.9537037037036999E-4</v>
      </c>
      <c r="G11" s="12">
        <f t="shared" si="2"/>
        <v>5.0647820965842132E-2</v>
      </c>
      <c r="H11" s="12">
        <f t="shared" si="3"/>
        <v>2.9747492217225863E-2</v>
      </c>
      <c r="I11" s="11">
        <v>2.0023148148148101E-3</v>
      </c>
      <c r="J11" s="12">
        <f t="shared" si="4"/>
        <v>8.0540037243947649E-2</v>
      </c>
      <c r="K11" s="12">
        <f t="shared" si="5"/>
        <v>3.9806718821905125E-2</v>
      </c>
      <c r="L11" s="13">
        <f t="shared" si="8"/>
        <v>6.08796296296296E-3</v>
      </c>
      <c r="M11" s="12">
        <f t="shared" si="6"/>
        <v>7.3917931422147226E-2</v>
      </c>
      <c r="N11" s="14">
        <f t="shared" si="7"/>
        <v>3.8730579486046655E-2</v>
      </c>
    </row>
    <row r="12" spans="2:14" x14ac:dyDescent="0.35">
      <c r="B12" s="10" t="s">
        <v>198</v>
      </c>
      <c r="C12" s="11">
        <v>3.0208333333333298E-3</v>
      </c>
      <c r="D12" s="12">
        <f t="shared" si="0"/>
        <v>7.9816513761467811E-2</v>
      </c>
      <c r="E12" s="12">
        <f t="shared" si="1"/>
        <v>4.11412358133669E-2</v>
      </c>
      <c r="F12" s="11">
        <v>1.72453703703704E-3</v>
      </c>
      <c r="G12" s="12">
        <f t="shared" si="2"/>
        <v>8.7750294464075507E-2</v>
      </c>
      <c r="H12" s="12">
        <f t="shared" si="3"/>
        <v>5.1539259771705384E-2</v>
      </c>
      <c r="I12" s="11">
        <v>2.1527777777777799E-3</v>
      </c>
      <c r="J12" s="12">
        <f t="shared" si="4"/>
        <v>8.6592178770949782E-2</v>
      </c>
      <c r="K12" s="12">
        <f t="shared" si="5"/>
        <v>4.2797975149562878E-2</v>
      </c>
      <c r="L12" s="13">
        <f t="shared" si="8"/>
        <v>6.8981481481481498E-3</v>
      </c>
      <c r="M12" s="12">
        <f t="shared" si="6"/>
        <v>8.375491849353571E-2</v>
      </c>
      <c r="N12" s="14">
        <f t="shared" si="7"/>
        <v>4.3884839113467342E-2</v>
      </c>
    </row>
    <row r="13" spans="2:14" x14ac:dyDescent="0.35">
      <c r="B13" s="10" t="s">
        <v>129</v>
      </c>
      <c r="C13" s="11">
        <v>6.1342592592592601E-4</v>
      </c>
      <c r="D13" s="12">
        <f t="shared" si="0"/>
        <v>1.6207951070336398E-2</v>
      </c>
      <c r="E13" s="12">
        <f t="shared" si="1"/>
        <v>8.3543505674653195E-3</v>
      </c>
      <c r="F13" s="11">
        <v>9.2592592592592602E-5</v>
      </c>
      <c r="G13" s="12">
        <f t="shared" si="2"/>
        <v>4.7114252061248524E-3</v>
      </c>
      <c r="H13" s="12">
        <f t="shared" si="3"/>
        <v>2.767208578346593E-3</v>
      </c>
      <c r="I13" s="11">
        <v>3.2407407407407401E-4</v>
      </c>
      <c r="J13" s="12">
        <f t="shared" si="4"/>
        <v>1.3035381750465543E-2</v>
      </c>
      <c r="K13" s="12">
        <f t="shared" si="5"/>
        <v>6.442705936493329E-3</v>
      </c>
      <c r="L13" s="13">
        <f t="shared" ref="L13:L14" si="9">SUM(C13,F13,I13)</f>
        <v>1.0300925925925926E-3</v>
      </c>
      <c r="M13" s="12">
        <f t="shared" ref="M13:M14" si="10">IFERROR(L13/L$20,0)</f>
        <v>1.2507026419336705E-2</v>
      </c>
      <c r="N13" s="14">
        <f t="shared" ref="N13:N14" si="11">IFERROR(L13/L$31,0)</f>
        <v>6.5532729548634112E-3</v>
      </c>
    </row>
    <row r="14" spans="2:14" x14ac:dyDescent="0.35">
      <c r="B14" s="10" t="s">
        <v>130</v>
      </c>
      <c r="C14" s="11">
        <v>2.19907407407407E-4</v>
      </c>
      <c r="D14" s="12">
        <f t="shared" si="0"/>
        <v>5.8103975535168106E-3</v>
      </c>
      <c r="E14" s="12">
        <f t="shared" si="1"/>
        <v>2.9949558638083162E-3</v>
      </c>
      <c r="F14" s="11">
        <v>1.38888888888889E-4</v>
      </c>
      <c r="G14" s="12">
        <f t="shared" si="2"/>
        <v>7.0671378091872825E-3</v>
      </c>
      <c r="H14" s="12">
        <f t="shared" si="3"/>
        <v>4.1508128675198921E-3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3.5879629629629597E-4</v>
      </c>
      <c r="M14" s="12">
        <f t="shared" si="10"/>
        <v>4.3563799887577246E-3</v>
      </c>
      <c r="N14" s="14">
        <f t="shared" si="11"/>
        <v>2.2826006921434329E-3</v>
      </c>
    </row>
    <row r="15" spans="2:14" x14ac:dyDescent="0.35">
      <c r="B15" s="10" t="s">
        <v>199</v>
      </c>
      <c r="C15" s="15">
        <v>5.78703703703704E-5</v>
      </c>
      <c r="D15" s="12">
        <f t="shared" si="0"/>
        <v>1.5290519877675852E-3</v>
      </c>
      <c r="E15" s="12">
        <f t="shared" si="1"/>
        <v>7.8814627994955875E-4</v>
      </c>
      <c r="F15" s="15">
        <v>1.04166666666667E-4</v>
      </c>
      <c r="G15" s="12">
        <f t="shared" si="2"/>
        <v>5.3003533568904745E-3</v>
      </c>
      <c r="H15" s="12">
        <f t="shared" si="3"/>
        <v>3.1131096506399267E-3</v>
      </c>
      <c r="I15" s="11">
        <v>9.2592592592592602E-5</v>
      </c>
      <c r="J15" s="12">
        <f t="shared" si="4"/>
        <v>3.7243947858472989E-3</v>
      </c>
      <c r="K15" s="12">
        <f t="shared" si="5"/>
        <v>1.8407731247123802E-3</v>
      </c>
      <c r="L15" s="13">
        <f t="shared" si="8"/>
        <v>2.5462962962963004E-4</v>
      </c>
      <c r="M15" s="12">
        <f>IFERROR(L15/L$20,0)</f>
        <v>3.0916245081506512E-3</v>
      </c>
      <c r="N15" s="14">
        <f>IFERROR(L15/L$31,0)</f>
        <v>1.6199101686179243E-3</v>
      </c>
    </row>
    <row r="16" spans="2:14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9.2592592592592602E-5</v>
      </c>
      <c r="G16" s="12">
        <f t="shared" si="2"/>
        <v>4.7114252061248524E-3</v>
      </c>
      <c r="H16" s="12">
        <f t="shared" si="3"/>
        <v>2.767208578346593E-3</v>
      </c>
      <c r="I16" s="11">
        <v>0</v>
      </c>
      <c r="J16" s="12">
        <f t="shared" si="4"/>
        <v>0</v>
      </c>
      <c r="K16" s="12">
        <f t="shared" si="5"/>
        <v>0</v>
      </c>
      <c r="L16" s="13">
        <f t="shared" si="8"/>
        <v>9.2592592592592602E-5</v>
      </c>
      <c r="M16" s="12">
        <f>IFERROR(L16/L$20,0)</f>
        <v>1.1242270938729624E-3</v>
      </c>
      <c r="N16" s="14">
        <f>IFERROR(L16/L$31,0)</f>
        <v>5.8905824313378974E-4</v>
      </c>
    </row>
    <row r="17" spans="2:14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>IFERROR(L17/L$20,0)</f>
        <v>0</v>
      </c>
      <c r="N17" s="14">
        <f>IFERROR(L17/L$31,0)</f>
        <v>0</v>
      </c>
    </row>
    <row r="18" spans="2:14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1.7361111111111101E-4</v>
      </c>
      <c r="G18" s="12">
        <f t="shared" si="2"/>
        <v>8.8339222614840923E-3</v>
      </c>
      <c r="H18" s="12">
        <f t="shared" si="3"/>
        <v>5.1885160843998584E-3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ref="L18" si="12">SUM(C18,F18,I18)</f>
        <v>1.7361111111111101E-4</v>
      </c>
      <c r="M18" s="12">
        <f>IFERROR(L18/L$20,0)</f>
        <v>2.107925801011803E-3</v>
      </c>
      <c r="N18" s="14">
        <f>IFERROR(L18/L$31,0)</f>
        <v>1.104484205875855E-3</v>
      </c>
    </row>
    <row r="19" spans="2:14" ht="15" thickBot="1" x14ac:dyDescent="0.4">
      <c r="B19" s="10" t="s">
        <v>13</v>
      </c>
      <c r="C19" s="11">
        <v>1.7824074074074101E-3</v>
      </c>
      <c r="D19" s="12">
        <f t="shared" si="0"/>
        <v>4.7094801223241674E-2</v>
      </c>
      <c r="E19" s="12">
        <f t="shared" si="1"/>
        <v>2.4274905422446435E-2</v>
      </c>
      <c r="F19" s="11">
        <v>5.78703703703704E-4</v>
      </c>
      <c r="G19" s="12">
        <f t="shared" si="2"/>
        <v>2.9446407538280338E-2</v>
      </c>
      <c r="H19" s="12">
        <f t="shared" si="3"/>
        <v>1.7295053614666215E-2</v>
      </c>
      <c r="I19" s="11">
        <v>1.6203703703703701E-4</v>
      </c>
      <c r="J19" s="12">
        <f t="shared" si="4"/>
        <v>6.5176908752327713E-3</v>
      </c>
      <c r="K19" s="12">
        <f t="shared" si="5"/>
        <v>3.2213529682466645E-3</v>
      </c>
      <c r="L19" s="13">
        <f t="shared" si="8"/>
        <v>2.5231481481481511E-3</v>
      </c>
      <c r="M19" s="12">
        <f>IFERROR(L19/L$20,0)</f>
        <v>3.0635188308038255E-2</v>
      </c>
      <c r="N19" s="14">
        <f>IFERROR(L19/L$31,0)</f>
        <v>1.605183712539579E-2</v>
      </c>
    </row>
    <row r="20" spans="2:14" ht="15.5" thickTop="1" thickBot="1" x14ac:dyDescent="0.4">
      <c r="B20" s="31" t="s">
        <v>3</v>
      </c>
      <c r="C20" s="32">
        <f>SUM(C7:C19)</f>
        <v>3.7847222222222213E-2</v>
      </c>
      <c r="D20" s="33">
        <f>IFERROR(SUM(D7:D19),0)</f>
        <v>1</v>
      </c>
      <c r="E20" s="33">
        <f>IFERROR(SUM(E7:E19),0)</f>
        <v>0.51544766708701095</v>
      </c>
      <c r="F20" s="32">
        <f>SUM(F7:F19)</f>
        <v>1.9652777777777783E-2</v>
      </c>
      <c r="G20" s="33">
        <f>IFERROR(SUM(G7:G19),0)</f>
        <v>1.0000000000000002</v>
      </c>
      <c r="H20" s="33">
        <f>IFERROR(SUM(H7:H19),0)</f>
        <v>0.58734002075406444</v>
      </c>
      <c r="I20" s="32">
        <f>SUM(I7:I19)</f>
        <v>2.4861111111111119E-2</v>
      </c>
      <c r="J20" s="33">
        <f>IFERROR(SUM(J7:J19),0)</f>
        <v>0.99999999999999989</v>
      </c>
      <c r="K20" s="33">
        <f>IFERROR(SUM(K7:K19),0)</f>
        <v>0.49424758398527407</v>
      </c>
      <c r="L20" s="32">
        <f>SUM(L7:L19)</f>
        <v>8.2361111111111121E-2</v>
      </c>
      <c r="M20" s="33">
        <f>IFERROR(SUM(M7:M19),0)</f>
        <v>0.99999999999999967</v>
      </c>
      <c r="N20" s="34">
        <f>IFERROR(SUM(N7:N19),0)</f>
        <v>0.52396730726750607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7.7430555555555603E-3</v>
      </c>
      <c r="D23" s="19"/>
      <c r="E23" s="12">
        <f>IFERROR(C23/C$31,0)</f>
        <v>0.10545397225725098</v>
      </c>
      <c r="F23" s="11">
        <v>2.7546296296296299E-3</v>
      </c>
      <c r="G23" s="19"/>
      <c r="H23" s="12">
        <f>IFERROR(F23/F$31,0)</f>
        <v>8.2324455205811137E-2</v>
      </c>
      <c r="I23" s="11">
        <v>3.6805555555555602E-3</v>
      </c>
      <c r="J23" s="19"/>
      <c r="K23" s="12">
        <f>IFERROR(I23/I$31,0)</f>
        <v>7.3170731707317194E-2</v>
      </c>
      <c r="L23" s="13">
        <f>SUM(C23,F23,I23)</f>
        <v>1.417824074074075E-2</v>
      </c>
      <c r="M23" s="19"/>
      <c r="N23" s="14">
        <f>IFERROR(L23/L$31,0)</f>
        <v>9.0199543479861616E-2</v>
      </c>
    </row>
    <row r="24" spans="2:14" x14ac:dyDescent="0.35">
      <c r="B24" s="18" t="s">
        <v>16</v>
      </c>
      <c r="C24" s="11">
        <v>0</v>
      </c>
      <c r="D24" s="19"/>
      <c r="E24" s="12">
        <f t="shared" ref="E24:E28" si="13">IFERROR(C24/C$31,0)</f>
        <v>0</v>
      </c>
      <c r="F24" s="11">
        <v>0</v>
      </c>
      <c r="G24" s="19"/>
      <c r="H24" s="12">
        <f t="shared" ref="H24:H28" si="14">IFERROR(F24/F$31,0)</f>
        <v>0</v>
      </c>
      <c r="I24" s="11">
        <v>0</v>
      </c>
      <c r="J24" s="19"/>
      <c r="K24" s="12">
        <f t="shared" ref="K24:K28" si="15">IFERROR(I24/I$31,0)</f>
        <v>0</v>
      </c>
      <c r="L24" s="13">
        <f t="shared" ref="L24:L28" si="16">SUM(C24,F24,I24)</f>
        <v>0</v>
      </c>
      <c r="M24" s="19"/>
      <c r="N24" s="14">
        <f t="shared" ref="N24:N28" si="17">IFERROR(L24/L$31,0)</f>
        <v>0</v>
      </c>
    </row>
    <row r="25" spans="2:14" x14ac:dyDescent="0.35">
      <c r="B25" s="18" t="s">
        <v>17</v>
      </c>
      <c r="C25" s="11">
        <v>0</v>
      </c>
      <c r="D25" s="19"/>
      <c r="E25" s="12">
        <f t="shared" si="13"/>
        <v>0</v>
      </c>
      <c r="F25" s="11">
        <v>0</v>
      </c>
      <c r="G25" s="19"/>
      <c r="H25" s="12">
        <f t="shared" si="14"/>
        <v>0</v>
      </c>
      <c r="I25" s="11">
        <v>0</v>
      </c>
      <c r="J25" s="19"/>
      <c r="K25" s="12">
        <f t="shared" si="15"/>
        <v>0</v>
      </c>
      <c r="L25" s="13">
        <f t="shared" si="16"/>
        <v>0</v>
      </c>
      <c r="M25" s="19"/>
      <c r="N25" s="14">
        <f t="shared" si="17"/>
        <v>0</v>
      </c>
    </row>
    <row r="26" spans="2:14" x14ac:dyDescent="0.35">
      <c r="B26" s="18" t="s">
        <v>18</v>
      </c>
      <c r="C26" s="11">
        <v>1.37268518518519E-2</v>
      </c>
      <c r="D26" s="19"/>
      <c r="E26" s="12">
        <f t="shared" si="13"/>
        <v>0.18694829760403589</v>
      </c>
      <c r="F26" s="11">
        <v>6.2500000000000003E-3</v>
      </c>
      <c r="G26" s="19"/>
      <c r="H26" s="12">
        <f t="shared" si="14"/>
        <v>0.18678657903839502</v>
      </c>
      <c r="I26" s="11">
        <v>1.1145833333333299E-2</v>
      </c>
      <c r="J26" s="19"/>
      <c r="K26" s="12">
        <f t="shared" si="15"/>
        <v>0.22158306488725207</v>
      </c>
      <c r="L26" s="13">
        <f t="shared" si="16"/>
        <v>3.1122685185185198E-2</v>
      </c>
      <c r="M26" s="19"/>
      <c r="N26" s="14">
        <f t="shared" si="17"/>
        <v>0.19799720197334514</v>
      </c>
    </row>
    <row r="27" spans="2:14" x14ac:dyDescent="0.35">
      <c r="B27" s="18" t="s">
        <v>19</v>
      </c>
      <c r="C27" s="11">
        <v>1.26273148148148E-2</v>
      </c>
      <c r="D27" s="19"/>
      <c r="E27" s="12">
        <f t="shared" si="13"/>
        <v>0.17197351828499344</v>
      </c>
      <c r="F27" s="11">
        <v>4.6412037037037003E-3</v>
      </c>
      <c r="G27" s="19"/>
      <c r="H27" s="12">
        <f t="shared" si="14"/>
        <v>0.13870632998962287</v>
      </c>
      <c r="I27" s="11">
        <v>9.2824074074074094E-3</v>
      </c>
      <c r="J27" s="19"/>
      <c r="K27" s="12">
        <f t="shared" si="15"/>
        <v>0.18453750575241615</v>
      </c>
      <c r="L27" s="13">
        <f t="shared" si="16"/>
        <v>2.6550925925925908E-2</v>
      </c>
      <c r="M27" s="19"/>
      <c r="N27" s="14">
        <f t="shared" si="17"/>
        <v>0.16891245121861409</v>
      </c>
    </row>
    <row r="28" spans="2:14" ht="15" thickBot="1" x14ac:dyDescent="0.4">
      <c r="B28" s="23" t="s">
        <v>20</v>
      </c>
      <c r="C28" s="20">
        <v>1.4814814814814801E-3</v>
      </c>
      <c r="D28" s="24"/>
      <c r="E28" s="21">
        <f t="shared" si="13"/>
        <v>2.0176544766708677E-2</v>
      </c>
      <c r="F28" s="20">
        <v>1.6203703703703701E-4</v>
      </c>
      <c r="G28" s="24"/>
      <c r="H28" s="21">
        <f t="shared" si="14"/>
        <v>4.842615012106536E-3</v>
      </c>
      <c r="I28" s="20">
        <v>1.33101851851852E-3</v>
      </c>
      <c r="J28" s="24"/>
      <c r="K28" s="21">
        <f t="shared" si="15"/>
        <v>2.6461113667740493E-2</v>
      </c>
      <c r="L28" s="13">
        <f t="shared" si="16"/>
        <v>2.9745370370370368E-3</v>
      </c>
      <c r="M28" s="24"/>
      <c r="N28" s="22">
        <f t="shared" si="17"/>
        <v>1.8923496060672992E-2</v>
      </c>
    </row>
    <row r="29" spans="2:14" ht="15.5" thickTop="1" thickBot="1" x14ac:dyDescent="0.4">
      <c r="B29" s="31" t="s">
        <v>3</v>
      </c>
      <c r="C29" s="32">
        <f>SUM(C23:C28)</f>
        <v>3.5578703703703737E-2</v>
      </c>
      <c r="D29" s="33"/>
      <c r="E29" s="33">
        <f>IFERROR(SUM(E23:E28),0)</f>
        <v>0.48455233291298899</v>
      </c>
      <c r="F29" s="32">
        <f>SUM(F23:F28)</f>
        <v>1.3807870370370366E-2</v>
      </c>
      <c r="G29" s="33"/>
      <c r="H29" s="33">
        <f>IFERROR(SUM(H23:H28),0)</f>
        <v>0.4126599792459355</v>
      </c>
      <c r="I29" s="32">
        <f>SUM(I23:I28)</f>
        <v>2.5439814814814787E-2</v>
      </c>
      <c r="J29" s="33"/>
      <c r="K29" s="33">
        <f>IFERROR(SUM(K23:K28),0)</f>
        <v>0.50575241601472587</v>
      </c>
      <c r="L29" s="32">
        <f>SUM(L23:L28)</f>
        <v>7.4826388888888901E-2</v>
      </c>
      <c r="M29" s="33"/>
      <c r="N29" s="34">
        <f>IFERROR(SUM(N23:N28),0)</f>
        <v>0.47603269273249382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7.342592592592595E-2</v>
      </c>
      <c r="D31" s="35"/>
      <c r="E31" s="36">
        <f>IFERROR(SUM(E20,E29),0)</f>
        <v>1</v>
      </c>
      <c r="F31" s="32">
        <f>SUM(F20,F29)</f>
        <v>3.3460648148148149E-2</v>
      </c>
      <c r="G31" s="35"/>
      <c r="H31" s="36">
        <f>IFERROR(SUM(H20,H29),0)</f>
        <v>1</v>
      </c>
      <c r="I31" s="32">
        <f>SUM(I20,I29)</f>
        <v>5.0300925925925902E-2</v>
      </c>
      <c r="J31" s="35"/>
      <c r="K31" s="36">
        <f>IFERROR(SUM(K20,K29),0)</f>
        <v>1</v>
      </c>
      <c r="L31" s="37">
        <f>SUM(L20,L29)</f>
        <v>0.15718750000000004</v>
      </c>
      <c r="M31" s="35"/>
      <c r="N31" s="38">
        <f>IFERROR(SUM(N20,N29),0)</f>
        <v>0.99999999999999989</v>
      </c>
    </row>
    <row r="32" spans="2:14" ht="66" customHeight="1" thickTop="1" thickBot="1" x14ac:dyDescent="0.4">
      <c r="B32" s="186" t="s">
        <v>193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7"/>
  <sheetViews>
    <sheetView showGridLines="0" showZeros="0" view="pageBreakPreview" zoomScale="110" zoomScaleNormal="80" zoomScaleSheetLayoutView="110" zoomScalePageLayoutView="5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1" spans="2:14" s="5" customFormat="1" x14ac:dyDescent="0.35"/>
    <row r="2" spans="2:14" s="5" customFormat="1" ht="15" thickBot="1" x14ac:dyDescent="0.4"/>
    <row r="3" spans="2:14" s="5" customFormat="1" x14ac:dyDescent="0.35">
      <c r="B3" s="189" t="s">
        <v>34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s="5" customFormat="1" x14ac:dyDescent="0.3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35">
      <c r="B7" s="10" t="s">
        <v>37</v>
      </c>
      <c r="C7" s="11">
        <v>2.38194444444444E-2</v>
      </c>
      <c r="D7" s="12">
        <f t="shared" ref="D7:D19" si="0">IFERROR(C7/C$20,0)</f>
        <v>0.20447093889716811</v>
      </c>
      <c r="E7" s="12">
        <f t="shared" ref="E7:E19" si="1">IFERROR(C7/C$31,0)</f>
        <v>7.5550660792951349E-2</v>
      </c>
      <c r="F7" s="11">
        <v>8.9814814814814792E-3</v>
      </c>
      <c r="G7" s="12">
        <f t="shared" ref="G7:G19" si="2">IFERROR(F7/F$20,0)</f>
        <v>0.20119263676432445</v>
      </c>
      <c r="H7" s="12">
        <f t="shared" ref="H7:H19" si="3">IFERROR(F7/F$31,0)</f>
        <v>8.3512699095996512E-2</v>
      </c>
      <c r="I7" s="11">
        <v>1.6875000000000001E-2</v>
      </c>
      <c r="J7" s="12">
        <f t="shared" ref="J7:J19" si="4">IFERROR(I7/I$20,0)</f>
        <v>0.24442581726739318</v>
      </c>
      <c r="K7" s="12">
        <f t="shared" ref="K7:K19" si="5">IFERROR(I7/I$31,0)</f>
        <v>0.10037865748709122</v>
      </c>
      <c r="L7" s="13">
        <f>SUM(C7,F7,I7)</f>
        <v>4.967592592592588E-2</v>
      </c>
      <c r="M7" s="12">
        <f t="shared" ref="M7:M12" si="6">IFERROR(L7/L$20,0)</f>
        <v>0.21581937949414173</v>
      </c>
      <c r="N7" s="14">
        <f t="shared" ref="N7:N12" si="7">IFERROR(L7/L$31,0)</f>
        <v>8.4062910080889883E-2</v>
      </c>
    </row>
    <row r="8" spans="2:14" s="5" customFormat="1" x14ac:dyDescent="0.35">
      <c r="B8" s="113" t="s">
        <v>118</v>
      </c>
      <c r="C8" s="11">
        <v>2.93865740740741E-2</v>
      </c>
      <c r="D8" s="12">
        <f t="shared" si="0"/>
        <v>0.25226030799801324</v>
      </c>
      <c r="E8" s="12">
        <f t="shared" si="1"/>
        <v>9.3208516886931006E-2</v>
      </c>
      <c r="F8" s="11">
        <v>6.2962962962962998E-3</v>
      </c>
      <c r="G8" s="12">
        <f t="shared" si="2"/>
        <v>0.14104226082447499</v>
      </c>
      <c r="H8" s="12">
        <f t="shared" si="3"/>
        <v>5.8544984933275958E-2</v>
      </c>
      <c r="I8" s="11">
        <v>1.4861111111111099E-2</v>
      </c>
      <c r="J8" s="12">
        <f t="shared" si="4"/>
        <v>0.21525565800502922</v>
      </c>
      <c r="K8" s="12">
        <f t="shared" si="5"/>
        <v>8.8399311531841579E-2</v>
      </c>
      <c r="L8" s="13">
        <f t="shared" ref="L8:L19" si="8">SUM(C8,F8,I8)</f>
        <v>5.0543981481481495E-2</v>
      </c>
      <c r="M8" s="12">
        <f t="shared" si="6"/>
        <v>0.21959068738371812</v>
      </c>
      <c r="N8" s="14">
        <f t="shared" si="7"/>
        <v>8.5531856552480551E-2</v>
      </c>
    </row>
    <row r="9" spans="2:14" s="5" customFormat="1" x14ac:dyDescent="0.35">
      <c r="B9" s="10" t="s">
        <v>51</v>
      </c>
      <c r="C9" s="11">
        <v>1.3831018518518499E-2</v>
      </c>
      <c r="D9" s="12">
        <f t="shared" si="0"/>
        <v>0.11872826626924976</v>
      </c>
      <c r="E9" s="12">
        <f t="shared" si="1"/>
        <v>4.3869309838472745E-2</v>
      </c>
      <c r="F9" s="11">
        <v>3.4722222222222199E-3</v>
      </c>
      <c r="G9" s="12">
        <f t="shared" si="2"/>
        <v>7.7780658542908901E-2</v>
      </c>
      <c r="H9" s="12">
        <f t="shared" si="3"/>
        <v>3.2285837279380079E-2</v>
      </c>
      <c r="I9" s="11">
        <v>7.43055555555556E-3</v>
      </c>
      <c r="J9" s="12">
        <f t="shared" si="4"/>
        <v>0.10762782900251476</v>
      </c>
      <c r="K9" s="12">
        <f t="shared" si="5"/>
        <v>4.4199655765920852E-2</v>
      </c>
      <c r="L9" s="13">
        <f t="shared" si="8"/>
        <v>2.4733796296296282E-2</v>
      </c>
      <c r="M9" s="12">
        <f t="shared" si="6"/>
        <v>0.10745713280032178</v>
      </c>
      <c r="N9" s="14">
        <f t="shared" si="7"/>
        <v>4.1855181463854085E-2</v>
      </c>
    </row>
    <row r="10" spans="2:14" s="5" customFormat="1" x14ac:dyDescent="0.35">
      <c r="B10" s="10" t="s">
        <v>11</v>
      </c>
      <c r="C10" s="11">
        <v>1.7708333333333302E-2</v>
      </c>
      <c r="D10" s="12">
        <f t="shared" si="0"/>
        <v>0.15201192250372558</v>
      </c>
      <c r="E10" s="12">
        <f t="shared" si="1"/>
        <v>5.6167400881057129E-2</v>
      </c>
      <c r="F10" s="11">
        <v>8.0555555555555606E-3</v>
      </c>
      <c r="G10" s="12">
        <f t="shared" si="2"/>
        <v>0.18045112781954889</v>
      </c>
      <c r="H10" s="12">
        <f t="shared" si="3"/>
        <v>7.4903142488161892E-2</v>
      </c>
      <c r="I10" s="11">
        <v>1.30555555555556E-2</v>
      </c>
      <c r="J10" s="12">
        <f t="shared" si="4"/>
        <v>0.18910310142497971</v>
      </c>
      <c r="K10" s="12">
        <f t="shared" si="5"/>
        <v>7.7659208261618165E-2</v>
      </c>
      <c r="L10" s="13">
        <f t="shared" si="8"/>
        <v>3.8819444444444462E-2</v>
      </c>
      <c r="M10" s="12">
        <f t="shared" si="6"/>
        <v>0.16865288882184354</v>
      </c>
      <c r="N10" s="14">
        <f t="shared" si="7"/>
        <v>6.5691286209530533E-2</v>
      </c>
    </row>
    <row r="11" spans="2:14" s="5" customFormat="1" x14ac:dyDescent="0.35">
      <c r="B11" s="10" t="s">
        <v>12</v>
      </c>
      <c r="C11" s="11">
        <v>6.7361111111111103E-3</v>
      </c>
      <c r="D11" s="12">
        <f t="shared" si="0"/>
        <v>5.7824143070044728E-2</v>
      </c>
      <c r="E11" s="12">
        <f t="shared" si="1"/>
        <v>2.1365638766519805E-2</v>
      </c>
      <c r="F11" s="11">
        <v>2.26851851851852E-3</v>
      </c>
      <c r="G11" s="12">
        <f t="shared" si="2"/>
        <v>5.0816696914700553E-2</v>
      </c>
      <c r="H11" s="12">
        <f t="shared" si="3"/>
        <v>2.1093413689195015E-2</v>
      </c>
      <c r="I11" s="11">
        <v>5.15046296296296E-3</v>
      </c>
      <c r="J11" s="12">
        <f t="shared" si="4"/>
        <v>7.4601844090528058E-2</v>
      </c>
      <c r="K11" s="12">
        <f t="shared" si="5"/>
        <v>3.0636833046471582E-2</v>
      </c>
      <c r="L11" s="13">
        <f t="shared" si="8"/>
        <v>1.4155092592592591E-2</v>
      </c>
      <c r="M11" s="12">
        <f t="shared" si="6"/>
        <v>6.1497460652687692E-2</v>
      </c>
      <c r="N11" s="14">
        <f t="shared" si="7"/>
        <v>2.3953620463403633E-2</v>
      </c>
    </row>
    <row r="12" spans="2:14" s="5" customFormat="1" x14ac:dyDescent="0.35">
      <c r="B12" s="10" t="s">
        <v>198</v>
      </c>
      <c r="C12" s="11">
        <v>1.5219907407407401E-2</v>
      </c>
      <c r="D12" s="12">
        <f t="shared" si="0"/>
        <v>0.13065076999503228</v>
      </c>
      <c r="E12" s="12">
        <f t="shared" si="1"/>
        <v>4.8274596182085114E-2</v>
      </c>
      <c r="F12" s="11">
        <v>5.4976851851851897E-3</v>
      </c>
      <c r="G12" s="12">
        <f t="shared" si="2"/>
        <v>0.12315270935960596</v>
      </c>
      <c r="H12" s="12">
        <f t="shared" si="3"/>
        <v>5.1119242359018539E-2</v>
      </c>
      <c r="I12" s="11">
        <v>1.0648148148148099E-2</v>
      </c>
      <c r="J12" s="12">
        <f t="shared" si="4"/>
        <v>0.15423302598491131</v>
      </c>
      <c r="K12" s="12">
        <f t="shared" si="5"/>
        <v>6.3339070567985933E-2</v>
      </c>
      <c r="L12" s="13">
        <f t="shared" si="8"/>
        <v>3.1365740740740687E-2</v>
      </c>
      <c r="M12" s="12">
        <f t="shared" si="6"/>
        <v>0.13626992507668306</v>
      </c>
      <c r="N12" s="14">
        <f t="shared" si="7"/>
        <v>5.3077932506806008E-2</v>
      </c>
    </row>
    <row r="13" spans="2:14" s="5" customFormat="1" x14ac:dyDescent="0.35">
      <c r="B13" s="10" t="s">
        <v>129</v>
      </c>
      <c r="C13" s="11">
        <v>1.41203703703704E-3</v>
      </c>
      <c r="D13" s="12">
        <f t="shared" si="0"/>
        <v>1.2121212121212152E-2</v>
      </c>
      <c r="E13" s="12">
        <f t="shared" si="1"/>
        <v>4.4787077826725467E-3</v>
      </c>
      <c r="F13" s="11">
        <v>3.1250000000000001E-4</v>
      </c>
      <c r="G13" s="12">
        <f t="shared" si="2"/>
        <v>7.0002592688618069E-3</v>
      </c>
      <c r="H13" s="12">
        <f t="shared" si="3"/>
        <v>2.9057253551442097E-3</v>
      </c>
      <c r="I13" s="11">
        <v>7.9861111111111105E-4</v>
      </c>
      <c r="J13" s="12">
        <f t="shared" si="4"/>
        <v>1.1567476948868401E-2</v>
      </c>
      <c r="K13" s="12">
        <f t="shared" si="5"/>
        <v>4.7504302925989667E-3</v>
      </c>
      <c r="L13" s="13">
        <f t="shared" ref="L13:L14" si="9">SUM(C13,F13,I13)</f>
        <v>2.5231481481481511E-3</v>
      </c>
      <c r="M13" s="12">
        <f t="shared" ref="M13:M14" si="10">IFERROR(L13/L$20,0)</f>
        <v>1.0961934932367894E-2</v>
      </c>
      <c r="N13" s="14">
        <f t="shared" ref="N13:N14" si="11">IFERROR(L13/L$31,0)</f>
        <v>4.2697377440899425E-3</v>
      </c>
    </row>
    <row r="14" spans="2:14" s="5" customFormat="1" x14ac:dyDescent="0.35">
      <c r="B14" s="10" t="s">
        <v>130</v>
      </c>
      <c r="C14" s="11">
        <v>6.1342592592592601E-4</v>
      </c>
      <c r="D14" s="12">
        <f t="shared" si="0"/>
        <v>5.2657724788872365E-3</v>
      </c>
      <c r="E14" s="12">
        <f t="shared" si="1"/>
        <v>1.9456681350954468E-3</v>
      </c>
      <c r="F14" s="11">
        <v>1.33101851851852E-3</v>
      </c>
      <c r="G14" s="12">
        <f t="shared" si="2"/>
        <v>2.9815919108115135E-2</v>
      </c>
      <c r="H14" s="12">
        <f t="shared" si="3"/>
        <v>1.2376237623762387E-2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1.9444444444444461E-3</v>
      </c>
      <c r="M14" s="12">
        <f t="shared" si="10"/>
        <v>8.447729672650485E-3</v>
      </c>
      <c r="N14" s="14">
        <f t="shared" si="11"/>
        <v>3.2904400963628903E-3</v>
      </c>
    </row>
    <row r="15" spans="2:14" s="5" customFormat="1" x14ac:dyDescent="0.35">
      <c r="B15" s="10" t="s">
        <v>199</v>
      </c>
      <c r="C15" s="15">
        <v>8.1018518518518503E-5</v>
      </c>
      <c r="D15" s="12">
        <f t="shared" si="0"/>
        <v>6.9547938400397438E-4</v>
      </c>
      <c r="E15" s="12">
        <f t="shared" si="1"/>
        <v>2.5697503671071932E-4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8.1018518518518503E-5</v>
      </c>
      <c r="M15" s="12">
        <f>IFERROR(L15/L$20,0)</f>
        <v>3.5198873636043646E-4</v>
      </c>
      <c r="N15" s="14">
        <f>IFERROR(L15/L$31,0)</f>
        <v>1.3710167068178695E-4</v>
      </c>
    </row>
    <row r="16" spans="2:14" s="5" customFormat="1" x14ac:dyDescent="0.35">
      <c r="B16" s="10" t="s">
        <v>128</v>
      </c>
      <c r="C16" s="11">
        <v>5.32407407407407E-4</v>
      </c>
      <c r="D16" s="12">
        <f t="shared" si="0"/>
        <v>4.5702930948832571E-3</v>
      </c>
      <c r="E16" s="12">
        <f t="shared" si="1"/>
        <v>1.6886930983847259E-3</v>
      </c>
      <c r="F16" s="11">
        <v>0</v>
      </c>
      <c r="G16" s="12">
        <f t="shared" si="2"/>
        <v>0</v>
      </c>
      <c r="H16" s="12">
        <f t="shared" si="3"/>
        <v>0</v>
      </c>
      <c r="I16" s="11">
        <v>2.19907407407407E-4</v>
      </c>
      <c r="J16" s="12">
        <f t="shared" si="4"/>
        <v>3.1852472757753509E-3</v>
      </c>
      <c r="K16" s="12">
        <f t="shared" si="5"/>
        <v>1.3080895008605827E-3</v>
      </c>
      <c r="L16" s="13">
        <f t="shared" si="8"/>
        <v>7.5231481481481395E-4</v>
      </c>
      <c r="M16" s="12">
        <f>IFERROR(L16/L$20,0)</f>
        <v>3.2684668376326211E-3</v>
      </c>
      <c r="N16" s="14">
        <f>IFERROR(L16/L$31,0)</f>
        <v>1.2730869420451633E-3</v>
      </c>
    </row>
    <row r="17" spans="2:14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>IFERROR(L17/L$20,0)</f>
        <v>0</v>
      </c>
      <c r="N17" s="14">
        <f>IFERROR(L17/L$31,0)</f>
        <v>0</v>
      </c>
    </row>
    <row r="18" spans="2:14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/>
      <c r="M18" s="12"/>
      <c r="N18" s="14"/>
    </row>
    <row r="19" spans="2:14" s="5" customFormat="1" ht="15" thickBot="1" x14ac:dyDescent="0.4">
      <c r="B19" s="10" t="s">
        <v>13</v>
      </c>
      <c r="C19" s="11">
        <v>7.1527777777777796E-3</v>
      </c>
      <c r="D19" s="12">
        <f t="shared" si="0"/>
        <v>6.1400894187779477E-2</v>
      </c>
      <c r="E19" s="12">
        <f t="shared" si="1"/>
        <v>2.2687224669603514E-2</v>
      </c>
      <c r="F19" s="11">
        <v>8.4259259259259305E-3</v>
      </c>
      <c r="G19" s="12">
        <f t="shared" si="2"/>
        <v>0.18874773139745918</v>
      </c>
      <c r="H19" s="12">
        <f t="shared" si="3"/>
        <v>7.8346965131295757E-2</v>
      </c>
      <c r="I19" s="11">
        <v>0</v>
      </c>
      <c r="J19" s="12">
        <f t="shared" si="4"/>
        <v>0</v>
      </c>
      <c r="K19" s="12">
        <f t="shared" si="5"/>
        <v>0</v>
      </c>
      <c r="L19" s="13">
        <f t="shared" si="8"/>
        <v>1.5578703703703709E-2</v>
      </c>
      <c r="M19" s="12">
        <f>IFERROR(L19/L$20,0)</f>
        <v>6.768240559159254E-2</v>
      </c>
      <c r="N19" s="14">
        <f>IFERROR(L19/L$31,0)</f>
        <v>2.636269267681219E-2</v>
      </c>
    </row>
    <row r="20" spans="2:14" s="5" customFormat="1" ht="15.5" thickTop="1" thickBot="1" x14ac:dyDescent="0.4">
      <c r="B20" s="31" t="s">
        <v>3</v>
      </c>
      <c r="C20" s="32">
        <f>SUM(C7:C19)</f>
        <v>0.1164930555555555</v>
      </c>
      <c r="D20" s="33">
        <f>IFERROR(SUM(D7:D19),0)</f>
        <v>0.99999999999999967</v>
      </c>
      <c r="E20" s="33">
        <f>IFERROR(SUM(E7:E19),0)</f>
        <v>0.36949339207048415</v>
      </c>
      <c r="F20" s="32">
        <f>SUM(F7:F19)</f>
        <v>4.4641203703703725E-2</v>
      </c>
      <c r="G20" s="33">
        <f>IFERROR(SUM(G7:G19),0)</f>
        <v>0.99999999999999989</v>
      </c>
      <c r="H20" s="33">
        <f>IFERROR(SUM(H7:H19),0)</f>
        <v>0.41508824795523036</v>
      </c>
      <c r="I20" s="32">
        <f>SUM(I7:I19)</f>
        <v>6.9039351851851838E-2</v>
      </c>
      <c r="J20" s="33">
        <f>IFERROR(SUM(J7:J19),0)</f>
        <v>1</v>
      </c>
      <c r="K20" s="33">
        <f>IFERROR(SUM(K7:K19),0)</f>
        <v>0.4106712564543889</v>
      </c>
      <c r="L20" s="32">
        <f>SUM(L7:L19)</f>
        <v>0.23017361111111106</v>
      </c>
      <c r="M20" s="33">
        <f>IFERROR(SUM(M7:M19),0)</f>
        <v>0.99999999999999989</v>
      </c>
      <c r="N20" s="34">
        <f>IFERROR(SUM(N7:N19),0)</f>
        <v>0.38950584640695657</v>
      </c>
    </row>
    <row r="21" spans="2:14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35">
      <c r="B23" s="18" t="s">
        <v>15</v>
      </c>
      <c r="C23" s="11">
        <v>2.2997685185185201E-2</v>
      </c>
      <c r="D23" s="19"/>
      <c r="E23" s="12">
        <f>IFERROR(C23/C$31,0)</f>
        <v>7.2944199706314244E-2</v>
      </c>
      <c r="F23" s="11">
        <v>2.88194444444444E-3</v>
      </c>
      <c r="G23" s="19"/>
      <c r="H23" s="12">
        <f>IFERROR(F23/F$31,0)</f>
        <v>2.6797244941885446E-2</v>
      </c>
      <c r="I23" s="11">
        <v>1.0405092592592599E-2</v>
      </c>
      <c r="J23" s="19"/>
      <c r="K23" s="12">
        <f>IFERROR(I23/I$31,0)</f>
        <v>6.1893287435456149E-2</v>
      </c>
      <c r="L23" s="13">
        <f>SUM(C23,F23,I23)</f>
        <v>3.6284722222222239E-2</v>
      </c>
      <c r="M23" s="19"/>
      <c r="N23" s="14">
        <f>IFERROR(L23/L$31,0)</f>
        <v>6.1401962512486051E-2</v>
      </c>
    </row>
    <row r="24" spans="2:14" s="5" customFormat="1" x14ac:dyDescent="0.35">
      <c r="B24" s="18" t="s">
        <v>16</v>
      </c>
      <c r="C24" s="11">
        <v>0</v>
      </c>
      <c r="D24" s="19"/>
      <c r="E24" s="12">
        <f t="shared" ref="E24:E28" si="12">IFERROR(C24/C$31,0)</f>
        <v>0</v>
      </c>
      <c r="F24" s="11">
        <v>0</v>
      </c>
      <c r="G24" s="19"/>
      <c r="H24" s="12">
        <f t="shared" ref="H24:H28" si="13">IFERROR(F24/F$31,0)</f>
        <v>0</v>
      </c>
      <c r="I24" s="11">
        <v>0</v>
      </c>
      <c r="J24" s="19"/>
      <c r="K24" s="12">
        <f t="shared" ref="K24:K28" si="14">IFERROR(I24/I$31,0)</f>
        <v>0</v>
      </c>
      <c r="L24" s="13">
        <f t="shared" ref="L24:L28" si="15">SUM(C24,F24,I24)</f>
        <v>0</v>
      </c>
      <c r="M24" s="19"/>
      <c r="N24" s="14">
        <f t="shared" ref="N24:N28" si="16">IFERROR(L24/L$31,0)</f>
        <v>0</v>
      </c>
    </row>
    <row r="25" spans="2:14" s="5" customFormat="1" x14ac:dyDescent="0.35">
      <c r="B25" s="18" t="s">
        <v>17</v>
      </c>
      <c r="C25" s="11">
        <v>4.3981481481481503E-4</v>
      </c>
      <c r="D25" s="19"/>
      <c r="E25" s="12">
        <f t="shared" si="12"/>
        <v>1.3950073421439058E-3</v>
      </c>
      <c r="F25" s="11">
        <v>0</v>
      </c>
      <c r="G25" s="19"/>
      <c r="H25" s="12">
        <f t="shared" si="13"/>
        <v>0</v>
      </c>
      <c r="I25" s="11">
        <v>0</v>
      </c>
      <c r="J25" s="19"/>
      <c r="K25" s="12">
        <f t="shared" si="14"/>
        <v>0</v>
      </c>
      <c r="L25" s="13">
        <f t="shared" si="15"/>
        <v>4.3981481481481503E-4</v>
      </c>
      <c r="M25" s="19"/>
      <c r="N25" s="14">
        <f t="shared" si="16"/>
        <v>7.4426621227255819E-4</v>
      </c>
    </row>
    <row r="26" spans="2:14" s="5" customFormat="1" x14ac:dyDescent="0.35">
      <c r="B26" s="18" t="s">
        <v>18</v>
      </c>
      <c r="C26" s="11">
        <v>6.2905092592592596E-2</v>
      </c>
      <c r="D26" s="19"/>
      <c r="E26" s="12">
        <f t="shared" si="12"/>
        <v>0.19952276064610855</v>
      </c>
      <c r="F26" s="11">
        <v>2.01967592592593E-2</v>
      </c>
      <c r="G26" s="19"/>
      <c r="H26" s="12">
        <f t="shared" si="13"/>
        <v>0.18779595350839465</v>
      </c>
      <c r="I26" s="11">
        <v>4.1620370370370398E-2</v>
      </c>
      <c r="J26" s="19"/>
      <c r="K26" s="12">
        <f t="shared" si="14"/>
        <v>0.24757314974182459</v>
      </c>
      <c r="L26" s="13">
        <f t="shared" si="15"/>
        <v>0.12472222222222229</v>
      </c>
      <c r="M26" s="19"/>
      <c r="N26" s="14">
        <f t="shared" si="16"/>
        <v>0.21105822903813387</v>
      </c>
    </row>
    <row r="27" spans="2:14" s="5" customFormat="1" x14ac:dyDescent="0.35">
      <c r="B27" s="18" t="s">
        <v>19</v>
      </c>
      <c r="C27" s="11">
        <v>0.10449074074074099</v>
      </c>
      <c r="D27" s="19"/>
      <c r="E27" s="12">
        <f t="shared" si="12"/>
        <v>0.33142437591776858</v>
      </c>
      <c r="F27" s="11">
        <v>3.7974537037037001E-2</v>
      </c>
      <c r="G27" s="19"/>
      <c r="H27" s="12">
        <f t="shared" si="13"/>
        <v>0.35309944037882007</v>
      </c>
      <c r="I27" s="11">
        <v>3.9456018518518501E-2</v>
      </c>
      <c r="J27" s="19"/>
      <c r="K27" s="12">
        <f t="shared" si="14"/>
        <v>0.23469879518072279</v>
      </c>
      <c r="L27" s="13">
        <f t="shared" si="15"/>
        <v>0.1819212962962965</v>
      </c>
      <c r="M27" s="19"/>
      <c r="N27" s="14">
        <f t="shared" si="16"/>
        <v>0.3078520085394757</v>
      </c>
    </row>
    <row r="28" spans="2:14" s="5" customFormat="1" ht="15" thickBot="1" x14ac:dyDescent="0.4">
      <c r="B28" s="23" t="s">
        <v>20</v>
      </c>
      <c r="C28" s="20">
        <v>7.9513888888888898E-3</v>
      </c>
      <c r="D28" s="24"/>
      <c r="E28" s="21">
        <f t="shared" si="12"/>
        <v>2.5220264317180604E-2</v>
      </c>
      <c r="F28" s="20">
        <v>1.85185185185185E-3</v>
      </c>
      <c r="G28" s="24"/>
      <c r="H28" s="21">
        <f t="shared" si="13"/>
        <v>1.7219113215669372E-2</v>
      </c>
      <c r="I28" s="20">
        <v>7.59259259259259E-3</v>
      </c>
      <c r="J28" s="24"/>
      <c r="K28" s="21">
        <f t="shared" si="14"/>
        <v>4.5163511187607558E-2</v>
      </c>
      <c r="L28" s="13">
        <f t="shared" si="15"/>
        <v>1.7395833333333329E-2</v>
      </c>
      <c r="M28" s="24"/>
      <c r="N28" s="22">
        <f t="shared" si="16"/>
        <v>2.943768729067511E-2</v>
      </c>
    </row>
    <row r="29" spans="2:14" s="5" customFormat="1" ht="15.5" thickTop="1" thickBot="1" x14ac:dyDescent="0.4">
      <c r="B29" s="31" t="s">
        <v>3</v>
      </c>
      <c r="C29" s="32">
        <f>SUM(C23:C28)</f>
        <v>0.19878472222222249</v>
      </c>
      <c r="D29" s="33"/>
      <c r="E29" s="33">
        <f>IFERROR(SUM(E23:E28),0)</f>
        <v>0.63050660792951585</v>
      </c>
      <c r="F29" s="32">
        <f>SUM(F23:F28)</f>
        <v>6.2905092592592596E-2</v>
      </c>
      <c r="G29" s="33"/>
      <c r="H29" s="33">
        <f>IFERROR(SUM(H23:H28),0)</f>
        <v>0.58491175204476953</v>
      </c>
      <c r="I29" s="32">
        <f>SUM(I23:I28)</f>
        <v>9.9074074074074092E-2</v>
      </c>
      <c r="J29" s="33"/>
      <c r="K29" s="33">
        <f>IFERROR(SUM(K23:K28),0)</f>
        <v>0.58932874354561104</v>
      </c>
      <c r="L29" s="32">
        <f>SUM(L23:L28)</f>
        <v>0.36076388888888916</v>
      </c>
      <c r="M29" s="33"/>
      <c r="N29" s="34">
        <f>IFERROR(SUM(N23:N28),0)</f>
        <v>0.61049415359304327</v>
      </c>
    </row>
    <row r="30" spans="2:14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5.5" thickTop="1" thickBot="1" x14ac:dyDescent="0.4">
      <c r="B31" s="31" t="s">
        <v>6</v>
      </c>
      <c r="C31" s="32">
        <f>SUM(C20,C29)</f>
        <v>0.31527777777777799</v>
      </c>
      <c r="D31" s="35"/>
      <c r="E31" s="36">
        <f>IFERROR(SUM(E20,E29),0)</f>
        <v>1</v>
      </c>
      <c r="F31" s="32">
        <f>SUM(F20,F29)</f>
        <v>0.10754629629629632</v>
      </c>
      <c r="G31" s="35"/>
      <c r="H31" s="36">
        <f>IFERROR(SUM(H20,H29),0)</f>
        <v>0.99999999999999989</v>
      </c>
      <c r="I31" s="32">
        <f>SUM(I20,I29)</f>
        <v>0.16811342592592593</v>
      </c>
      <c r="J31" s="35"/>
      <c r="K31" s="36">
        <f>IFERROR(SUM(K20,K29),0)</f>
        <v>1</v>
      </c>
      <c r="L31" s="37">
        <f>SUM(L20,L29)</f>
        <v>0.59093750000000023</v>
      </c>
      <c r="M31" s="35"/>
      <c r="N31" s="38">
        <f>IFERROR(SUM(N20,N29),0)</f>
        <v>0.99999999999999978</v>
      </c>
    </row>
    <row r="32" spans="2:14" s="5" customFormat="1" ht="66" customHeight="1" thickTop="1" thickBot="1" x14ac:dyDescent="0.4">
      <c r="B32" s="186" t="s">
        <v>196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  <row r="43" s="5" customFormat="1" x14ac:dyDescent="0.35"/>
    <row r="44" s="5" customFormat="1" x14ac:dyDescent="0.35"/>
    <row r="45" s="5" customFormat="1" x14ac:dyDescent="0.35"/>
    <row r="46" s="5" customFormat="1" x14ac:dyDescent="0.35"/>
    <row r="47" s="5" customFormat="1" x14ac:dyDescent="0.35"/>
    <row r="48" s="5" customFormat="1" x14ac:dyDescent="0.35"/>
    <row r="49" s="5" customFormat="1" x14ac:dyDescent="0.35"/>
    <row r="50" s="5" customFormat="1" x14ac:dyDescent="0.35"/>
    <row r="51" s="5" customFormat="1" x14ac:dyDescent="0.35"/>
    <row r="52" s="5" customFormat="1" x14ac:dyDescent="0.35"/>
    <row r="53" s="5" customFormat="1" x14ac:dyDescent="0.35"/>
    <row r="54" s="5" customFormat="1" x14ac:dyDescent="0.35"/>
    <row r="55" s="5" customFormat="1" x14ac:dyDescent="0.35"/>
    <row r="56" s="5" customFormat="1" x14ac:dyDescent="0.35"/>
    <row r="57" s="5" customFormat="1" x14ac:dyDescent="0.35"/>
    <row r="58" s="5" customFormat="1" x14ac:dyDescent="0.35"/>
    <row r="59" s="5" customFormat="1" x14ac:dyDescent="0.35"/>
    <row r="60" s="5" customFormat="1" x14ac:dyDescent="0.35"/>
    <row r="61" s="5" customFormat="1" x14ac:dyDescent="0.35"/>
    <row r="62" s="5" customFormat="1" x14ac:dyDescent="0.35"/>
    <row r="63" s="5" customFormat="1" x14ac:dyDescent="0.35"/>
    <row r="64" s="5" customFormat="1" x14ac:dyDescent="0.35"/>
    <row r="65" s="5" customFormat="1" x14ac:dyDescent="0.35"/>
    <row r="66" s="5" customFormat="1" x14ac:dyDescent="0.35"/>
    <row r="67" s="5" customFormat="1" x14ac:dyDescent="0.3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1796875" style="1" customWidth="1"/>
    <col min="15" max="16384" width="8.81640625" style="1"/>
  </cols>
  <sheetData>
    <row r="2" spans="2:14" ht="15" thickBot="1" x14ac:dyDescent="0.4"/>
    <row r="3" spans="2:14" x14ac:dyDescent="0.35">
      <c r="B3" s="189" t="s">
        <v>35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3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3.1701388888888897E-2</v>
      </c>
      <c r="D7" s="12">
        <f t="shared" ref="D7:D19" si="0">IFERROR(C7/C$20,0)</f>
        <v>0.20539932508436456</v>
      </c>
      <c r="E7" s="12">
        <f t="shared" ref="E7:E19" si="1">IFERROR(C7/C$31,0)</f>
        <v>8.1556693663649316E-2</v>
      </c>
      <c r="F7" s="11">
        <v>1.32175925925926E-2</v>
      </c>
      <c r="G7" s="12">
        <f t="shared" ref="G7:G19" si="2">IFERROR(F7/F$20,0)</f>
        <v>0.20558055805580544</v>
      </c>
      <c r="H7" s="12">
        <f t="shared" ref="H7:H19" si="3">IFERROR(F7/F$31,0)</f>
        <v>9.3737174751703206E-2</v>
      </c>
      <c r="I7" s="11">
        <v>2.2835648148148101E-2</v>
      </c>
      <c r="J7" s="12">
        <f t="shared" ref="J7:J19" si="4">IFERROR(I7/I$20,0)</f>
        <v>0.24318994206828512</v>
      </c>
      <c r="K7" s="12">
        <f t="shared" ref="K7:K19" si="5">IFERROR(I7/I$31,0)</f>
        <v>0.10455195803084083</v>
      </c>
      <c r="L7" s="13">
        <f>SUM(C7,F7,I7)</f>
        <v>6.7754629629629595E-2</v>
      </c>
      <c r="M7" s="12">
        <f t="shared" ref="M7:M12" si="6">IFERROR(L7/L$20,0)</f>
        <v>0.216790726956264</v>
      </c>
      <c r="N7" s="14">
        <f t="shared" ref="N7:N12" si="7">IFERROR(L7/L$31,0)</f>
        <v>9.0565920975277617E-2</v>
      </c>
    </row>
    <row r="8" spans="2:14" x14ac:dyDescent="0.35">
      <c r="B8" s="113" t="s">
        <v>118</v>
      </c>
      <c r="C8" s="11">
        <v>3.8460648148148098E-2</v>
      </c>
      <c r="D8" s="12">
        <f t="shared" si="0"/>
        <v>0.24919385076865366</v>
      </c>
      <c r="E8" s="12">
        <f t="shared" si="1"/>
        <v>9.8945926631729186E-2</v>
      </c>
      <c r="F8" s="11">
        <v>1.24768518518519E-2</v>
      </c>
      <c r="G8" s="12">
        <f t="shared" si="2"/>
        <v>0.19405940594059456</v>
      </c>
      <c r="H8" s="12">
        <f t="shared" si="3"/>
        <v>8.8483953049331349E-2</v>
      </c>
      <c r="I8" s="11">
        <v>2.0844907407407399E-2</v>
      </c>
      <c r="J8" s="12">
        <f t="shared" si="4"/>
        <v>0.22198939972883031</v>
      </c>
      <c r="K8" s="12">
        <f t="shared" si="5"/>
        <v>9.5437443696677463E-2</v>
      </c>
      <c r="L8" s="13">
        <f t="shared" ref="L8:L19" si="8">SUM(C8,F8,I8)</f>
        <v>7.1782407407407392E-2</v>
      </c>
      <c r="M8" s="12">
        <f t="shared" si="6"/>
        <v>0.22967818390549194</v>
      </c>
      <c r="N8" s="14">
        <f t="shared" si="7"/>
        <v>9.5949750920511098E-2</v>
      </c>
    </row>
    <row r="9" spans="2:14" x14ac:dyDescent="0.35">
      <c r="B9" s="10" t="s">
        <v>51</v>
      </c>
      <c r="C9" s="11">
        <v>1.9606481481481499E-2</v>
      </c>
      <c r="D9" s="12">
        <f t="shared" si="0"/>
        <v>0.1270341207349083</v>
      </c>
      <c r="E9" s="12">
        <f t="shared" si="1"/>
        <v>5.0440686040971898E-2</v>
      </c>
      <c r="F9" s="11">
        <v>6.0069444444444398E-3</v>
      </c>
      <c r="G9" s="12">
        <f t="shared" si="2"/>
        <v>9.3429342934293239E-2</v>
      </c>
      <c r="H9" s="12">
        <f t="shared" si="3"/>
        <v>4.2600344742674164E-2</v>
      </c>
      <c r="I9" s="11">
        <v>1.1793981481481501E-2</v>
      </c>
      <c r="J9" s="12">
        <f t="shared" si="4"/>
        <v>0.12560088746456333</v>
      </c>
      <c r="K9" s="12">
        <f t="shared" si="5"/>
        <v>5.3998198293678253E-2</v>
      </c>
      <c r="L9" s="13">
        <f t="shared" si="8"/>
        <v>3.7407407407407438E-2</v>
      </c>
      <c r="M9" s="12">
        <f t="shared" si="6"/>
        <v>0.11969040476984048</v>
      </c>
      <c r="N9" s="14">
        <f t="shared" si="7"/>
        <v>5.0001547077570492E-2</v>
      </c>
    </row>
    <row r="10" spans="2:14" x14ac:dyDescent="0.35">
      <c r="B10" s="10" t="s">
        <v>11</v>
      </c>
      <c r="C10" s="11">
        <v>2.4039351851851899E-2</v>
      </c>
      <c r="D10" s="12">
        <f t="shared" si="0"/>
        <v>0.15575553055868052</v>
      </c>
      <c r="E10" s="12">
        <f t="shared" si="1"/>
        <v>6.1844926155312126E-2</v>
      </c>
      <c r="F10" s="11">
        <v>1.08564814814815E-2</v>
      </c>
      <c r="G10" s="12">
        <f t="shared" si="2"/>
        <v>0.16885688568856894</v>
      </c>
      <c r="H10" s="12">
        <f t="shared" si="3"/>
        <v>7.6992530575392043E-2</v>
      </c>
      <c r="I10" s="11">
        <v>1.6875000000000001E-2</v>
      </c>
      <c r="J10" s="12">
        <f t="shared" si="4"/>
        <v>0.17971157401700985</v>
      </c>
      <c r="K10" s="12">
        <f t="shared" si="5"/>
        <v>7.7261406390758361E-2</v>
      </c>
      <c r="L10" s="13">
        <f t="shared" si="8"/>
        <v>5.1770833333333398E-2</v>
      </c>
      <c r="M10" s="12">
        <f t="shared" si="6"/>
        <v>0.16564826130429972</v>
      </c>
      <c r="N10" s="14">
        <f t="shared" si="7"/>
        <v>6.9200779727095582E-2</v>
      </c>
    </row>
    <row r="11" spans="2:14" x14ac:dyDescent="0.35">
      <c r="B11" s="10" t="s">
        <v>12</v>
      </c>
      <c r="C11" s="11">
        <v>9.8263888888888897E-3</v>
      </c>
      <c r="D11" s="12">
        <f t="shared" si="0"/>
        <v>6.3667041619797554E-2</v>
      </c>
      <c r="E11" s="12">
        <f t="shared" si="1"/>
        <v>2.5279895188184832E-2</v>
      </c>
      <c r="F11" s="11">
        <v>3.26388888888889E-3</v>
      </c>
      <c r="G11" s="12">
        <f t="shared" si="2"/>
        <v>5.0765076507650719E-2</v>
      </c>
      <c r="H11" s="12">
        <f t="shared" si="3"/>
        <v>2.3147008126077319E-2</v>
      </c>
      <c r="I11" s="11">
        <v>7.1527777777777796E-3</v>
      </c>
      <c r="J11" s="12">
        <f t="shared" si="4"/>
        <v>7.6174041661530939E-2</v>
      </c>
      <c r="K11" s="12">
        <f t="shared" si="5"/>
        <v>3.2748661968099231E-2</v>
      </c>
      <c r="L11" s="13">
        <f t="shared" si="8"/>
        <v>2.0243055555555559E-2</v>
      </c>
      <c r="M11" s="12">
        <f t="shared" si="6"/>
        <v>6.4770581046550396E-2</v>
      </c>
      <c r="N11" s="14">
        <f t="shared" si="7"/>
        <v>2.705838670750951E-2</v>
      </c>
    </row>
    <row r="12" spans="2:14" x14ac:dyDescent="0.35">
      <c r="B12" s="10" t="s">
        <v>198</v>
      </c>
      <c r="C12" s="11">
        <v>1.82407407407407E-2</v>
      </c>
      <c r="D12" s="12">
        <f t="shared" si="0"/>
        <v>0.11818522684664394</v>
      </c>
      <c r="E12" s="12">
        <f t="shared" si="1"/>
        <v>4.6927108146736403E-2</v>
      </c>
      <c r="F12" s="11">
        <v>7.2222222222222202E-3</v>
      </c>
      <c r="G12" s="12">
        <f t="shared" si="2"/>
        <v>0.11233123312331215</v>
      </c>
      <c r="H12" s="12">
        <f t="shared" si="3"/>
        <v>5.1218911598128504E-2</v>
      </c>
      <c r="I12" s="11">
        <v>1.28009259259259E-2</v>
      </c>
      <c r="J12" s="12">
        <f t="shared" si="4"/>
        <v>0.13632441760138031</v>
      </c>
      <c r="K12" s="12">
        <f t="shared" si="5"/>
        <v>5.8608446823167744E-2</v>
      </c>
      <c r="L12" s="13">
        <f t="shared" si="8"/>
        <v>3.826388888888882E-2</v>
      </c>
      <c r="M12" s="12">
        <f t="shared" si="6"/>
        <v>0.12243084101766448</v>
      </c>
      <c r="N12" s="14">
        <f t="shared" si="7"/>
        <v>5.1146384479717699E-2</v>
      </c>
    </row>
    <row r="13" spans="2:14" x14ac:dyDescent="0.35">
      <c r="B13" s="10" t="s">
        <v>129</v>
      </c>
      <c r="C13" s="11">
        <v>2.0254629629629598E-3</v>
      </c>
      <c r="D13" s="12">
        <f t="shared" si="0"/>
        <v>1.3123359580052478E-2</v>
      </c>
      <c r="E13" s="12">
        <f t="shared" si="1"/>
        <v>5.2108146736541093E-3</v>
      </c>
      <c r="F13" s="11">
        <v>4.0509259259259301E-4</v>
      </c>
      <c r="G13" s="12">
        <f t="shared" si="2"/>
        <v>6.3006300630062996E-3</v>
      </c>
      <c r="H13" s="12">
        <f t="shared" si="3"/>
        <v>2.8728556184847757E-3</v>
      </c>
      <c r="I13" s="11">
        <v>1.1226851851851901E-3</v>
      </c>
      <c r="J13" s="12">
        <f t="shared" si="4"/>
        <v>1.1956119807716071E-2</v>
      </c>
      <c r="K13" s="12">
        <f t="shared" si="5"/>
        <v>5.1401621535689945E-3</v>
      </c>
      <c r="L13" s="13">
        <f t="shared" ref="L13:L14" si="9">SUM(C13,F13,I13)</f>
        <v>3.5532407407407431E-3</v>
      </c>
      <c r="M13" s="12">
        <f t="shared" ref="M13:M14" si="10">IFERROR(L13/L$20,0)</f>
        <v>1.1369107136244129E-2</v>
      </c>
      <c r="N13" s="14">
        <f t="shared" ref="N13:N14" si="11">IFERROR(L13/L$31,0)</f>
        <v>4.7495281413410086E-3</v>
      </c>
    </row>
    <row r="14" spans="2:14" x14ac:dyDescent="0.35">
      <c r="B14" s="10" t="s">
        <v>130</v>
      </c>
      <c r="C14" s="11">
        <v>8.3333333333333295E-4</v>
      </c>
      <c r="D14" s="12">
        <f t="shared" si="0"/>
        <v>5.3993250843644537E-3</v>
      </c>
      <c r="E14" s="12">
        <f t="shared" si="1"/>
        <v>2.1438780371605499E-3</v>
      </c>
      <c r="F14" s="11">
        <v>1.46990740740741E-3</v>
      </c>
      <c r="G14" s="12">
        <f t="shared" si="2"/>
        <v>2.2862286228622873E-2</v>
      </c>
      <c r="H14" s="12">
        <f t="shared" si="3"/>
        <v>1.0424361815644765E-2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2.3032407407407429E-3</v>
      </c>
      <c r="M14" s="12">
        <f t="shared" si="10"/>
        <v>7.3695515313113424E-3</v>
      </c>
      <c r="N14" s="14">
        <f t="shared" si="11"/>
        <v>3.0786843652340747E-3</v>
      </c>
    </row>
    <row r="15" spans="2:14" x14ac:dyDescent="0.35">
      <c r="B15" s="10" t="s">
        <v>199</v>
      </c>
      <c r="C15" s="15">
        <v>1.38888888888889E-4</v>
      </c>
      <c r="D15" s="12">
        <f t="shared" si="0"/>
        <v>8.9988751406074334E-4</v>
      </c>
      <c r="E15" s="12">
        <f t="shared" si="1"/>
        <v>3.5731300619342544E-4</v>
      </c>
      <c r="F15" s="15">
        <v>1.04166666666667E-4</v>
      </c>
      <c r="G15" s="12">
        <f t="shared" si="2"/>
        <v>1.6201620162016232E-3</v>
      </c>
      <c r="H15" s="12">
        <f t="shared" si="3"/>
        <v>7.387343018960868E-4</v>
      </c>
      <c r="I15" s="11">
        <v>9.2592592592592602E-5</v>
      </c>
      <c r="J15" s="12">
        <f t="shared" si="4"/>
        <v>9.8607173671884699E-4</v>
      </c>
      <c r="K15" s="12">
        <f t="shared" si="5"/>
        <v>4.2393089926342039E-4</v>
      </c>
      <c r="L15" s="13">
        <f t="shared" si="8"/>
        <v>3.3564814814814861E-4</v>
      </c>
      <c r="M15" s="12">
        <f>IFERROR(L15/L$20,0)</f>
        <v>1.0739547457689902E-3</v>
      </c>
      <c r="N15" s="14">
        <f>IFERROR(L15/L$31,0)</f>
        <v>4.4865249543612161E-4</v>
      </c>
    </row>
    <row r="16" spans="2:14" x14ac:dyDescent="0.35">
      <c r="B16" s="10" t="s">
        <v>128</v>
      </c>
      <c r="C16" s="11">
        <v>5.32407407407407E-4</v>
      </c>
      <c r="D16" s="12">
        <f t="shared" si="0"/>
        <v>3.4495688038995108E-3</v>
      </c>
      <c r="E16" s="12">
        <f t="shared" si="1"/>
        <v>1.3696998570747955E-3</v>
      </c>
      <c r="F16" s="11">
        <v>9.2592592592592602E-5</v>
      </c>
      <c r="G16" s="12">
        <f t="shared" si="2"/>
        <v>1.4401440144014386E-3</v>
      </c>
      <c r="H16" s="12">
        <f t="shared" si="3"/>
        <v>6.5665271279651948E-4</v>
      </c>
      <c r="I16" s="11">
        <v>2.19907407407407E-4</v>
      </c>
      <c r="J16" s="12">
        <f t="shared" si="4"/>
        <v>2.3419203747072569E-3</v>
      </c>
      <c r="K16" s="12">
        <f t="shared" si="5"/>
        <v>1.0068358857506215E-3</v>
      </c>
      <c r="L16" s="13">
        <f t="shared" si="8"/>
        <v>8.4490740740740663E-4</v>
      </c>
      <c r="M16" s="12">
        <f>IFERROR(L16/L$20,0)</f>
        <v>2.703403325556417E-3</v>
      </c>
      <c r="N16" s="14">
        <f>IFERROR(L16/L$31,0)</f>
        <v>1.1293666264426483E-3</v>
      </c>
    </row>
    <row r="17" spans="2:14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>IFERROR(L17/L$20,0)</f>
        <v>0</v>
      </c>
      <c r="N17" s="14">
        <f>IFERROR(L17/L$31,0)</f>
        <v>0</v>
      </c>
    </row>
    <row r="18" spans="2:14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1.7361111111111101E-4</v>
      </c>
      <c r="G18" s="12">
        <f t="shared" si="2"/>
        <v>2.7002700270026951E-3</v>
      </c>
      <c r="H18" s="12">
        <f t="shared" si="3"/>
        <v>1.2312238364934733E-3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ref="L18" si="12">SUM(C18,F18,I18)</f>
        <v>1.7361111111111101E-4</v>
      </c>
      <c r="M18" s="12">
        <f>IFERROR(L18/L$20,0)</f>
        <v>5.5549383401844209E-4</v>
      </c>
      <c r="N18" s="14">
        <f>IFERROR(L18/L$31,0)</f>
        <v>2.3206163557040727E-4</v>
      </c>
    </row>
    <row r="19" spans="2:14" ht="15" thickBot="1" x14ac:dyDescent="0.4">
      <c r="B19" s="10" t="s">
        <v>13</v>
      </c>
      <c r="C19" s="11">
        <v>8.9351851851851797E-3</v>
      </c>
      <c r="D19" s="12">
        <f t="shared" si="0"/>
        <v>5.7892763404574409E-2</v>
      </c>
      <c r="E19" s="12">
        <f t="shared" si="1"/>
        <v>2.2987136731777005E-2</v>
      </c>
      <c r="F19" s="11">
        <v>9.0046296296296298E-3</v>
      </c>
      <c r="G19" s="12">
        <f t="shared" si="2"/>
        <v>0.14005400540053989</v>
      </c>
      <c r="H19" s="12">
        <f t="shared" si="3"/>
        <v>6.3859476319461525E-2</v>
      </c>
      <c r="I19" s="11">
        <v>1.6203703703703701E-4</v>
      </c>
      <c r="J19" s="12">
        <f t="shared" si="4"/>
        <v>1.7256255392579817E-3</v>
      </c>
      <c r="K19" s="12">
        <f t="shared" si="5"/>
        <v>7.4187907371098543E-4</v>
      </c>
      <c r="L19" s="13">
        <f t="shared" si="8"/>
        <v>1.8101851851851848E-2</v>
      </c>
      <c r="M19" s="12">
        <f>IFERROR(L19/L$20,0)</f>
        <v>5.791949042698958E-2</v>
      </c>
      <c r="N19" s="14">
        <f>IFERROR(L19/L$31,0)</f>
        <v>2.4196293202141141E-2</v>
      </c>
    </row>
    <row r="20" spans="2:14" ht="15.5" thickTop="1" thickBot="1" x14ac:dyDescent="0.4">
      <c r="B20" s="31" t="s">
        <v>3</v>
      </c>
      <c r="C20" s="32">
        <f>SUM(C7:C19)</f>
        <v>0.15434027777777773</v>
      </c>
      <c r="D20" s="33">
        <f>IFERROR(SUM(D7:D19),0)</f>
        <v>1.0000000000000002</v>
      </c>
      <c r="E20" s="33">
        <f>IFERROR(SUM(E7:E19),0)</f>
        <v>0.3970640781324436</v>
      </c>
      <c r="F20" s="32">
        <f>SUM(F7:F19)</f>
        <v>6.4293981481481563E-2</v>
      </c>
      <c r="G20" s="33">
        <f>IFERROR(SUM(G7:G19),0)</f>
        <v>0.99999999999999978</v>
      </c>
      <c r="H20" s="33">
        <f>IFERROR(SUM(H7:H19),0)</f>
        <v>0.45596322744808382</v>
      </c>
      <c r="I20" s="32">
        <f>SUM(I7:I19)</f>
        <v>9.3900462962962908E-2</v>
      </c>
      <c r="J20" s="33">
        <f>IFERROR(SUM(J7:J19),0)</f>
        <v>1</v>
      </c>
      <c r="K20" s="33">
        <f>IFERROR(SUM(K7:K19),0)</f>
        <v>0.42991892321551584</v>
      </c>
      <c r="L20" s="32">
        <f>SUM(L7:L19)</f>
        <v>0.31253472222222223</v>
      </c>
      <c r="M20" s="33">
        <f>IFERROR(SUM(M7:M19),0)</f>
        <v>0.99999999999999989</v>
      </c>
      <c r="N20" s="34">
        <f>IFERROR(SUM(N7:N19),0)</f>
        <v>0.41775735635384731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3.07407407407407E-2</v>
      </c>
      <c r="D23" s="19"/>
      <c r="E23" s="12">
        <f>IFERROR(C23/C$31,0)</f>
        <v>7.9085278704144668E-2</v>
      </c>
      <c r="F23" s="11">
        <v>5.6365740740740699E-3</v>
      </c>
      <c r="G23" s="19"/>
      <c r="H23" s="12">
        <f>IFERROR(F23/F$31,0)</f>
        <v>3.9973733891488096E-2</v>
      </c>
      <c r="I23" s="11">
        <v>1.4085648148148101E-2</v>
      </c>
      <c r="J23" s="19"/>
      <c r="K23" s="12">
        <f>IFERROR(I23/I$31,0)</f>
        <v>6.4490488050447603E-2</v>
      </c>
      <c r="L23" s="13">
        <f>SUM(C23,F23,I23)</f>
        <v>5.0462962962962876E-2</v>
      </c>
      <c r="M23" s="19"/>
      <c r="N23" s="14">
        <f>IFERROR(L23/L$31,0)</f>
        <v>6.7452582072464976E-2</v>
      </c>
    </row>
    <row r="24" spans="2:14" x14ac:dyDescent="0.35">
      <c r="B24" s="18" t="s">
        <v>16</v>
      </c>
      <c r="C24" s="11">
        <v>0</v>
      </c>
      <c r="D24" s="19"/>
      <c r="E24" s="12">
        <f t="shared" ref="E24:E28" si="13">IFERROR(C24/C$31,0)</f>
        <v>0</v>
      </c>
      <c r="F24" s="11">
        <v>0</v>
      </c>
      <c r="G24" s="19"/>
      <c r="H24" s="12">
        <f t="shared" ref="H24:H28" si="14">IFERROR(F24/F$31,0)</f>
        <v>0</v>
      </c>
      <c r="I24" s="11">
        <v>0</v>
      </c>
      <c r="J24" s="19"/>
      <c r="K24" s="12">
        <f t="shared" ref="K24:K28" si="15">IFERROR(I24/I$31,0)</f>
        <v>0</v>
      </c>
      <c r="L24" s="13">
        <f t="shared" ref="L24:L28" si="16">SUM(C24,F24,I24)</f>
        <v>0</v>
      </c>
      <c r="M24" s="19"/>
      <c r="N24" s="14">
        <f t="shared" ref="N24:N28" si="17">IFERROR(L24/L$31,0)</f>
        <v>0</v>
      </c>
    </row>
    <row r="25" spans="2:14" x14ac:dyDescent="0.35">
      <c r="B25" s="18" t="s">
        <v>17</v>
      </c>
      <c r="C25" s="11">
        <v>4.3981481481481503E-4</v>
      </c>
      <c r="D25" s="19"/>
      <c r="E25" s="12">
        <f t="shared" si="13"/>
        <v>1.1314911862791803E-3</v>
      </c>
      <c r="F25" s="11">
        <v>0</v>
      </c>
      <c r="G25" s="19"/>
      <c r="H25" s="12">
        <f t="shared" si="14"/>
        <v>0</v>
      </c>
      <c r="I25" s="11">
        <v>0</v>
      </c>
      <c r="J25" s="19"/>
      <c r="K25" s="12">
        <f t="shared" si="15"/>
        <v>0</v>
      </c>
      <c r="L25" s="13">
        <f t="shared" si="16"/>
        <v>4.3981481481481503E-4</v>
      </c>
      <c r="M25" s="19"/>
      <c r="N25" s="14">
        <f t="shared" si="17"/>
        <v>5.8788947677836578E-4</v>
      </c>
    </row>
    <row r="26" spans="2:14" x14ac:dyDescent="0.35">
      <c r="B26" s="18" t="s">
        <v>18</v>
      </c>
      <c r="C26" s="11">
        <v>7.6631944444444405E-2</v>
      </c>
      <c r="D26" s="19"/>
      <c r="E26" s="12">
        <f t="shared" si="13"/>
        <v>0.19714745116722224</v>
      </c>
      <c r="F26" s="11">
        <v>2.6446759259259298E-2</v>
      </c>
      <c r="G26" s="19"/>
      <c r="H26" s="12">
        <f t="shared" si="14"/>
        <v>0.18755643109250614</v>
      </c>
      <c r="I26" s="11">
        <v>5.2766203703703697E-2</v>
      </c>
      <c r="J26" s="19"/>
      <c r="K26" s="12">
        <f t="shared" si="15"/>
        <v>0.24158762121774163</v>
      </c>
      <c r="L26" s="13">
        <f t="shared" si="16"/>
        <v>0.15584490740740739</v>
      </c>
      <c r="M26" s="19"/>
      <c r="N26" s="14">
        <f t="shared" si="17"/>
        <v>0.20831399486370236</v>
      </c>
    </row>
    <row r="27" spans="2:14" x14ac:dyDescent="0.35">
      <c r="B27" s="18" t="s">
        <v>19</v>
      </c>
      <c r="C27" s="11">
        <v>0.117118055555556</v>
      </c>
      <c r="D27" s="19"/>
      <c r="E27" s="12">
        <f t="shared" si="13"/>
        <v>0.30130419247260692</v>
      </c>
      <c r="F27" s="11">
        <v>4.2615740740740697E-2</v>
      </c>
      <c r="G27" s="19"/>
      <c r="H27" s="12">
        <f t="shared" si="14"/>
        <v>0.3022244110645978</v>
      </c>
      <c r="I27" s="11">
        <v>4.87384259259259E-2</v>
      </c>
      <c r="J27" s="19"/>
      <c r="K27" s="12">
        <f t="shared" si="15"/>
        <v>0.22314662709978278</v>
      </c>
      <c r="L27" s="13">
        <f t="shared" si="16"/>
        <v>0.20847222222222259</v>
      </c>
      <c r="M27" s="19"/>
      <c r="N27" s="14">
        <f t="shared" si="17"/>
        <v>0.2786596119929457</v>
      </c>
    </row>
    <row r="28" spans="2:14" ht="15" thickBot="1" x14ac:dyDescent="0.4">
      <c r="B28" s="23" t="s">
        <v>20</v>
      </c>
      <c r="C28" s="20">
        <v>9.4328703703703692E-3</v>
      </c>
      <c r="D28" s="24"/>
      <c r="E28" s="21">
        <f t="shared" si="13"/>
        <v>2.4267508337303456E-2</v>
      </c>
      <c r="F28" s="20">
        <v>2.0138888888888901E-3</v>
      </c>
      <c r="G28" s="24"/>
      <c r="H28" s="21">
        <f t="shared" si="14"/>
        <v>1.4282196503324308E-2</v>
      </c>
      <c r="I28" s="20">
        <v>8.9236111111111096E-3</v>
      </c>
      <c r="J28" s="24"/>
      <c r="K28" s="21">
        <f t="shared" si="15"/>
        <v>4.0856340416512128E-2</v>
      </c>
      <c r="L28" s="13">
        <f t="shared" si="16"/>
        <v>2.0370370370370369E-2</v>
      </c>
      <c r="M28" s="24"/>
      <c r="N28" s="22">
        <f t="shared" si="17"/>
        <v>2.7228565240261134E-2</v>
      </c>
    </row>
    <row r="29" spans="2:14" ht="15.5" thickTop="1" thickBot="1" x14ac:dyDescent="0.4">
      <c r="B29" s="31" t="s">
        <v>3</v>
      </c>
      <c r="C29" s="32">
        <f>SUM(C23:C28)</f>
        <v>0.23436342592592629</v>
      </c>
      <c r="D29" s="33"/>
      <c r="E29" s="33">
        <f>IFERROR(SUM(E23:E28),0)</f>
        <v>0.60293592186755651</v>
      </c>
      <c r="F29" s="32">
        <f>SUM(F23:F28)</f>
        <v>7.6712962962962941E-2</v>
      </c>
      <c r="G29" s="33"/>
      <c r="H29" s="33">
        <f>IFERROR(SUM(H23:H28),0)</f>
        <v>0.54403677255191629</v>
      </c>
      <c r="I29" s="32">
        <f>SUM(I23:I28)</f>
        <v>0.1245138888888888</v>
      </c>
      <c r="J29" s="33"/>
      <c r="K29" s="33">
        <f>IFERROR(SUM(K23:K28),0)</f>
        <v>0.57008107678448416</v>
      </c>
      <c r="L29" s="32">
        <f>SUM(L23:L28)</f>
        <v>0.43559027777777803</v>
      </c>
      <c r="M29" s="33"/>
      <c r="N29" s="34">
        <f>IFERROR(SUM(N23:N28),0)</f>
        <v>0.58224264364615264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0.388703703703704</v>
      </c>
      <c r="D31" s="35"/>
      <c r="E31" s="36">
        <f>IFERROR(SUM(E20,E29),0)</f>
        <v>1</v>
      </c>
      <c r="F31" s="32">
        <f>SUM(F20,F29)</f>
        <v>0.1410069444444445</v>
      </c>
      <c r="G31" s="35"/>
      <c r="H31" s="36">
        <f>IFERROR(SUM(H20,H29),0)</f>
        <v>1</v>
      </c>
      <c r="I31" s="32">
        <f>SUM(I20,I29)</f>
        <v>0.21841435185185171</v>
      </c>
      <c r="J31" s="35"/>
      <c r="K31" s="36">
        <f>IFERROR(SUM(K20,K29),0)</f>
        <v>1</v>
      </c>
      <c r="L31" s="37">
        <f>SUM(L20,L29)</f>
        <v>0.74812500000000026</v>
      </c>
      <c r="M31" s="35"/>
      <c r="N31" s="38">
        <f>IFERROR(SUM(N20,N29),0)</f>
        <v>1</v>
      </c>
    </row>
    <row r="32" spans="2:14" ht="66" customHeight="1" thickTop="1" thickBot="1" x14ac:dyDescent="0.4">
      <c r="B32" s="186" t="s">
        <v>195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7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9" t="s">
        <v>36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9.8379629629629598E-3</v>
      </c>
      <c r="D7" s="12">
        <f t="shared" ref="D7:D19" si="0">IFERROR(C7/C$20,0)</f>
        <v>0.24781341107871724</v>
      </c>
      <c r="E7" s="12">
        <f t="shared" ref="E7:E19" si="1">IFERROR(C7/C$31,0)</f>
        <v>5.6924725421912604E-2</v>
      </c>
      <c r="F7" s="11">
        <v>5.7407407407407398E-3</v>
      </c>
      <c r="G7" s="12">
        <f t="shared" ref="G7:G19" si="2">IFERROR(F7/F$20,0)</f>
        <v>0.29807692307692302</v>
      </c>
      <c r="H7" s="12">
        <f t="shared" ref="H7:H19" si="3">IFERROR(F7/F$31,0)</f>
        <v>0.1485474693021861</v>
      </c>
      <c r="I7" s="11">
        <v>1.5578703703703701E-2</v>
      </c>
      <c r="J7" s="12">
        <f t="shared" ref="J7:J19" si="4">IFERROR(I7/I$20,0)</f>
        <v>0.26423243031016874</v>
      </c>
      <c r="K7" s="14">
        <f t="shared" ref="K7:K19" si="5">IFERROR(I7/I$31,0)</f>
        <v>7.3668655246018303E-2</v>
      </c>
    </row>
    <row r="8" spans="2:11" s="5" customFormat="1" x14ac:dyDescent="0.35">
      <c r="B8" s="113" t="s">
        <v>118</v>
      </c>
      <c r="C8" s="11">
        <v>1.2986111111111099E-2</v>
      </c>
      <c r="D8" s="12">
        <f t="shared" si="0"/>
        <v>0.3271137026239066</v>
      </c>
      <c r="E8" s="12">
        <f t="shared" si="1"/>
        <v>7.51406375569246E-2</v>
      </c>
      <c r="F8" s="11">
        <v>4.3402777777777797E-3</v>
      </c>
      <c r="G8" s="12">
        <f t="shared" si="2"/>
        <v>0.22536057692307701</v>
      </c>
      <c r="H8" s="12">
        <f t="shared" si="3"/>
        <v>0.11230907457322543</v>
      </c>
      <c r="I8" s="11">
        <v>1.7326388888888902E-2</v>
      </c>
      <c r="J8" s="12">
        <f t="shared" si="4"/>
        <v>0.29387514723203789</v>
      </c>
      <c r="K8" s="14">
        <f t="shared" si="5"/>
        <v>8.1933118055935741E-2</v>
      </c>
    </row>
    <row r="9" spans="2:11" s="5" customFormat="1" x14ac:dyDescent="0.35">
      <c r="B9" s="10" t="s">
        <v>51</v>
      </c>
      <c r="C9" s="11">
        <v>1.6087962962963E-3</v>
      </c>
      <c r="D9" s="12">
        <f t="shared" si="0"/>
        <v>4.0524781341107985E-2</v>
      </c>
      <c r="E9" s="12">
        <f t="shared" si="1"/>
        <v>9.308866863112792E-3</v>
      </c>
      <c r="F9" s="11">
        <v>1.7361111111111099E-3</v>
      </c>
      <c r="G9" s="12">
        <f t="shared" si="2"/>
        <v>9.0144230769230699E-2</v>
      </c>
      <c r="H9" s="12">
        <f t="shared" si="3"/>
        <v>4.4923629829290122E-2</v>
      </c>
      <c r="I9" s="11">
        <v>3.3449074074074102E-3</v>
      </c>
      <c r="J9" s="12">
        <f t="shared" si="4"/>
        <v>5.6733411857086809E-2</v>
      </c>
      <c r="K9" s="14">
        <f t="shared" si="5"/>
        <v>1.5817415576596813E-2</v>
      </c>
    </row>
    <row r="10" spans="2:11" s="5" customFormat="1" x14ac:dyDescent="0.35">
      <c r="B10" s="10" t="s">
        <v>11</v>
      </c>
      <c r="C10" s="11">
        <v>4.2939814814814802E-3</v>
      </c>
      <c r="D10" s="12">
        <f t="shared" si="0"/>
        <v>0.10816326530612247</v>
      </c>
      <c r="E10" s="12">
        <f t="shared" si="1"/>
        <v>2.4845968390034796E-2</v>
      </c>
      <c r="F10" s="11">
        <v>3.26388888888889E-3</v>
      </c>
      <c r="G10" s="12">
        <f t="shared" si="2"/>
        <v>0.16947115384615388</v>
      </c>
      <c r="H10" s="12">
        <f t="shared" si="3"/>
        <v>8.445642407906552E-2</v>
      </c>
      <c r="I10" s="11">
        <v>7.5578703703703702E-3</v>
      </c>
      <c r="J10" s="12">
        <f t="shared" si="4"/>
        <v>0.12819002748331368</v>
      </c>
      <c r="K10" s="14">
        <f t="shared" si="5"/>
        <v>3.5739696787258517E-2</v>
      </c>
    </row>
    <row r="11" spans="2:11" s="5" customFormat="1" x14ac:dyDescent="0.35">
      <c r="B11" s="10" t="s">
        <v>12</v>
      </c>
      <c r="C11" s="11">
        <v>3.1250000000000001E-4</v>
      </c>
      <c r="D11" s="12">
        <f t="shared" si="0"/>
        <v>7.8717201166180802E-3</v>
      </c>
      <c r="E11" s="12">
        <f t="shared" si="1"/>
        <v>1.8081971604607539E-3</v>
      </c>
      <c r="F11" s="11">
        <v>8.2175925925925895E-4</v>
      </c>
      <c r="G11" s="12">
        <f t="shared" si="2"/>
        <v>4.2668269230769211E-2</v>
      </c>
      <c r="H11" s="12">
        <f t="shared" si="3"/>
        <v>2.1263851452530666E-2</v>
      </c>
      <c r="I11" s="11">
        <v>1.13425925925926E-3</v>
      </c>
      <c r="J11" s="12">
        <f t="shared" si="4"/>
        <v>1.9238319591676493E-2</v>
      </c>
      <c r="K11" s="14">
        <f t="shared" si="5"/>
        <v>5.3636910951781573E-3</v>
      </c>
    </row>
    <row r="12" spans="2:11" s="5" customFormat="1" x14ac:dyDescent="0.35">
      <c r="B12" s="10" t="s">
        <v>198</v>
      </c>
      <c r="C12" s="11">
        <v>6.8402777777777802E-3</v>
      </c>
      <c r="D12" s="12">
        <f t="shared" si="0"/>
        <v>0.17230320699708471</v>
      </c>
      <c r="E12" s="12">
        <f t="shared" si="1"/>
        <v>3.9579426734529848E-2</v>
      </c>
      <c r="F12" s="11">
        <v>2.2453703703703698E-3</v>
      </c>
      <c r="G12" s="12">
        <f t="shared" si="2"/>
        <v>0.11658653846153842</v>
      </c>
      <c r="H12" s="12">
        <f t="shared" si="3"/>
        <v>5.8101227912548584E-2</v>
      </c>
      <c r="I12" s="11">
        <v>9.08564814814815E-3</v>
      </c>
      <c r="J12" s="12">
        <f t="shared" si="4"/>
        <v>0.15410286611700041</v>
      </c>
      <c r="K12" s="14">
        <f t="shared" si="5"/>
        <v>4.2964260303212772E-2</v>
      </c>
    </row>
    <row r="13" spans="2:11" s="5" customFormat="1" x14ac:dyDescent="0.35">
      <c r="B13" s="10" t="s">
        <v>129</v>
      </c>
      <c r="C13" s="11">
        <v>0</v>
      </c>
      <c r="D13" s="12">
        <f t="shared" si="0"/>
        <v>0</v>
      </c>
      <c r="E13" s="12">
        <f t="shared" si="1"/>
        <v>0</v>
      </c>
      <c r="F13" s="11">
        <v>6.01851851851852E-4</v>
      </c>
      <c r="G13" s="12">
        <f t="shared" si="2"/>
        <v>3.1250000000000007E-2</v>
      </c>
      <c r="H13" s="12">
        <f t="shared" si="3"/>
        <v>1.5573525007487257E-2</v>
      </c>
      <c r="I13" s="11">
        <v>6.01851851851852E-4</v>
      </c>
      <c r="J13" s="12">
        <f t="shared" si="4"/>
        <v>1.0208087946603848E-2</v>
      </c>
      <c r="K13" s="14">
        <f t="shared" si="5"/>
        <v>2.8460401729516745E-3</v>
      </c>
    </row>
    <row r="14" spans="2:11" s="5" customFormat="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3.2407407407407401E-4</v>
      </c>
      <c r="G17" s="12">
        <f t="shared" si="2"/>
        <v>1.6826923076923073E-2</v>
      </c>
      <c r="H17" s="12">
        <f t="shared" si="3"/>
        <v>8.3857442348008269E-3</v>
      </c>
      <c r="I17" s="11">
        <v>3.2407407407407401E-4</v>
      </c>
      <c r="J17" s="12">
        <f t="shared" si="4"/>
        <v>5.4966627404789926E-3</v>
      </c>
      <c r="K17" s="14">
        <f t="shared" si="5"/>
        <v>1.5324831700509009E-3</v>
      </c>
    </row>
    <row r="18" spans="2:11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3.81944444444444E-3</v>
      </c>
      <c r="D19" s="12">
        <f t="shared" si="0"/>
        <v>9.6209912536443093E-2</v>
      </c>
      <c r="E19" s="12">
        <f t="shared" si="1"/>
        <v>2.2100187516742524E-2</v>
      </c>
      <c r="F19" s="11">
        <v>1.8518518518518501E-4</v>
      </c>
      <c r="G19" s="12">
        <f t="shared" si="2"/>
        <v>9.6153846153846055E-3</v>
      </c>
      <c r="H19" s="12">
        <f t="shared" si="3"/>
        <v>4.7918538484576119E-3</v>
      </c>
      <c r="I19" s="11">
        <v>4.0046296296296297E-3</v>
      </c>
      <c r="J19" s="12">
        <f t="shared" si="4"/>
        <v>6.7923046721633282E-2</v>
      </c>
      <c r="K19" s="14">
        <f t="shared" si="5"/>
        <v>1.8937113458486136E-2</v>
      </c>
    </row>
    <row r="20" spans="2:11" s="5" customFormat="1" ht="15.5" thickTop="1" thickBot="1" x14ac:dyDescent="0.4">
      <c r="B20" s="31" t="s">
        <v>3</v>
      </c>
      <c r="C20" s="32">
        <f>SUM(C7:C19)</f>
        <v>3.9699074074074053E-2</v>
      </c>
      <c r="D20" s="33">
        <f>IFERROR(SUM(D7:D19),0)</f>
        <v>1</v>
      </c>
      <c r="E20" s="33">
        <f>IFERROR(SUM(E7:E19),0)</f>
        <v>0.22970800964371796</v>
      </c>
      <c r="F20" s="32">
        <f>SUM(F7:F19)</f>
        <v>1.9259259259259261E-2</v>
      </c>
      <c r="G20" s="33">
        <f>IFERROR(SUM(G7:G19),0)</f>
        <v>0.99999999999999978</v>
      </c>
      <c r="H20" s="33">
        <f>IFERROR(SUM(H7:H19),0)</f>
        <v>0.49835280023959205</v>
      </c>
      <c r="I20" s="32">
        <f>SUM(I7:I19)</f>
        <v>5.8958333333333342E-2</v>
      </c>
      <c r="J20" s="33">
        <f>IFERROR(SUM(J7:J19),0)</f>
        <v>1.0000000000000002</v>
      </c>
      <c r="K20" s="34">
        <f>IFERROR(SUM(K7:K19),0)</f>
        <v>0.27880247386568896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7.9398148148148093E-3</v>
      </c>
      <c r="D23" s="19"/>
      <c r="E23" s="12">
        <f>IFERROR(C23/C$31,0)</f>
        <v>4.5941601928743567E-2</v>
      </c>
      <c r="F23" s="11">
        <v>3.4722222222222202E-4</v>
      </c>
      <c r="G23" s="19"/>
      <c r="H23" s="12">
        <f>IFERROR(F23/F$31,0)</f>
        <v>8.9847259658580262E-3</v>
      </c>
      <c r="I23" s="11">
        <v>8.2870370370370407E-3</v>
      </c>
      <c r="J23" s="19"/>
      <c r="K23" s="14">
        <f>IFERROR(I23/I$31,0)</f>
        <v>3.9187783919873063E-2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3.4722222222222202E-5</v>
      </c>
      <c r="D25" s="19"/>
      <c r="E25" s="12">
        <f t="shared" si="6"/>
        <v>2.0091079560675032E-4</v>
      </c>
      <c r="F25" s="11">
        <v>0</v>
      </c>
      <c r="G25" s="19"/>
      <c r="H25" s="12">
        <f t="shared" si="7"/>
        <v>0</v>
      </c>
      <c r="I25" s="11">
        <v>3.4722222222222202E-5</v>
      </c>
      <c r="J25" s="19"/>
      <c r="K25" s="14">
        <f t="shared" si="8"/>
        <v>1.6419462536259647E-4</v>
      </c>
    </row>
    <row r="26" spans="2:11" s="5" customFormat="1" x14ac:dyDescent="0.35">
      <c r="B26" s="18" t="s">
        <v>18</v>
      </c>
      <c r="C26" s="11">
        <v>1.28009259259259E-2</v>
      </c>
      <c r="D26" s="19"/>
      <c r="E26" s="12">
        <f t="shared" si="6"/>
        <v>7.4069113313688512E-2</v>
      </c>
      <c r="F26" s="11">
        <v>7.8935185185185202E-3</v>
      </c>
      <c r="G26" s="19"/>
      <c r="H26" s="12">
        <f t="shared" si="7"/>
        <v>0.20425277029050595</v>
      </c>
      <c r="I26" s="11">
        <v>2.0694444444444401E-2</v>
      </c>
      <c r="J26" s="19"/>
      <c r="K26" s="14">
        <f t="shared" si="8"/>
        <v>9.7859996716107345E-2</v>
      </c>
    </row>
    <row r="27" spans="2:11" s="5" customFormat="1" x14ac:dyDescent="0.35">
      <c r="B27" s="18" t="s">
        <v>19</v>
      </c>
      <c r="C27" s="11">
        <v>0.10387731481481501</v>
      </c>
      <c r="D27" s="19"/>
      <c r="E27" s="12">
        <f t="shared" si="6"/>
        <v>0.60105813019019616</v>
      </c>
      <c r="F27" s="11">
        <v>1.05092592592593E-2</v>
      </c>
      <c r="G27" s="19"/>
      <c r="H27" s="12">
        <f t="shared" si="7"/>
        <v>0.27193770589997079</v>
      </c>
      <c r="I27" s="11">
        <v>0.114386574074074</v>
      </c>
      <c r="J27" s="19"/>
      <c r="K27" s="14">
        <f t="shared" si="8"/>
        <v>0.54091182748618027</v>
      </c>
    </row>
    <row r="28" spans="2:11" s="5" customFormat="1" ht="15" thickBot="1" x14ac:dyDescent="0.4">
      <c r="B28" s="23" t="s">
        <v>20</v>
      </c>
      <c r="C28" s="20">
        <v>8.4722222222222195E-3</v>
      </c>
      <c r="D28" s="24"/>
      <c r="E28" s="21">
        <f t="shared" si="6"/>
        <v>4.9022234128047092E-2</v>
      </c>
      <c r="F28" s="20">
        <v>6.3657407407407402E-4</v>
      </c>
      <c r="G28" s="24"/>
      <c r="H28" s="21">
        <f t="shared" si="7"/>
        <v>1.6471997604073054E-2</v>
      </c>
      <c r="I28" s="20">
        <v>9.1087962962963006E-3</v>
      </c>
      <c r="J28" s="24"/>
      <c r="K28" s="22">
        <f t="shared" si="8"/>
        <v>4.3073723386787853E-2</v>
      </c>
    </row>
    <row r="29" spans="2:11" s="5" customFormat="1" ht="15.5" thickTop="1" thickBot="1" x14ac:dyDescent="0.4">
      <c r="B29" s="31" t="s">
        <v>3</v>
      </c>
      <c r="C29" s="32">
        <f>SUM(C23:C28)</f>
        <v>0.13312500000000016</v>
      </c>
      <c r="D29" s="33"/>
      <c r="E29" s="33">
        <f>IFERROR(SUM(E23:E28),0)</f>
        <v>0.77029199035628204</v>
      </c>
      <c r="F29" s="32">
        <f>SUM(F23:F28)</f>
        <v>1.9386574074074119E-2</v>
      </c>
      <c r="G29" s="33"/>
      <c r="H29" s="33">
        <f>IFERROR(SUM(H23:H28),0)</f>
        <v>0.50164719976040784</v>
      </c>
      <c r="I29" s="32">
        <f>SUM(I23:I28)</f>
        <v>0.15251157407407395</v>
      </c>
      <c r="J29" s="33"/>
      <c r="K29" s="34">
        <f>IFERROR(SUM(K23:K28),0)</f>
        <v>0.7211975261343111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0.17282407407407421</v>
      </c>
      <c r="D31" s="35"/>
      <c r="E31" s="36">
        <f>IFERROR(SUM(E20,E29),0)</f>
        <v>1</v>
      </c>
      <c r="F31" s="32">
        <f>SUM(F20,F29)</f>
        <v>3.8645833333333379E-2</v>
      </c>
      <c r="G31" s="35"/>
      <c r="H31" s="36">
        <f>IFERROR(SUM(H20,H29),0)</f>
        <v>0.99999999999999989</v>
      </c>
      <c r="I31" s="32">
        <f>SUM(I20,I29)</f>
        <v>0.21146990740740729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/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2"/>
  <sheetViews>
    <sheetView showGridLines="0" showZeros="0" view="pageBreakPreview" topLeftCell="A7" zoomScaleNormal="80" zoomScaleSheetLayoutView="100" zoomScalePageLayoutView="6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453125" style="1" customWidth="1"/>
    <col min="15" max="16384" width="8.81640625" style="1"/>
  </cols>
  <sheetData>
    <row r="2" spans="2:14" ht="15" thickBot="1" x14ac:dyDescent="0.4"/>
    <row r="3" spans="2:14" x14ac:dyDescent="0.35">
      <c r="B3" s="189" t="s">
        <v>29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x14ac:dyDescent="0.3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35">
      <c r="B7" s="10" t="s">
        <v>37</v>
      </c>
      <c r="C7" s="11">
        <v>6.6990740740740698E-2</v>
      </c>
      <c r="D7" s="12">
        <f t="shared" ref="D7:D19" si="0">IFERROR(C7/C$20,0)</f>
        <v>0.2256794166959098</v>
      </c>
      <c r="E7" s="12">
        <f t="shared" ref="E7:E19" si="1">IFERROR(C7/C$31,0)</f>
        <v>7.8894280573578307E-2</v>
      </c>
      <c r="F7" s="11">
        <v>1.5428240740740701E-2</v>
      </c>
      <c r="G7" s="12">
        <f t="shared" ref="G7:G19" si="2">IFERROR(F7/F$20,0)</f>
        <v>0.22392071224592583</v>
      </c>
      <c r="H7" s="12">
        <f t="shared" ref="H7:H19" si="3">IFERROR(F7/F$31,0)</f>
        <v>8.2045916169138658E-2</v>
      </c>
      <c r="I7" s="11">
        <v>2.5381944444444401E-2</v>
      </c>
      <c r="J7" s="12">
        <f t="shared" ref="J7:J19" si="4">IFERROR(I7/I$20,0)</f>
        <v>0.27491538172245183</v>
      </c>
      <c r="K7" s="12">
        <f t="shared" ref="K7:K19" si="5">IFERROR(I7/I$31,0)</f>
        <v>0.10972680876613612</v>
      </c>
      <c r="L7" s="13">
        <f>SUM(C7,F7,I7)</f>
        <v>0.1078009259259258</v>
      </c>
      <c r="M7" s="12">
        <f t="shared" ref="M7:M12" si="6">IFERROR(L7/L$20,0)</f>
        <v>0.2353387068246707</v>
      </c>
      <c r="N7" s="14">
        <f t="shared" ref="N7:N12" si="7">IFERROR(L7/L$31,0)</f>
        <v>8.4984078031332899E-2</v>
      </c>
    </row>
    <row r="8" spans="2:14" x14ac:dyDescent="0.35">
      <c r="B8" s="113" t="s">
        <v>118</v>
      </c>
      <c r="C8" s="11">
        <v>6.8668981481481497E-2</v>
      </c>
      <c r="D8" s="12">
        <f t="shared" si="0"/>
        <v>0.23133309938784277</v>
      </c>
      <c r="E8" s="12">
        <f t="shared" si="1"/>
        <v>8.0870726786980054E-2</v>
      </c>
      <c r="F8" s="11">
        <v>9.5833333333333309E-3</v>
      </c>
      <c r="G8" s="12">
        <f t="shared" si="2"/>
        <v>0.13908953468839236</v>
      </c>
      <c r="H8" s="12">
        <f t="shared" si="3"/>
        <v>5.0963254754723901E-2</v>
      </c>
      <c r="I8" s="11">
        <v>1.7754629629629599E-2</v>
      </c>
      <c r="J8" s="12">
        <f t="shared" si="4"/>
        <v>0.19230287075341593</v>
      </c>
      <c r="K8" s="12">
        <f t="shared" si="5"/>
        <v>7.6753727609326403E-2</v>
      </c>
      <c r="L8" s="13">
        <f t="shared" ref="L8:L19" si="8">SUM(C8,F8,I8)</f>
        <v>9.6006944444444436E-2</v>
      </c>
      <c r="M8" s="12">
        <f t="shared" si="6"/>
        <v>0.20959142936554065</v>
      </c>
      <c r="N8" s="14">
        <f t="shared" si="7"/>
        <v>7.5686378276777655E-2</v>
      </c>
    </row>
    <row r="9" spans="2:14" x14ac:dyDescent="0.35">
      <c r="B9" s="10" t="s">
        <v>51</v>
      </c>
      <c r="C9" s="11">
        <v>2.90856481481481E-2</v>
      </c>
      <c r="D9" s="12">
        <f t="shared" si="0"/>
        <v>9.7984169688462464E-2</v>
      </c>
      <c r="E9" s="12">
        <f t="shared" si="1"/>
        <v>3.4253857477781979E-2</v>
      </c>
      <c r="F9" s="11">
        <v>4.5138888888888902E-3</v>
      </c>
      <c r="G9" s="12">
        <f t="shared" si="2"/>
        <v>6.5513186628590639E-2</v>
      </c>
      <c r="H9" s="12">
        <f t="shared" si="3"/>
        <v>2.4004431587369968E-2</v>
      </c>
      <c r="I9" s="11">
        <v>9.4212962962962991E-3</v>
      </c>
      <c r="J9" s="12">
        <f t="shared" si="4"/>
        <v>0.10204337470226915</v>
      </c>
      <c r="K9" s="12">
        <f t="shared" si="5"/>
        <v>4.0728509956969895E-2</v>
      </c>
      <c r="L9" s="13">
        <f t="shared" si="8"/>
        <v>4.3020833333333286E-2</v>
      </c>
      <c r="M9" s="12">
        <f t="shared" si="6"/>
        <v>9.3918184804305457E-2</v>
      </c>
      <c r="N9" s="14">
        <f t="shared" si="7"/>
        <v>3.3915161911366155E-2</v>
      </c>
    </row>
    <row r="10" spans="2:14" x14ac:dyDescent="0.35">
      <c r="B10" s="10" t="s">
        <v>11</v>
      </c>
      <c r="C10" s="11">
        <v>5.08333333333333E-2</v>
      </c>
      <c r="D10" s="12">
        <f t="shared" si="0"/>
        <v>0.171248099192888</v>
      </c>
      <c r="E10" s="12">
        <f t="shared" si="1"/>
        <v>5.9865874270759491E-2</v>
      </c>
      <c r="F10" s="11">
        <v>1.2326388888888901E-2</v>
      </c>
      <c r="G10" s="12">
        <f t="shared" si="2"/>
        <v>0.17890139425499763</v>
      </c>
      <c r="H10" s="12">
        <f t="shared" si="3"/>
        <v>6.5550563180894958E-2</v>
      </c>
      <c r="I10" s="11">
        <v>1.7916666666666699E-2</v>
      </c>
      <c r="J10" s="12">
        <f t="shared" si="4"/>
        <v>0.19405791650996668</v>
      </c>
      <c r="K10" s="12">
        <f t="shared" si="5"/>
        <v>7.7454217952566948E-2</v>
      </c>
      <c r="L10" s="13">
        <f t="shared" si="8"/>
        <v>8.1076388888888906E-2</v>
      </c>
      <c r="M10" s="12">
        <f t="shared" si="6"/>
        <v>0.17699674053111666</v>
      </c>
      <c r="N10" s="14">
        <f t="shared" si="7"/>
        <v>6.3915983101727261E-2</v>
      </c>
    </row>
    <row r="11" spans="2:14" x14ac:dyDescent="0.35">
      <c r="B11" s="10" t="s">
        <v>12</v>
      </c>
      <c r="C11" s="11">
        <v>1.5775462962963002E-2</v>
      </c>
      <c r="D11" s="12">
        <f t="shared" si="0"/>
        <v>5.3144617304168279E-2</v>
      </c>
      <c r="E11" s="12">
        <f t="shared" si="1"/>
        <v>1.8578594405975739E-2</v>
      </c>
      <c r="F11" s="11">
        <v>3.0555555555555601E-3</v>
      </c>
      <c r="G11" s="12">
        <f t="shared" si="2"/>
        <v>4.4347387871661412E-2</v>
      </c>
      <c r="H11" s="12">
        <f t="shared" si="3"/>
        <v>1.6249153689911998E-2</v>
      </c>
      <c r="I11" s="11">
        <v>5.9375000000000001E-3</v>
      </c>
      <c r="J11" s="12">
        <f t="shared" si="4"/>
        <v>6.4309890936442335E-2</v>
      </c>
      <c r="K11" s="12">
        <f t="shared" si="5"/>
        <v>2.5667967577304118E-2</v>
      </c>
      <c r="L11" s="13">
        <f t="shared" si="8"/>
        <v>2.4768518518518565E-2</v>
      </c>
      <c r="M11" s="12">
        <f t="shared" si="6"/>
        <v>5.4071809384238438E-2</v>
      </c>
      <c r="N11" s="14">
        <f t="shared" si="7"/>
        <v>1.9526081918300724E-2</v>
      </c>
    </row>
    <row r="12" spans="2:14" x14ac:dyDescent="0.35">
      <c r="B12" s="10" t="s">
        <v>198</v>
      </c>
      <c r="C12" s="11">
        <v>4.0439814814814803E-2</v>
      </c>
      <c r="D12" s="12">
        <f t="shared" si="0"/>
        <v>0.13623425741802161</v>
      </c>
      <c r="E12" s="12">
        <f t="shared" si="1"/>
        <v>4.7625538411209867E-2</v>
      </c>
      <c r="F12" s="11">
        <v>7.1180555555555598E-3</v>
      </c>
      <c r="G12" s="12">
        <f t="shared" si="2"/>
        <v>0.10330925583739296</v>
      </c>
      <c r="H12" s="12">
        <f t="shared" si="3"/>
        <v>3.7853142118544958E-2</v>
      </c>
      <c r="I12" s="11">
        <v>1.4189814814814799E-2</v>
      </c>
      <c r="J12" s="12">
        <f t="shared" si="4"/>
        <v>0.15369186410931424</v>
      </c>
      <c r="K12" s="12">
        <f t="shared" si="5"/>
        <v>6.1342940058040571E-2</v>
      </c>
      <c r="L12" s="13">
        <f t="shared" si="8"/>
        <v>6.1747685185185162E-2</v>
      </c>
      <c r="M12" s="12">
        <f t="shared" si="6"/>
        <v>0.13480051545089319</v>
      </c>
      <c r="N12" s="14">
        <f t="shared" si="7"/>
        <v>4.8678339735576698E-2</v>
      </c>
    </row>
    <row r="13" spans="2:14" x14ac:dyDescent="0.35">
      <c r="B13" s="10" t="s">
        <v>129</v>
      </c>
      <c r="C13" s="11">
        <v>4.7106481481481496E-3</v>
      </c>
      <c r="D13" s="12">
        <f t="shared" si="0"/>
        <v>1.5869302452528572E-2</v>
      </c>
      <c r="E13" s="12">
        <f t="shared" si="1"/>
        <v>5.5476800610653777E-3</v>
      </c>
      <c r="F13" s="11">
        <v>8.2175925925925895E-4</v>
      </c>
      <c r="G13" s="12">
        <f t="shared" si="2"/>
        <v>1.1926759616999827E-2</v>
      </c>
      <c r="H13" s="12">
        <f t="shared" si="3"/>
        <v>4.3700375453929914E-3</v>
      </c>
      <c r="I13" s="11">
        <v>9.7222222222222198E-4</v>
      </c>
      <c r="J13" s="12">
        <f t="shared" si="4"/>
        <v>1.0530274539300496E-2</v>
      </c>
      <c r="K13" s="12">
        <f t="shared" si="5"/>
        <v>4.2029420594416091E-3</v>
      </c>
      <c r="L13" s="13">
        <f t="shared" si="8"/>
        <v>6.504629629629631E-3</v>
      </c>
      <c r="M13" s="12">
        <f t="shared" ref="M13:M14" si="9">IFERROR(L13/L$20,0)</f>
        <v>1.4200166763524277E-2</v>
      </c>
      <c r="N13" s="14">
        <f t="shared" ref="N13:N14" si="10">IFERROR(L13/L$31,0)</f>
        <v>5.1278775878901813E-3</v>
      </c>
    </row>
    <row r="14" spans="2:14" x14ac:dyDescent="0.35">
      <c r="B14" s="10" t="s">
        <v>130</v>
      </c>
      <c r="C14" s="11">
        <v>8.3333333333333295E-4</v>
      </c>
      <c r="D14" s="12">
        <f t="shared" si="0"/>
        <v>2.807345888408001E-3</v>
      </c>
      <c r="E14" s="12">
        <f t="shared" si="1"/>
        <v>9.8140777493048361E-4</v>
      </c>
      <c r="F14" s="11">
        <v>1.63194444444444E-3</v>
      </c>
      <c r="G14" s="12">
        <f t="shared" si="2"/>
        <v>2.3685536704182698E-2</v>
      </c>
      <c r="H14" s="12">
        <f t="shared" si="3"/>
        <v>8.6785252662029619E-3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2.4652777777777728E-3</v>
      </c>
      <c r="M14" s="12">
        <f t="shared" si="9"/>
        <v>5.3819137377769831E-3</v>
      </c>
      <c r="N14" s="14">
        <f t="shared" si="10"/>
        <v>1.9434838544850645E-3</v>
      </c>
    </row>
    <row r="15" spans="2:14" x14ac:dyDescent="0.35">
      <c r="B15" s="10" t="s">
        <v>199</v>
      </c>
      <c r="C15" s="11">
        <v>1.15740740740741E-4</v>
      </c>
      <c r="D15" s="12">
        <f t="shared" si="0"/>
        <v>3.8990915116777895E-4</v>
      </c>
      <c r="E15" s="12">
        <f t="shared" si="1"/>
        <v>1.3630663540701199E-4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1.15740740740741E-4</v>
      </c>
      <c r="M15" s="12">
        <f>IFERROR(L15/L$20,0)</f>
        <v>2.52672006468404E-4</v>
      </c>
      <c r="N15" s="14">
        <f>IFERROR(L15/L$31,0)</f>
        <v>9.1243373450003418E-5</v>
      </c>
    </row>
    <row r="16" spans="2:14" x14ac:dyDescent="0.35">
      <c r="B16" s="10" t="s">
        <v>128</v>
      </c>
      <c r="C16" s="11">
        <v>1.37731481481481E-3</v>
      </c>
      <c r="D16" s="12">
        <f t="shared" si="0"/>
        <v>4.639918898896543E-3</v>
      </c>
      <c r="E16" s="12">
        <f t="shared" si="1"/>
        <v>1.6220489613434333E-3</v>
      </c>
      <c r="F16" s="11">
        <v>2.5462962962962999E-4</v>
      </c>
      <c r="G16" s="12">
        <f t="shared" si="2"/>
        <v>3.6956156559717836E-3</v>
      </c>
      <c r="H16" s="12">
        <f t="shared" si="3"/>
        <v>1.3540961408259997E-3</v>
      </c>
      <c r="I16" s="11">
        <v>4.3981481481481503E-4</v>
      </c>
      <c r="J16" s="12">
        <f t="shared" si="4"/>
        <v>4.7636956249216562E-3</v>
      </c>
      <c r="K16" s="12">
        <f t="shared" si="5"/>
        <v>1.9013309316521577E-3</v>
      </c>
      <c r="L16" s="13">
        <f t="shared" si="8"/>
        <v>2.071759259259255E-3</v>
      </c>
      <c r="M16" s="12">
        <f>IFERROR(L16/L$20,0)</f>
        <v>4.5228289157844123E-3</v>
      </c>
      <c r="N16" s="14">
        <f>IFERROR(L16/L$31,0)</f>
        <v>1.633256384755054E-3</v>
      </c>
    </row>
    <row r="17" spans="2:14" x14ac:dyDescent="0.35">
      <c r="B17" s="10" t="s">
        <v>200</v>
      </c>
      <c r="C17" s="11">
        <v>5.90277777777778E-4</v>
      </c>
      <c r="D17" s="12">
        <f t="shared" si="0"/>
        <v>1.988536670955669E-3</v>
      </c>
      <c r="E17" s="12">
        <f t="shared" si="1"/>
        <v>6.9516384057575987E-4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5.90277777777778E-4</v>
      </c>
      <c r="M17" s="12">
        <f>IFERROR(L17/L$20,0)</f>
        <v>1.2886272329888581E-3</v>
      </c>
      <c r="N17" s="14">
        <f>IFERROR(L17/L$31,0)</f>
        <v>4.6534120459501658E-4</v>
      </c>
    </row>
    <row r="18" spans="2:14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2">
        <f t="shared" si="5"/>
        <v>0</v>
      </c>
      <c r="L18" s="13">
        <f t="shared" si="8"/>
        <v>0</v>
      </c>
      <c r="M18" s="12"/>
      <c r="N18" s="14"/>
    </row>
    <row r="19" spans="2:14" ht="15" thickBot="1" x14ac:dyDescent="0.4">
      <c r="B19" s="10" t="s">
        <v>13</v>
      </c>
      <c r="C19" s="11">
        <v>1.7418981481481501E-2</v>
      </c>
      <c r="D19" s="12">
        <f t="shared" si="0"/>
        <v>5.8681327250750662E-2</v>
      </c>
      <c r="E19" s="12">
        <f t="shared" si="1"/>
        <v>2.051414862875528E-2</v>
      </c>
      <c r="F19" s="11">
        <v>1.4166666666666701E-2</v>
      </c>
      <c r="G19" s="12">
        <f t="shared" si="2"/>
        <v>0.20561061649588491</v>
      </c>
      <c r="H19" s="12">
        <f t="shared" si="3"/>
        <v>7.5336985289592054E-2</v>
      </c>
      <c r="I19" s="11">
        <v>3.1250000000000001E-4</v>
      </c>
      <c r="J19" s="12">
        <f t="shared" si="4"/>
        <v>3.3847311019180176E-3</v>
      </c>
      <c r="K19" s="12">
        <f t="shared" si="5"/>
        <v>1.3509456619633746E-3</v>
      </c>
      <c r="L19" s="13">
        <f t="shared" si="8"/>
        <v>3.1898148148148203E-2</v>
      </c>
      <c r="M19" s="12">
        <f>IFERROR(L19/L$20,0)</f>
        <v>6.9636404982692107E-2</v>
      </c>
      <c r="N19" s="14">
        <f>IFERROR(L19/L$31,0)</f>
        <v>2.5146673722820929E-2</v>
      </c>
    </row>
    <row r="20" spans="2:14" ht="15.5" thickTop="1" thickBot="1" x14ac:dyDescent="0.4">
      <c r="B20" s="31" t="s">
        <v>3</v>
      </c>
      <c r="C20" s="32">
        <f>SUM(C7:C19)</f>
        <v>0.29684027777777766</v>
      </c>
      <c r="D20" s="33">
        <f>IFERROR(SUM(D7:D19),0)</f>
        <v>1.0000000000000002</v>
      </c>
      <c r="E20" s="33">
        <f>IFERROR(SUM(E7:E19),0)</f>
        <v>0.34958562782836289</v>
      </c>
      <c r="F20" s="32">
        <f>SUM(F7:F19)</f>
        <v>6.8900462962962969E-2</v>
      </c>
      <c r="G20" s="33">
        <f>IFERROR(SUM(G7:G19),0)</f>
        <v>1</v>
      </c>
      <c r="H20" s="33">
        <f>IFERROR(SUM(H7:H19),0)</f>
        <v>0.36640610574259846</v>
      </c>
      <c r="I20" s="32">
        <f>SUM(I7:I19)</f>
        <v>9.2326388888888805E-2</v>
      </c>
      <c r="J20" s="33">
        <f>IFERROR(SUM(J7:J19),0)</f>
        <v>1.0000000000000004</v>
      </c>
      <c r="K20" s="33">
        <f>IFERROR(SUM(K7:K19),0)</f>
        <v>0.39912939057340119</v>
      </c>
      <c r="L20" s="32">
        <f>SUM(L7:L19)</f>
        <v>0.45806712962962948</v>
      </c>
      <c r="M20" s="33">
        <f>IFERROR(SUM(M7:M19),0)</f>
        <v>1.0000000000000002</v>
      </c>
      <c r="N20" s="34">
        <f>IFERROR(SUM(N7:N19),0)</f>
        <v>0.36111389910307767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x14ac:dyDescent="0.35">
      <c r="B23" s="18" t="s">
        <v>15</v>
      </c>
      <c r="C23" s="11">
        <v>6.0034722222222198E-2</v>
      </c>
      <c r="D23" s="19"/>
      <c r="E23" s="12">
        <f>IFERROR(C23/C$31,0)</f>
        <v>7.0702251785616926E-2</v>
      </c>
      <c r="F23" s="11">
        <v>4.7569444444444404E-3</v>
      </c>
      <c r="G23" s="19"/>
      <c r="H23" s="12">
        <f>IFERROR(F23/F$31,0)</f>
        <v>2.5296977903612936E-2</v>
      </c>
      <c r="I23" s="11">
        <v>1.4999999999999999E-2</v>
      </c>
      <c r="J23" s="19"/>
      <c r="K23" s="12">
        <f>IFERROR(I23/I$31,0)</f>
        <v>6.4845391774241978E-2</v>
      </c>
      <c r="L23" s="13">
        <f>SUM(C23,F23,I23)</f>
        <v>7.9791666666666636E-2</v>
      </c>
      <c r="M23" s="19"/>
      <c r="N23" s="14">
        <f>IFERROR(L23/L$31,0)</f>
        <v>6.2903181656432189E-2</v>
      </c>
    </row>
    <row r="24" spans="2:14" x14ac:dyDescent="0.35">
      <c r="B24" s="18" t="s">
        <v>16</v>
      </c>
      <c r="C24" s="11">
        <v>0</v>
      </c>
      <c r="D24" s="19"/>
      <c r="E24" s="12">
        <f t="shared" ref="E24:E28" si="11">IFERROR(C24/C$31,0)</f>
        <v>0</v>
      </c>
      <c r="F24" s="11">
        <v>0</v>
      </c>
      <c r="G24" s="19"/>
      <c r="H24" s="12">
        <f t="shared" ref="H24:H28" si="12">IFERROR(F24/F$31,0)</f>
        <v>0</v>
      </c>
      <c r="I24" s="11">
        <v>0</v>
      </c>
      <c r="J24" s="19"/>
      <c r="K24" s="12">
        <f t="shared" ref="K24:K28" si="13">IFERROR(I24/I$31,0)</f>
        <v>0</v>
      </c>
      <c r="L24" s="13">
        <f t="shared" ref="L24:L28" si="14">SUM(C24,F24,I24)</f>
        <v>0</v>
      </c>
      <c r="M24" s="19"/>
      <c r="N24" s="14">
        <f t="shared" ref="N24:N28" si="15">IFERROR(L24/L$31,0)</f>
        <v>0</v>
      </c>
    </row>
    <row r="25" spans="2:14" x14ac:dyDescent="0.35">
      <c r="B25" s="18" t="s">
        <v>17</v>
      </c>
      <c r="C25" s="11">
        <v>6.7129629629629603E-4</v>
      </c>
      <c r="D25" s="19"/>
      <c r="E25" s="12">
        <f t="shared" si="11"/>
        <v>7.9057848536066746E-4</v>
      </c>
      <c r="F25" s="11">
        <v>0</v>
      </c>
      <c r="G25" s="19"/>
      <c r="H25" s="12">
        <f t="shared" si="12"/>
        <v>0</v>
      </c>
      <c r="I25" s="11">
        <v>0</v>
      </c>
      <c r="J25" s="19"/>
      <c r="K25" s="12">
        <f t="shared" si="13"/>
        <v>0</v>
      </c>
      <c r="L25" s="13">
        <f t="shared" si="14"/>
        <v>6.7129629629629603E-4</v>
      </c>
      <c r="M25" s="19"/>
      <c r="N25" s="14">
        <f t="shared" si="15"/>
        <v>5.2921156601001839E-4</v>
      </c>
    </row>
    <row r="26" spans="2:14" x14ac:dyDescent="0.35">
      <c r="B26" s="18" t="s">
        <v>18</v>
      </c>
      <c r="C26" s="11">
        <v>0.182326388888889</v>
      </c>
      <c r="D26" s="19"/>
      <c r="E26" s="12">
        <f t="shared" si="11"/>
        <v>0.21472384275666564</v>
      </c>
      <c r="F26" s="11">
        <v>3.56481481481482E-2</v>
      </c>
      <c r="G26" s="19"/>
      <c r="H26" s="12">
        <f t="shared" si="12"/>
        <v>0.18957345971563996</v>
      </c>
      <c r="I26" s="11">
        <v>6.3449074074074102E-2</v>
      </c>
      <c r="J26" s="19"/>
      <c r="K26" s="12">
        <f t="shared" si="13"/>
        <v>0.27429200440308232</v>
      </c>
      <c r="L26" s="13">
        <f t="shared" si="14"/>
        <v>0.2814236111111113</v>
      </c>
      <c r="M26" s="19"/>
      <c r="N26" s="14">
        <f t="shared" si="15"/>
        <v>0.22185826254368296</v>
      </c>
    </row>
    <row r="27" spans="2:14" x14ac:dyDescent="0.35">
      <c r="B27" s="18" t="s">
        <v>19</v>
      </c>
      <c r="C27" s="11">
        <v>0.28834490740740698</v>
      </c>
      <c r="D27" s="19"/>
      <c r="E27" s="12">
        <f t="shared" si="11"/>
        <v>0.3395807207894877</v>
      </c>
      <c r="F27" s="11">
        <v>7.4976851851851906E-2</v>
      </c>
      <c r="G27" s="19"/>
      <c r="H27" s="12">
        <f t="shared" si="12"/>
        <v>0.39871976364867362</v>
      </c>
      <c r="I27" s="11">
        <v>4.9953703703703702E-2</v>
      </c>
      <c r="J27" s="19"/>
      <c r="K27" s="12">
        <f t="shared" si="13"/>
        <v>0.21595116581607127</v>
      </c>
      <c r="L27" s="13">
        <f t="shared" si="14"/>
        <v>0.41327546296296264</v>
      </c>
      <c r="M27" s="19"/>
      <c r="N27" s="14">
        <f t="shared" si="15"/>
        <v>0.32580271357792623</v>
      </c>
    </row>
    <row r="28" spans="2:14" ht="15" thickBot="1" x14ac:dyDescent="0.4">
      <c r="B28" s="23" t="s">
        <v>20</v>
      </c>
      <c r="C28" s="20">
        <v>2.0902777777777801E-2</v>
      </c>
      <c r="D28" s="24"/>
      <c r="E28" s="21">
        <f t="shared" si="11"/>
        <v>2.4616978354506339E-2</v>
      </c>
      <c r="F28" s="20">
        <v>3.76157407407407E-3</v>
      </c>
      <c r="G28" s="24"/>
      <c r="H28" s="21">
        <f t="shared" si="12"/>
        <v>2.0003692989474946E-2</v>
      </c>
      <c r="I28" s="20">
        <v>1.0590277777777799E-2</v>
      </c>
      <c r="J28" s="24"/>
      <c r="K28" s="21">
        <f t="shared" si="13"/>
        <v>4.5782047433203341E-2</v>
      </c>
      <c r="L28" s="13">
        <f t="shared" si="14"/>
        <v>3.525462962962967E-2</v>
      </c>
      <c r="M28" s="24"/>
      <c r="N28" s="22">
        <f t="shared" si="15"/>
        <v>2.779273155287101E-2</v>
      </c>
    </row>
    <row r="29" spans="2:14" ht="15.5" thickTop="1" thickBot="1" x14ac:dyDescent="0.4">
      <c r="B29" s="31" t="s">
        <v>3</v>
      </c>
      <c r="C29" s="32">
        <f>SUM(C23:C28)</f>
        <v>0.55228009259259225</v>
      </c>
      <c r="D29" s="33"/>
      <c r="E29" s="33">
        <f>IFERROR(SUM(E23:E28),0)</f>
        <v>0.65041437217163733</v>
      </c>
      <c r="F29" s="32">
        <f>SUM(F23:F28)</f>
        <v>0.11914351851851862</v>
      </c>
      <c r="G29" s="33"/>
      <c r="H29" s="33">
        <f>IFERROR(SUM(H23:H28),0)</f>
        <v>0.63359389425740142</v>
      </c>
      <c r="I29" s="32">
        <f>SUM(I23:I28)</f>
        <v>0.13899305555555561</v>
      </c>
      <c r="J29" s="33"/>
      <c r="K29" s="33">
        <f>IFERROR(SUM(K23:K28),0)</f>
        <v>0.60087060942659898</v>
      </c>
      <c r="L29" s="32">
        <f>SUM(L23:L28)</f>
        <v>0.81041666666666656</v>
      </c>
      <c r="M29" s="33"/>
      <c r="N29" s="34">
        <f>IFERROR(SUM(N23:N28),0)</f>
        <v>0.63888610089692244</v>
      </c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15.5" thickTop="1" thickBot="1" x14ac:dyDescent="0.4">
      <c r="B31" s="31" t="s">
        <v>6</v>
      </c>
      <c r="C31" s="32">
        <f>SUM(C20,C29)</f>
        <v>0.84912037037036991</v>
      </c>
      <c r="D31" s="35"/>
      <c r="E31" s="36">
        <f>IFERROR(SUM(E20,E29),0)</f>
        <v>1.0000000000000002</v>
      </c>
      <c r="F31" s="32">
        <f>SUM(F20,F29)</f>
        <v>0.1880439814814816</v>
      </c>
      <c r="G31" s="35"/>
      <c r="H31" s="36">
        <f>IFERROR(SUM(H20,H29),0)</f>
        <v>0.99999999999999989</v>
      </c>
      <c r="I31" s="32">
        <f>SUM(I20,I29)</f>
        <v>0.23131944444444441</v>
      </c>
      <c r="J31" s="35"/>
      <c r="K31" s="36">
        <f>IFERROR(SUM(K20,K29),0)</f>
        <v>1.0000000000000002</v>
      </c>
      <c r="L31" s="37">
        <f>SUM(L20,L29)</f>
        <v>1.268483796296296</v>
      </c>
      <c r="M31" s="35"/>
      <c r="N31" s="38">
        <f>IFERROR(SUM(N20,N29),0)</f>
        <v>1</v>
      </c>
    </row>
    <row r="32" spans="2:14" ht="66" customHeight="1" thickTop="1" thickBot="1" x14ac:dyDescent="0.4">
      <c r="B32" s="186" t="s">
        <v>194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2"/>
  <sheetViews>
    <sheetView showGridLines="0" showZeros="0" view="pageBreakPreview" topLeftCell="A7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2" spans="2:11" ht="15" thickBot="1" x14ac:dyDescent="0.4"/>
    <row r="3" spans="2:11" x14ac:dyDescent="0.35">
      <c r="B3" s="189" t="s">
        <v>52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1.77083333333333E-3</v>
      </c>
      <c r="D7" s="12">
        <f t="shared" ref="D7:D19" si="0">IFERROR(C7/C$20,0)</f>
        <v>0.17366628830873984</v>
      </c>
      <c r="E7" s="12">
        <f t="shared" ref="E7:E19" si="1">IFERROR(C7/C$31,0)</f>
        <v>2.6865671641790986E-2</v>
      </c>
      <c r="F7" s="11">
        <v>9.7222222222222198E-4</v>
      </c>
      <c r="G7" s="12">
        <f t="shared" ref="G7:G19" si="2">IFERROR(F7/F$20,0)</f>
        <v>0.24852071005917173</v>
      </c>
      <c r="H7" s="12">
        <f t="shared" ref="H7:H19" si="3">IFERROR(F7/F$31,0)</f>
        <v>9.0810810810810855E-2</v>
      </c>
      <c r="I7" s="11">
        <v>2.7430555555555602E-3</v>
      </c>
      <c r="J7" s="12">
        <f t="shared" ref="J7:J19" si="4">IFERROR(I7/I$20,0)</f>
        <v>0.19442165709598053</v>
      </c>
      <c r="K7" s="14">
        <f t="shared" ref="K7:K19" si="5">IFERROR(I7/I$31,0)</f>
        <v>3.5800604229607298E-2</v>
      </c>
    </row>
    <row r="8" spans="2:11" x14ac:dyDescent="0.35">
      <c r="B8" s="113" t="s">
        <v>118</v>
      </c>
      <c r="C8" s="11">
        <v>3.6458333333333299E-3</v>
      </c>
      <c r="D8" s="12">
        <f t="shared" si="0"/>
        <v>0.35754824063564122</v>
      </c>
      <c r="E8" s="12">
        <f t="shared" si="1"/>
        <v>5.5311676909569722E-2</v>
      </c>
      <c r="F8" s="11">
        <v>1.9675925925925898E-3</v>
      </c>
      <c r="G8" s="12">
        <f t="shared" si="2"/>
        <v>0.50295857988165649</v>
      </c>
      <c r="H8" s="12">
        <f t="shared" si="3"/>
        <v>0.18378378378378366</v>
      </c>
      <c r="I8" s="11">
        <v>5.6134259259259297E-3</v>
      </c>
      <c r="J8" s="12">
        <f t="shared" si="4"/>
        <v>0.3978671041837572</v>
      </c>
      <c r="K8" s="14">
        <f t="shared" si="5"/>
        <v>7.3262839879154107E-2</v>
      </c>
    </row>
    <row r="9" spans="2:11" x14ac:dyDescent="0.35">
      <c r="B9" s="10" t="s">
        <v>51</v>
      </c>
      <c r="C9" s="11">
        <v>9.2592592592592602E-5</v>
      </c>
      <c r="D9" s="12">
        <f t="shared" si="0"/>
        <v>9.0805902383655004E-3</v>
      </c>
      <c r="E9" s="12">
        <f t="shared" si="1"/>
        <v>1.4047410008779628E-3</v>
      </c>
      <c r="F9" s="11">
        <v>0</v>
      </c>
      <c r="G9" s="12">
        <f t="shared" si="2"/>
        <v>0</v>
      </c>
      <c r="H9" s="12">
        <f t="shared" si="3"/>
        <v>0</v>
      </c>
      <c r="I9" s="11">
        <v>9.2592592592592602E-5</v>
      </c>
      <c r="J9" s="12">
        <f t="shared" si="4"/>
        <v>6.5627563576702184E-3</v>
      </c>
      <c r="K9" s="14">
        <f t="shared" si="5"/>
        <v>1.2084592145015104E-3</v>
      </c>
    </row>
    <row r="10" spans="2:11" x14ac:dyDescent="0.35">
      <c r="B10" s="10" t="s">
        <v>11</v>
      </c>
      <c r="C10" s="11">
        <v>1.0185185185185199E-3</v>
      </c>
      <c r="D10" s="12">
        <f t="shared" si="0"/>
        <v>9.9886492622020637E-2</v>
      </c>
      <c r="E10" s="12">
        <f t="shared" si="1"/>
        <v>1.5452151009657611E-2</v>
      </c>
      <c r="F10" s="11">
        <v>4.2824074074074102E-4</v>
      </c>
      <c r="G10" s="12">
        <f t="shared" si="2"/>
        <v>0.10946745562130193</v>
      </c>
      <c r="H10" s="12">
        <f t="shared" si="3"/>
        <v>4.0000000000000056E-2</v>
      </c>
      <c r="I10" s="11">
        <v>1.44675925925926E-3</v>
      </c>
      <c r="J10" s="12">
        <f t="shared" si="4"/>
        <v>0.1025430680885972</v>
      </c>
      <c r="K10" s="14">
        <f t="shared" si="5"/>
        <v>1.8882175226586109E-2</v>
      </c>
    </row>
    <row r="11" spans="2:11" x14ac:dyDescent="0.35">
      <c r="B11" s="10" t="s">
        <v>12</v>
      </c>
      <c r="C11" s="11">
        <v>1.15740740740741E-4</v>
      </c>
      <c r="D11" s="12">
        <f t="shared" si="0"/>
        <v>1.13507377979569E-2</v>
      </c>
      <c r="E11" s="12">
        <f t="shared" si="1"/>
        <v>1.7559262510974572E-3</v>
      </c>
      <c r="F11" s="11">
        <v>2.0833333333333299E-4</v>
      </c>
      <c r="G11" s="12">
        <f t="shared" si="2"/>
        <v>5.3254437869822438E-2</v>
      </c>
      <c r="H11" s="12">
        <f t="shared" si="3"/>
        <v>1.9459459459459441E-2</v>
      </c>
      <c r="I11" s="11">
        <v>3.2407407407407401E-4</v>
      </c>
      <c r="J11" s="12">
        <f t="shared" si="4"/>
        <v>2.2969647251845755E-2</v>
      </c>
      <c r="K11" s="14">
        <f t="shared" si="5"/>
        <v>4.2296072507552853E-3</v>
      </c>
    </row>
    <row r="12" spans="2:11" x14ac:dyDescent="0.35">
      <c r="B12" s="10" t="s">
        <v>198</v>
      </c>
      <c r="C12" s="11">
        <v>2.4768518518518499E-3</v>
      </c>
      <c r="D12" s="12">
        <f t="shared" si="0"/>
        <v>0.24290578887627692</v>
      </c>
      <c r="E12" s="12">
        <f t="shared" si="1"/>
        <v>3.7576821773485466E-2</v>
      </c>
      <c r="F12" s="11">
        <v>3.3564814814814801E-4</v>
      </c>
      <c r="G12" s="12">
        <f t="shared" si="2"/>
        <v>8.5798816568047359E-2</v>
      </c>
      <c r="H12" s="12">
        <f t="shared" si="3"/>
        <v>3.1351351351351364E-2</v>
      </c>
      <c r="I12" s="11">
        <v>2.8124999999999999E-3</v>
      </c>
      <c r="J12" s="12">
        <f t="shared" si="4"/>
        <v>0.19934372436423284</v>
      </c>
      <c r="K12" s="14">
        <f t="shared" si="5"/>
        <v>3.6706948640483371E-2</v>
      </c>
    </row>
    <row r="13" spans="2:11" x14ac:dyDescent="0.35">
      <c r="B13" s="10" t="s">
        <v>129</v>
      </c>
      <c r="C13" s="11">
        <v>5.5555555555555599E-4</v>
      </c>
      <c r="D13" s="12">
        <f t="shared" si="0"/>
        <v>5.4483541430193037E-2</v>
      </c>
      <c r="E13" s="12">
        <f t="shared" si="1"/>
        <v>8.4284460052677819E-3</v>
      </c>
      <c r="F13" s="11">
        <v>0</v>
      </c>
      <c r="G13" s="12">
        <f t="shared" si="2"/>
        <v>0</v>
      </c>
      <c r="H13" s="12">
        <f t="shared" si="3"/>
        <v>0</v>
      </c>
      <c r="I13" s="11">
        <v>5.5555555555555599E-4</v>
      </c>
      <c r="J13" s="12">
        <f t="shared" si="4"/>
        <v>3.9376538146021337E-2</v>
      </c>
      <c r="K13" s="14">
        <f t="shared" si="5"/>
        <v>7.2507552870090669E-3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4" ht="15" thickBot="1" x14ac:dyDescent="0.4">
      <c r="B19" s="10" t="s">
        <v>13</v>
      </c>
      <c r="C19" s="11">
        <v>5.20833333333333E-4</v>
      </c>
      <c r="D19" s="12">
        <f t="shared" si="0"/>
        <v>5.1078320090805901E-2</v>
      </c>
      <c r="E19" s="12">
        <f t="shared" si="1"/>
        <v>7.9016681299385345E-3</v>
      </c>
      <c r="F19" s="11">
        <v>0</v>
      </c>
      <c r="G19" s="12">
        <f t="shared" si="2"/>
        <v>0</v>
      </c>
      <c r="H19" s="12">
        <f t="shared" si="3"/>
        <v>0</v>
      </c>
      <c r="I19" s="11">
        <v>5.20833333333333E-4</v>
      </c>
      <c r="J19" s="12">
        <f t="shared" si="4"/>
        <v>3.6915504511894952E-2</v>
      </c>
      <c r="K19" s="14">
        <f t="shared" si="5"/>
        <v>6.7975830815709907E-3</v>
      </c>
    </row>
    <row r="20" spans="2:14" ht="15.5" thickTop="1" thickBot="1" x14ac:dyDescent="0.4">
      <c r="B20" s="31" t="s">
        <v>3</v>
      </c>
      <c r="C20" s="32">
        <f>SUM(C7:C19)</f>
        <v>1.0196759259259253E-2</v>
      </c>
      <c r="D20" s="33">
        <f>IFERROR(SUM(D7:D19),0)</f>
        <v>1</v>
      </c>
      <c r="E20" s="33">
        <f>IFERROR(SUM(E7:E19),0)</f>
        <v>0.15469710272168552</v>
      </c>
      <c r="F20" s="32">
        <f>SUM(F7:F19)</f>
        <v>3.9120370370370342E-3</v>
      </c>
      <c r="G20" s="33">
        <f>IFERROR(SUM(G7:G19),0)</f>
        <v>0.99999999999999989</v>
      </c>
      <c r="H20" s="33">
        <f>IFERROR(SUM(H7:H19),0)</f>
        <v>0.36540540540540534</v>
      </c>
      <c r="I20" s="32">
        <f>SUM(I7:I19)</f>
        <v>1.4108796296296305E-2</v>
      </c>
      <c r="J20" s="33">
        <f>IFERROR(SUM(J7:J19),0)</f>
        <v>1</v>
      </c>
      <c r="K20" s="34">
        <f>IFERROR(SUM(K7:K19),0)</f>
        <v>0.18413897280966771</v>
      </c>
    </row>
    <row r="21" spans="2:14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4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4" x14ac:dyDescent="0.35">
      <c r="B23" s="18" t="s">
        <v>15</v>
      </c>
      <c r="C23" s="11">
        <v>1.7361111111111099E-3</v>
      </c>
      <c r="D23" s="19"/>
      <c r="E23" s="12">
        <f>IFERROR(C23/C$31,0)</f>
        <v>2.6338893766461782E-2</v>
      </c>
      <c r="F23" s="11">
        <v>4.1666666666666702E-4</v>
      </c>
      <c r="G23" s="19"/>
      <c r="H23" s="12">
        <f>IFERROR(F23/F$31,0)</f>
        <v>3.8918918918918979E-2</v>
      </c>
      <c r="I23" s="11">
        <v>2.1527777777777799E-3</v>
      </c>
      <c r="J23" s="19"/>
      <c r="K23" s="14">
        <f>IFERROR(I23/I$31,0)</f>
        <v>2.8096676737160139E-2</v>
      </c>
    </row>
    <row r="24" spans="2:14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4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4" x14ac:dyDescent="0.35">
      <c r="B26" s="18" t="s">
        <v>18</v>
      </c>
      <c r="C26" s="11">
        <v>5.8912037037036997E-3</v>
      </c>
      <c r="D26" s="19"/>
      <c r="E26" s="12">
        <f t="shared" si="6"/>
        <v>8.9376646180860303E-2</v>
      </c>
      <c r="F26" s="11">
        <v>4.54861111111111E-3</v>
      </c>
      <c r="G26" s="19"/>
      <c r="H26" s="12">
        <f t="shared" si="7"/>
        <v>0.42486486486486508</v>
      </c>
      <c r="I26" s="11">
        <v>1.0439814814814799E-2</v>
      </c>
      <c r="J26" s="19"/>
      <c r="K26" s="14">
        <f t="shared" si="8"/>
        <v>0.13625377643504508</v>
      </c>
    </row>
    <row r="27" spans="2:14" s="2" customFormat="1" x14ac:dyDescent="0.35">
      <c r="B27" s="18" t="s">
        <v>19</v>
      </c>
      <c r="C27" s="11">
        <v>4.6041666666666703E-2</v>
      </c>
      <c r="D27" s="19"/>
      <c r="E27" s="12">
        <f t="shared" si="6"/>
        <v>0.69850746268656749</v>
      </c>
      <c r="F27" s="11">
        <v>1.8287037037037E-3</v>
      </c>
      <c r="G27" s="19"/>
      <c r="H27" s="12">
        <f t="shared" si="7"/>
        <v>0.17081081081081059</v>
      </c>
      <c r="I27" s="11">
        <v>4.7870370370370403E-2</v>
      </c>
      <c r="J27" s="19"/>
      <c r="K27" s="14">
        <f t="shared" si="8"/>
        <v>0.62477341389728125</v>
      </c>
      <c r="L27" s="1"/>
      <c r="M27" s="1"/>
      <c r="N27" s="1"/>
    </row>
    <row r="28" spans="2:14" ht="15" thickBot="1" x14ac:dyDescent="0.4">
      <c r="B28" s="23" t="s">
        <v>20</v>
      </c>
      <c r="C28" s="20">
        <v>2.04861111111111E-3</v>
      </c>
      <c r="D28" s="24"/>
      <c r="E28" s="21">
        <f t="shared" si="6"/>
        <v>3.1079894644424906E-2</v>
      </c>
      <c r="F28" s="20">
        <v>0</v>
      </c>
      <c r="G28" s="24"/>
      <c r="H28" s="21">
        <f t="shared" si="7"/>
        <v>0</v>
      </c>
      <c r="I28" s="20">
        <v>2.04861111111111E-3</v>
      </c>
      <c r="J28" s="24"/>
      <c r="K28" s="22">
        <f t="shared" si="8"/>
        <v>2.6737160120845899E-2</v>
      </c>
    </row>
    <row r="29" spans="2:14" s="3" customFormat="1" ht="15.5" thickTop="1" thickBot="1" x14ac:dyDescent="0.4">
      <c r="B29" s="31" t="s">
        <v>3</v>
      </c>
      <c r="C29" s="32">
        <f>SUM(C23:C28)</f>
        <v>5.5717592592592624E-2</v>
      </c>
      <c r="D29" s="33"/>
      <c r="E29" s="33">
        <f>IFERROR(SUM(E23:E28),0)</f>
        <v>0.84530289727831454</v>
      </c>
      <c r="F29" s="32">
        <f>SUM(F23:F28)</f>
        <v>6.7939814814814772E-3</v>
      </c>
      <c r="G29" s="33"/>
      <c r="H29" s="33">
        <f>IFERROR(SUM(H23:H28),0)</f>
        <v>0.63459459459459466</v>
      </c>
      <c r="I29" s="32">
        <f>SUM(I23:I28)</f>
        <v>6.2511574074074094E-2</v>
      </c>
      <c r="J29" s="33"/>
      <c r="K29" s="34">
        <f>IFERROR(SUM(K23:K28),0)</f>
        <v>0.81586102719033238</v>
      </c>
      <c r="L29" s="1"/>
      <c r="M29" s="1"/>
      <c r="N29" s="1"/>
    </row>
    <row r="30" spans="2:14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4" ht="15.5" thickTop="1" thickBot="1" x14ac:dyDescent="0.4">
      <c r="B31" s="31" t="s">
        <v>6</v>
      </c>
      <c r="C31" s="32">
        <f>SUM(C20,C29)</f>
        <v>6.5914351851851877E-2</v>
      </c>
      <c r="D31" s="35"/>
      <c r="E31" s="36">
        <f>IFERROR(SUM(E20,E29),0)</f>
        <v>1</v>
      </c>
      <c r="F31" s="32">
        <f>SUM(F20,F29)</f>
        <v>1.0706018518518511E-2</v>
      </c>
      <c r="G31" s="35"/>
      <c r="H31" s="36">
        <f>IFERROR(SUM(H20,H29),0)</f>
        <v>1</v>
      </c>
      <c r="I31" s="32">
        <f>SUM(I20,I29)</f>
        <v>7.6620370370370394E-2</v>
      </c>
      <c r="J31" s="35"/>
      <c r="K31" s="38">
        <f>IFERROR(SUM(K20,K29),0)</f>
        <v>1</v>
      </c>
    </row>
    <row r="32" spans="2:14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7"/>
  <sheetViews>
    <sheetView showGridLines="0" showZeros="0" view="pageBreakPreview" topLeftCell="A10" zoomScale="110" zoomScaleNormal="9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9" t="s">
        <v>53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9.0162037037036999E-3</v>
      </c>
      <c r="D7" s="12">
        <f t="shared" ref="D7:D19" si="0">IFERROR(C7/C$20,0)</f>
        <v>0.33621061717738437</v>
      </c>
      <c r="E7" s="12">
        <f t="shared" ref="E7:E19" si="1">IFERROR(C7/C$31,0)</f>
        <v>0.14963503649635024</v>
      </c>
      <c r="F7" s="11">
        <v>2.2453703703703698E-3</v>
      </c>
      <c r="G7" s="12">
        <f t="shared" ref="G7:G19" si="2">IFERROR(F7/F$20,0)</f>
        <v>0.29528158295281604</v>
      </c>
      <c r="H7" s="12">
        <f t="shared" ref="H7:H19" si="3">IFERROR(F7/F$31,0)</f>
        <v>0.154581673306773</v>
      </c>
      <c r="I7" s="11">
        <v>1.1261574074074099E-2</v>
      </c>
      <c r="J7" s="12">
        <f t="shared" ref="J7:J19" si="4">IFERROR(I7/I$20,0)</f>
        <v>0.32716879623402872</v>
      </c>
      <c r="K7" s="14">
        <f t="shared" ref="K7:K19" si="5">IFERROR(I7/I$31,0)</f>
        <v>0.15059588299024956</v>
      </c>
    </row>
    <row r="8" spans="2:11" s="5" customFormat="1" x14ac:dyDescent="0.35">
      <c r="B8" s="113" t="s">
        <v>118</v>
      </c>
      <c r="C8" s="11">
        <v>5.3472222222222202E-3</v>
      </c>
      <c r="D8" s="12">
        <f t="shared" si="0"/>
        <v>0.19939577039274917</v>
      </c>
      <c r="E8" s="12">
        <f t="shared" si="1"/>
        <v>8.8743757203226969E-2</v>
      </c>
      <c r="F8" s="11">
        <v>1.4583333333333299E-3</v>
      </c>
      <c r="G8" s="12">
        <f t="shared" si="2"/>
        <v>0.19178082191780793</v>
      </c>
      <c r="H8" s="12">
        <f t="shared" si="3"/>
        <v>0.10039840637450183</v>
      </c>
      <c r="I8" s="11">
        <v>6.8055555555555603E-3</v>
      </c>
      <c r="J8" s="12">
        <f t="shared" si="4"/>
        <v>0.19771351714862137</v>
      </c>
      <c r="K8" s="14">
        <f t="shared" si="5"/>
        <v>9.1007583965330527E-2</v>
      </c>
    </row>
    <row r="9" spans="2:11" s="5" customFormat="1" x14ac:dyDescent="0.35">
      <c r="B9" s="10" t="s">
        <v>51</v>
      </c>
      <c r="C9" s="11">
        <v>3.9351851851851901E-4</v>
      </c>
      <c r="D9" s="12">
        <f t="shared" si="0"/>
        <v>1.4674147604661217E-2</v>
      </c>
      <c r="E9" s="12">
        <f t="shared" si="1"/>
        <v>6.5309258547829475E-3</v>
      </c>
      <c r="F9" s="11">
        <v>5.78703703703704E-4</v>
      </c>
      <c r="G9" s="12">
        <f t="shared" si="2"/>
        <v>7.6103500761035114E-2</v>
      </c>
      <c r="H9" s="12">
        <f t="shared" si="3"/>
        <v>3.9840637450199251E-2</v>
      </c>
      <c r="I9" s="11">
        <v>9.7222222222222198E-4</v>
      </c>
      <c r="J9" s="12">
        <f t="shared" si="4"/>
        <v>2.8244788164088739E-2</v>
      </c>
      <c r="K9" s="14">
        <f t="shared" si="5"/>
        <v>1.3001083423618633E-2</v>
      </c>
    </row>
    <row r="10" spans="2:11" s="5" customFormat="1" x14ac:dyDescent="0.35">
      <c r="B10" s="10" t="s">
        <v>11</v>
      </c>
      <c r="C10" s="11">
        <v>3.2754629629629601E-3</v>
      </c>
      <c r="D10" s="12">
        <f t="shared" si="0"/>
        <v>0.12214069917997399</v>
      </c>
      <c r="E10" s="12">
        <f t="shared" si="1"/>
        <v>5.4360353438340302E-2</v>
      </c>
      <c r="F10" s="11">
        <v>1.2268518518518501E-3</v>
      </c>
      <c r="G10" s="12">
        <f t="shared" si="2"/>
        <v>0.16133942161339412</v>
      </c>
      <c r="H10" s="12">
        <f t="shared" si="3"/>
        <v>8.4462151394422258E-2</v>
      </c>
      <c r="I10" s="11">
        <v>4.5023148148148097E-3</v>
      </c>
      <c r="J10" s="12">
        <f t="shared" si="4"/>
        <v>0.13080026899798225</v>
      </c>
      <c r="K10" s="14">
        <f t="shared" si="5"/>
        <v>6.0207398235567193E-2</v>
      </c>
    </row>
    <row r="11" spans="2:11" s="5" customFormat="1" x14ac:dyDescent="0.35">
      <c r="B11" s="10" t="s">
        <v>12</v>
      </c>
      <c r="C11" s="11">
        <v>4.5138888888888898E-4</v>
      </c>
      <c r="D11" s="12">
        <f t="shared" si="0"/>
        <v>1.6832110487699614E-2</v>
      </c>
      <c r="E11" s="12">
        <f t="shared" si="1"/>
        <v>7.4913561275451379E-3</v>
      </c>
      <c r="F11" s="11">
        <v>3.7037037037037003E-4</v>
      </c>
      <c r="G11" s="12">
        <f t="shared" si="2"/>
        <v>4.8706240487062402E-2</v>
      </c>
      <c r="H11" s="12">
        <f t="shared" si="3"/>
        <v>2.5498007968127488E-2</v>
      </c>
      <c r="I11" s="11">
        <v>8.2175925925925895E-4</v>
      </c>
      <c r="J11" s="12">
        <f t="shared" si="4"/>
        <v>2.3873570948217859E-2</v>
      </c>
      <c r="K11" s="14">
        <f t="shared" si="5"/>
        <v>1.0989010989010986E-2</v>
      </c>
    </row>
    <row r="12" spans="2:11" s="5" customFormat="1" x14ac:dyDescent="0.35">
      <c r="B12" s="10" t="s">
        <v>198</v>
      </c>
      <c r="C12" s="11">
        <v>5.5555555555555601E-3</v>
      </c>
      <c r="D12" s="12">
        <f t="shared" si="0"/>
        <v>0.20716443677168769</v>
      </c>
      <c r="E12" s="12">
        <f t="shared" si="1"/>
        <v>9.2201306185170986E-2</v>
      </c>
      <c r="F12" s="11">
        <v>8.1018518518518505E-4</v>
      </c>
      <c r="G12" s="12">
        <f t="shared" si="2"/>
        <v>0.10654490106544909</v>
      </c>
      <c r="H12" s="12">
        <f t="shared" si="3"/>
        <v>5.5776892430278918E-2</v>
      </c>
      <c r="I12" s="11">
        <v>6.3657407407407404E-3</v>
      </c>
      <c r="J12" s="12">
        <f t="shared" si="4"/>
        <v>0.18493611297915249</v>
      </c>
      <c r="K12" s="14">
        <f t="shared" si="5"/>
        <v>8.512614146416965E-2</v>
      </c>
    </row>
    <row r="13" spans="2:11" s="5" customFormat="1" x14ac:dyDescent="0.35">
      <c r="B13" s="10" t="s">
        <v>129</v>
      </c>
      <c r="C13" s="11">
        <v>5.78703703703704E-5</v>
      </c>
      <c r="D13" s="12">
        <f t="shared" si="0"/>
        <v>2.1579628830384126E-3</v>
      </c>
      <c r="E13" s="12">
        <f t="shared" si="1"/>
        <v>9.6043027276219745E-4</v>
      </c>
      <c r="F13" s="11">
        <v>1.6203703703703701E-4</v>
      </c>
      <c r="G13" s="12">
        <f t="shared" si="2"/>
        <v>2.1308980213089815E-2</v>
      </c>
      <c r="H13" s="12">
        <f t="shared" si="3"/>
        <v>1.1155378486055783E-2</v>
      </c>
      <c r="I13" s="11">
        <v>2.19907407407407E-4</v>
      </c>
      <c r="J13" s="12">
        <f t="shared" si="4"/>
        <v>6.3887020847343476E-3</v>
      </c>
      <c r="K13" s="14">
        <f t="shared" si="5"/>
        <v>2.9407212505804005E-3</v>
      </c>
    </row>
    <row r="14" spans="2:11" s="5" customFormat="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4.8611111111111099E-4</v>
      </c>
      <c r="G17" s="12">
        <f t="shared" si="2"/>
        <v>6.3926940639269444E-2</v>
      </c>
      <c r="H17" s="12">
        <f t="shared" si="3"/>
        <v>3.3466135458167345E-2</v>
      </c>
      <c r="I17" s="11">
        <v>4.8611111111111099E-4</v>
      </c>
      <c r="J17" s="12">
        <f t="shared" si="4"/>
        <v>1.4122394082044369E-2</v>
      </c>
      <c r="K17" s="14">
        <f t="shared" si="5"/>
        <v>6.5005417118093167E-3</v>
      </c>
    </row>
    <row r="18" spans="2:11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2.71990740740741E-3</v>
      </c>
      <c r="D19" s="12">
        <f t="shared" si="0"/>
        <v>0.10142425550280544</v>
      </c>
      <c r="E19" s="12">
        <f t="shared" si="1"/>
        <v>4.51402228198233E-2</v>
      </c>
      <c r="F19" s="11">
        <v>2.6620370370370399E-4</v>
      </c>
      <c r="G19" s="12">
        <f t="shared" si="2"/>
        <v>3.5007610350076171E-2</v>
      </c>
      <c r="H19" s="12">
        <f t="shared" si="3"/>
        <v>1.8326693227091666E-2</v>
      </c>
      <c r="I19" s="11">
        <v>2.98611111111111E-3</v>
      </c>
      <c r="J19" s="12">
        <f t="shared" si="4"/>
        <v>8.6751849361129688E-2</v>
      </c>
      <c r="K19" s="14">
        <f t="shared" si="5"/>
        <v>3.9931899086828655E-2</v>
      </c>
    </row>
    <row r="20" spans="2:11" s="5" customFormat="1" ht="15.5" thickTop="1" thickBot="1" x14ac:dyDescent="0.4">
      <c r="B20" s="31" t="s">
        <v>3</v>
      </c>
      <c r="C20" s="32">
        <f>SUM(C7:C19)</f>
        <v>2.6817129629629632E-2</v>
      </c>
      <c r="D20" s="33">
        <f>IFERROR(SUM(D7:D19),0)</f>
        <v>0.99999999999999989</v>
      </c>
      <c r="E20" s="33">
        <f>IFERROR(SUM(E7:E19),0)</f>
        <v>0.44506338839800208</v>
      </c>
      <c r="F20" s="32">
        <f>SUM(F7:F19)</f>
        <v>7.6041666666666601E-3</v>
      </c>
      <c r="G20" s="33">
        <f>IFERROR(SUM(G7:G19),0)</f>
        <v>1.0000000000000002</v>
      </c>
      <c r="H20" s="33">
        <f>IFERROR(SUM(H7:H19),0)</f>
        <v>0.52350597609561766</v>
      </c>
      <c r="I20" s="32">
        <f>SUM(I7:I19)</f>
        <v>3.4421296296296325E-2</v>
      </c>
      <c r="J20" s="33">
        <f>IFERROR(SUM(J7:J19),0)</f>
        <v>0.99999999999999978</v>
      </c>
      <c r="K20" s="34">
        <f>IFERROR(SUM(K7:K19),0)</f>
        <v>0.46030026311716493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2.0023148148148101E-3</v>
      </c>
      <c r="D23" s="19"/>
      <c r="E23" s="12">
        <f>IFERROR(C23/C$31,0)</f>
        <v>3.3230887437571938E-2</v>
      </c>
      <c r="F23" s="11">
        <v>4.8611111111111099E-4</v>
      </c>
      <c r="G23" s="19"/>
      <c r="H23" s="12">
        <f>IFERROR(F23/F$31,0)</f>
        <v>3.3466135458167345E-2</v>
      </c>
      <c r="I23" s="11">
        <v>2.48842592592593E-3</v>
      </c>
      <c r="J23" s="19"/>
      <c r="K23" s="14">
        <f>IFERROR(I23/I$31,0)</f>
        <v>3.3276582572357279E-2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 x14ac:dyDescent="0.35">
      <c r="B26" s="18" t="s">
        <v>18</v>
      </c>
      <c r="C26" s="11">
        <v>1.3495370370370401E-2</v>
      </c>
      <c r="D26" s="19"/>
      <c r="E26" s="12">
        <f t="shared" si="6"/>
        <v>0.22397233960814483</v>
      </c>
      <c r="F26" s="11">
        <v>5.6944444444444403E-3</v>
      </c>
      <c r="G26" s="19"/>
      <c r="H26" s="12">
        <f t="shared" si="7"/>
        <v>0.39203187250996019</v>
      </c>
      <c r="I26" s="11">
        <v>1.9189814814814798E-2</v>
      </c>
      <c r="J26" s="19"/>
      <c r="K26" s="14">
        <f t="shared" si="8"/>
        <v>0.25661662281380576</v>
      </c>
    </row>
    <row r="27" spans="2:11" s="5" customFormat="1" x14ac:dyDescent="0.35">
      <c r="B27" s="18" t="s">
        <v>19</v>
      </c>
      <c r="C27" s="11">
        <v>1.7546296296296299E-2</v>
      </c>
      <c r="D27" s="19"/>
      <c r="E27" s="12">
        <f t="shared" si="6"/>
        <v>0.29120245870149819</v>
      </c>
      <c r="F27" s="11">
        <v>7.4074074074074103E-4</v>
      </c>
      <c r="G27" s="19"/>
      <c r="H27" s="12">
        <f t="shared" si="7"/>
        <v>5.0996015936255037E-2</v>
      </c>
      <c r="I27" s="11">
        <v>1.8287037037037001E-2</v>
      </c>
      <c r="J27" s="19"/>
      <c r="K27" s="14">
        <f t="shared" si="8"/>
        <v>0.24454418820615961</v>
      </c>
    </row>
    <row r="28" spans="2:11" s="5" customFormat="1" ht="15" thickBot="1" x14ac:dyDescent="0.4">
      <c r="B28" s="23" t="s">
        <v>20</v>
      </c>
      <c r="C28" s="20">
        <v>3.9351851851851901E-4</v>
      </c>
      <c r="D28" s="24"/>
      <c r="E28" s="21">
        <f t="shared" si="6"/>
        <v>6.5309258547829475E-3</v>
      </c>
      <c r="F28" s="20">
        <v>0</v>
      </c>
      <c r="G28" s="24"/>
      <c r="H28" s="21">
        <f t="shared" si="7"/>
        <v>0</v>
      </c>
      <c r="I28" s="20">
        <v>3.9351851851851901E-4</v>
      </c>
      <c r="J28" s="24"/>
      <c r="K28" s="22">
        <f t="shared" si="8"/>
        <v>5.2623432905123122E-3</v>
      </c>
    </row>
    <row r="29" spans="2:11" s="5" customFormat="1" ht="15.5" thickTop="1" thickBot="1" x14ac:dyDescent="0.4">
      <c r="B29" s="31" t="s">
        <v>3</v>
      </c>
      <c r="C29" s="32">
        <f>SUM(C23:C28)</f>
        <v>3.343750000000003E-2</v>
      </c>
      <c r="D29" s="33"/>
      <c r="E29" s="33">
        <f>IFERROR(SUM(E23:E28),0)</f>
        <v>0.55493661160199792</v>
      </c>
      <c r="F29" s="32">
        <f>SUM(F23:F28)</f>
        <v>6.9212962962962917E-3</v>
      </c>
      <c r="G29" s="33"/>
      <c r="H29" s="33">
        <f>IFERROR(SUM(H23:H28),0)</f>
        <v>0.47649402390438256</v>
      </c>
      <c r="I29" s="32">
        <f>SUM(I23:I28)</f>
        <v>4.0358796296296247E-2</v>
      </c>
      <c r="J29" s="33"/>
      <c r="K29" s="34">
        <f>IFERROR(SUM(K23:K28),0)</f>
        <v>0.53969973688283501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6.0254629629629658E-2</v>
      </c>
      <c r="D31" s="35"/>
      <c r="E31" s="36">
        <f>IFERROR(SUM(E20,E29),0)</f>
        <v>1</v>
      </c>
      <c r="F31" s="32">
        <f>SUM(F20,F29)</f>
        <v>1.4525462962962952E-2</v>
      </c>
      <c r="G31" s="35"/>
      <c r="H31" s="36">
        <f>IFERROR(SUM(H20,H29),0)</f>
        <v>1.0000000000000002</v>
      </c>
      <c r="I31" s="32">
        <f>SUM(I20,I29)</f>
        <v>7.4780092592592579E-2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/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453125" style="4" customWidth="1"/>
    <col min="7" max="7" width="10.453125" style="1" customWidth="1"/>
    <col min="8" max="8" width="10.453125" style="4" customWidth="1"/>
    <col min="9" max="11" width="10.4531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9" t="s">
        <v>55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3.6805555555555602E-3</v>
      </c>
      <c r="D7" s="12">
        <f t="shared" ref="D7:D19" si="0">IFERROR(C7/C$20,0)</f>
        <v>0.19030520646319585</v>
      </c>
      <c r="E7" s="12">
        <f t="shared" ref="E7:E19" si="1">IFERROR(C7/C$31,0)</f>
        <v>5.7734204793028418E-2</v>
      </c>
      <c r="F7" s="11">
        <v>4.5601851851851897E-3</v>
      </c>
      <c r="G7" s="12">
        <f t="shared" ref="G7:G19" si="2">IFERROR(F7/F$20,0)</f>
        <v>0.24320987654321</v>
      </c>
      <c r="H7" s="12">
        <f t="shared" ref="H7:H19" si="3">IFERROR(F7/F$31,0)</f>
        <v>0.11193181818181829</v>
      </c>
      <c r="I7" s="11">
        <v>8.2407407407407395E-3</v>
      </c>
      <c r="J7" s="12">
        <f t="shared" ref="J7:J19" si="4">IFERROR(I7/I$20,0)</f>
        <v>0.21634761470677591</v>
      </c>
      <c r="K7" s="14">
        <f t="shared" ref="K7:K19" si="5">IFERROR(I7/I$31,0)</f>
        <v>7.8865750996898548E-2</v>
      </c>
    </row>
    <row r="8" spans="2:11" x14ac:dyDescent="0.35">
      <c r="B8" s="113" t="s">
        <v>118</v>
      </c>
      <c r="C8" s="11">
        <v>4.6064814814814796E-3</v>
      </c>
      <c r="D8" s="12">
        <f t="shared" si="0"/>
        <v>0.23818073010173529</v>
      </c>
      <c r="E8" s="12">
        <f t="shared" si="1"/>
        <v>7.2258533042846768E-2</v>
      </c>
      <c r="F8" s="11">
        <v>5.9027777777777802E-3</v>
      </c>
      <c r="G8" s="12">
        <f t="shared" si="2"/>
        <v>0.31481481481481477</v>
      </c>
      <c r="H8" s="12">
        <f t="shared" si="3"/>
        <v>0.14488636363636367</v>
      </c>
      <c r="I8" s="11">
        <v>1.05092592592593E-2</v>
      </c>
      <c r="J8" s="12">
        <f t="shared" si="4"/>
        <v>0.27590398055302429</v>
      </c>
      <c r="K8" s="14">
        <f t="shared" si="5"/>
        <v>0.10057598582188787</v>
      </c>
    </row>
    <row r="9" spans="2:11" x14ac:dyDescent="0.35">
      <c r="B9" s="10" t="s">
        <v>51</v>
      </c>
      <c r="C9" s="11">
        <v>1.66666666666667E-3</v>
      </c>
      <c r="D9" s="12">
        <f t="shared" si="0"/>
        <v>8.6175942549371776E-2</v>
      </c>
      <c r="E9" s="12">
        <f t="shared" si="1"/>
        <v>2.6143790849673266E-2</v>
      </c>
      <c r="F9" s="11">
        <v>1.2962962962962999E-3</v>
      </c>
      <c r="G9" s="12">
        <f t="shared" si="2"/>
        <v>6.9135802469135962E-2</v>
      </c>
      <c r="H9" s="12">
        <f t="shared" si="3"/>
        <v>3.1818181818181905E-2</v>
      </c>
      <c r="I9" s="11">
        <v>2.9629629629629602E-3</v>
      </c>
      <c r="J9" s="12">
        <f t="shared" si="4"/>
        <v>7.7787906411424981E-2</v>
      </c>
      <c r="K9" s="14">
        <f t="shared" si="5"/>
        <v>2.8356225077536532E-2</v>
      </c>
    </row>
    <row r="10" spans="2:11" x14ac:dyDescent="0.35">
      <c r="B10" s="10" t="s">
        <v>11</v>
      </c>
      <c r="C10" s="11">
        <v>1.79398148148148E-3</v>
      </c>
      <c r="D10" s="12">
        <f t="shared" si="0"/>
        <v>9.2758827049670742E-2</v>
      </c>
      <c r="E10" s="12">
        <f t="shared" si="1"/>
        <v>2.8140885984023228E-2</v>
      </c>
      <c r="F10" s="11">
        <v>9.6064814814814797E-4</v>
      </c>
      <c r="G10" s="12">
        <f t="shared" si="2"/>
        <v>5.1234567901234533E-2</v>
      </c>
      <c r="H10" s="12">
        <f t="shared" si="3"/>
        <v>2.3579545454545447E-2</v>
      </c>
      <c r="I10" s="11">
        <v>2.7546296296296299E-3</v>
      </c>
      <c r="J10" s="12">
        <f t="shared" si="4"/>
        <v>7.231844424187174E-2</v>
      </c>
      <c r="K10" s="14">
        <f t="shared" si="5"/>
        <v>2.6362428001772274E-2</v>
      </c>
    </row>
    <row r="11" spans="2:11" x14ac:dyDescent="0.35">
      <c r="B11" s="10" t="s">
        <v>12</v>
      </c>
      <c r="C11" s="11">
        <v>5.90277777777778E-4</v>
      </c>
      <c r="D11" s="12">
        <f t="shared" si="0"/>
        <v>3.052064631956912E-2</v>
      </c>
      <c r="E11" s="12">
        <f t="shared" si="1"/>
        <v>9.2592592592592674E-3</v>
      </c>
      <c r="F11" s="11">
        <v>1.30787037037037E-3</v>
      </c>
      <c r="G11" s="12">
        <f t="shared" si="2"/>
        <v>6.975308641975303E-2</v>
      </c>
      <c r="H11" s="12">
        <f t="shared" si="3"/>
        <v>3.2102272727272715E-2</v>
      </c>
      <c r="I11" s="11">
        <v>1.8981481481481501E-3</v>
      </c>
      <c r="J11" s="12">
        <f t="shared" si="4"/>
        <v>4.9832877544819229E-2</v>
      </c>
      <c r="K11" s="14">
        <f t="shared" si="5"/>
        <v>1.8165706690296875E-2</v>
      </c>
    </row>
    <row r="12" spans="2:11" x14ac:dyDescent="0.35">
      <c r="B12" s="10" t="s">
        <v>198</v>
      </c>
      <c r="C12" s="11">
        <v>4.1087962962962996E-3</v>
      </c>
      <c r="D12" s="12">
        <f t="shared" si="0"/>
        <v>0.21244763614602044</v>
      </c>
      <c r="E12" s="12">
        <f t="shared" si="1"/>
        <v>6.4451706608569428E-2</v>
      </c>
      <c r="F12" s="11">
        <v>3.0902777777777799E-3</v>
      </c>
      <c r="G12" s="12">
        <f t="shared" si="2"/>
        <v>0.16481481481481483</v>
      </c>
      <c r="H12" s="12">
        <f t="shared" si="3"/>
        <v>7.5852272727272768E-2</v>
      </c>
      <c r="I12" s="11">
        <v>7.1990740740740704E-3</v>
      </c>
      <c r="J12" s="12">
        <f t="shared" si="4"/>
        <v>0.18900030385900921</v>
      </c>
      <c r="K12" s="14">
        <f t="shared" si="5"/>
        <v>6.8896765618077074E-2</v>
      </c>
    </row>
    <row r="13" spans="2:11" x14ac:dyDescent="0.35">
      <c r="B13" s="10" t="s">
        <v>129</v>
      </c>
      <c r="C13" s="11">
        <v>2.0833333333333299E-4</v>
      </c>
      <c r="D13" s="12">
        <f t="shared" si="0"/>
        <v>1.0771992818671432E-2</v>
      </c>
      <c r="E13" s="12">
        <f t="shared" si="1"/>
        <v>3.2679738562091465E-3</v>
      </c>
      <c r="F13" s="11">
        <v>0</v>
      </c>
      <c r="G13" s="12">
        <f t="shared" si="2"/>
        <v>0</v>
      </c>
      <c r="H13" s="12">
        <f t="shared" si="3"/>
        <v>0</v>
      </c>
      <c r="I13" s="11">
        <v>2.0833333333333299E-4</v>
      </c>
      <c r="J13" s="12">
        <f t="shared" si="4"/>
        <v>5.4694621695533154E-3</v>
      </c>
      <c r="K13" s="14">
        <f t="shared" si="5"/>
        <v>1.9937970757642862E-3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4.6296296296296301E-5</v>
      </c>
      <c r="D16" s="12">
        <f t="shared" si="0"/>
        <v>2.3937761819269889E-3</v>
      </c>
      <c r="E16" s="12">
        <f t="shared" si="1"/>
        <v>7.2621641249092262E-4</v>
      </c>
      <c r="F16" s="11">
        <v>0</v>
      </c>
      <c r="G16" s="12">
        <f t="shared" si="2"/>
        <v>0</v>
      </c>
      <c r="H16" s="12">
        <f t="shared" si="3"/>
        <v>0</v>
      </c>
      <c r="I16" s="11">
        <v>4.6296296296296301E-5</v>
      </c>
      <c r="J16" s="12">
        <f t="shared" si="4"/>
        <v>1.2154360376785166E-3</v>
      </c>
      <c r="K16" s="14">
        <f t="shared" si="5"/>
        <v>4.4306601683650879E-4</v>
      </c>
    </row>
    <row r="17" spans="2:11" x14ac:dyDescent="0.35">
      <c r="B17" s="10" t="s">
        <v>200</v>
      </c>
      <c r="C17" s="11">
        <v>1.2731481481481499E-4</v>
      </c>
      <c r="D17" s="12">
        <f t="shared" si="0"/>
        <v>6.582884500299228E-3</v>
      </c>
      <c r="E17" s="12">
        <f t="shared" si="1"/>
        <v>1.9970951343500402E-3</v>
      </c>
      <c r="F17" s="11">
        <v>3.2407407407407401E-4</v>
      </c>
      <c r="G17" s="12">
        <f t="shared" si="2"/>
        <v>1.7283950617283939E-2</v>
      </c>
      <c r="H17" s="12">
        <f t="shared" si="3"/>
        <v>7.954545454545452E-3</v>
      </c>
      <c r="I17" s="11">
        <v>4.5138888888888898E-4</v>
      </c>
      <c r="J17" s="12">
        <f t="shared" si="4"/>
        <v>1.1850501367365538E-2</v>
      </c>
      <c r="K17" s="14">
        <f t="shared" si="5"/>
        <v>4.3198936641559611E-3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2.5115740740740702E-3</v>
      </c>
      <c r="D19" s="12">
        <f t="shared" si="0"/>
        <v>0.12986235786953895</v>
      </c>
      <c r="E19" s="12">
        <f t="shared" si="1"/>
        <v>3.9397240377632488E-2</v>
      </c>
      <c r="F19" s="11">
        <v>1.30787037037037E-3</v>
      </c>
      <c r="G19" s="12">
        <f t="shared" si="2"/>
        <v>6.975308641975303E-2</v>
      </c>
      <c r="H19" s="12">
        <f t="shared" si="3"/>
        <v>3.2102272727272715E-2</v>
      </c>
      <c r="I19" s="11">
        <v>3.81944444444444E-3</v>
      </c>
      <c r="J19" s="12">
        <f t="shared" si="4"/>
        <v>0.10027347310847749</v>
      </c>
      <c r="K19" s="14">
        <f t="shared" si="5"/>
        <v>3.655294638901193E-2</v>
      </c>
    </row>
    <row r="20" spans="2:11" ht="15.5" thickTop="1" thickBot="1" x14ac:dyDescent="0.4">
      <c r="B20" s="31" t="s">
        <v>3</v>
      </c>
      <c r="C20" s="32">
        <f>SUM(C7:C19)</f>
        <v>1.9340277777777786E-2</v>
      </c>
      <c r="D20" s="33">
        <f>IFERROR(SUM(D7:D19),0)</f>
        <v>0.99999999999999989</v>
      </c>
      <c r="E20" s="33">
        <f>IFERROR(SUM(E7:E19),0)</f>
        <v>0.30337690631808295</v>
      </c>
      <c r="F20" s="32">
        <f>SUM(F7:F19)</f>
        <v>1.875000000000001E-2</v>
      </c>
      <c r="G20" s="33">
        <f>IFERROR(SUM(G7:G19),0)</f>
        <v>1</v>
      </c>
      <c r="H20" s="33">
        <f>IFERROR(SUM(H7:H19),0)</f>
        <v>0.46022727272727293</v>
      </c>
      <c r="I20" s="32">
        <f>SUM(I7:I19)</f>
        <v>3.8090277777777799E-2</v>
      </c>
      <c r="J20" s="33">
        <f>IFERROR(SUM(J7:J19),0)</f>
        <v>1.0000000000000002</v>
      </c>
      <c r="K20" s="34">
        <f>IFERROR(SUM(K7:K19),0)</f>
        <v>0.36453256535223783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3.8310185185185201E-3</v>
      </c>
      <c r="D23" s="19"/>
      <c r="E23" s="12">
        <f>IFERROR(C23/C$31,0)</f>
        <v>6.0094408133623871E-2</v>
      </c>
      <c r="F23" s="11">
        <v>1.77083333333333E-3</v>
      </c>
      <c r="G23" s="19"/>
      <c r="H23" s="12">
        <f>IFERROR(F23/F$31,0)</f>
        <v>4.3465909090909007E-2</v>
      </c>
      <c r="I23" s="11">
        <v>5.60185185185185E-3</v>
      </c>
      <c r="J23" s="19"/>
      <c r="K23" s="14">
        <f>IFERROR(I23/I$31,0)</f>
        <v>5.361098803721754E-2</v>
      </c>
    </row>
    <row r="24" spans="2:1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x14ac:dyDescent="0.35">
      <c r="B25" s="18" t="s">
        <v>17</v>
      </c>
      <c r="C25" s="11">
        <v>1.1574074074074101E-5</v>
      </c>
      <c r="D25" s="19"/>
      <c r="E25" s="12">
        <f t="shared" si="6"/>
        <v>1.8155410312273106E-4</v>
      </c>
      <c r="F25" s="11">
        <v>1.38888888888889E-4</v>
      </c>
      <c r="G25" s="19"/>
      <c r="H25" s="12">
        <f t="shared" si="7"/>
        <v>3.4090909090909115E-3</v>
      </c>
      <c r="I25" s="11">
        <v>1.50462962962963E-4</v>
      </c>
      <c r="J25" s="19"/>
      <c r="K25" s="14">
        <f t="shared" si="8"/>
        <v>1.4399645547186538E-3</v>
      </c>
    </row>
    <row r="26" spans="2:11" x14ac:dyDescent="0.35">
      <c r="B26" s="18" t="s">
        <v>18</v>
      </c>
      <c r="C26" s="11">
        <v>1.2673611111111101E-2</v>
      </c>
      <c r="D26" s="19"/>
      <c r="E26" s="12">
        <f t="shared" si="6"/>
        <v>0.1988017429193899</v>
      </c>
      <c r="F26" s="11">
        <v>8.7500000000000008E-3</v>
      </c>
      <c r="G26" s="19"/>
      <c r="H26" s="12">
        <f t="shared" si="7"/>
        <v>0.21477272727272728</v>
      </c>
      <c r="I26" s="11">
        <v>2.1423611111111102E-2</v>
      </c>
      <c r="J26" s="19"/>
      <c r="K26" s="14">
        <f t="shared" si="8"/>
        <v>0.20502879929109433</v>
      </c>
    </row>
    <row r="27" spans="2:11" x14ac:dyDescent="0.35">
      <c r="B27" s="18" t="s">
        <v>19</v>
      </c>
      <c r="C27" s="11">
        <v>2.5833333333333298E-2</v>
      </c>
      <c r="D27" s="19"/>
      <c r="E27" s="12">
        <f t="shared" si="6"/>
        <v>0.40522875816993426</v>
      </c>
      <c r="F27" s="11">
        <v>9.9537037037037007E-3</v>
      </c>
      <c r="G27" s="19"/>
      <c r="H27" s="12">
        <f t="shared" si="7"/>
        <v>0.24431818181818171</v>
      </c>
      <c r="I27" s="11">
        <v>3.5787037037036999E-2</v>
      </c>
      <c r="J27" s="19"/>
      <c r="K27" s="14">
        <f t="shared" si="8"/>
        <v>0.34249003101462089</v>
      </c>
    </row>
    <row r="28" spans="2:11" ht="15" thickBot="1" x14ac:dyDescent="0.4">
      <c r="B28" s="23" t="s">
        <v>20</v>
      </c>
      <c r="C28" s="20">
        <v>2.0601851851851901E-3</v>
      </c>
      <c r="D28" s="24"/>
      <c r="E28" s="21">
        <f t="shared" si="6"/>
        <v>3.2316630355846129E-2</v>
      </c>
      <c r="F28" s="20">
        <v>1.37731481481481E-3</v>
      </c>
      <c r="G28" s="24"/>
      <c r="H28" s="21">
        <f t="shared" si="7"/>
        <v>3.3806818181818063E-2</v>
      </c>
      <c r="I28" s="20">
        <v>3.4375E-3</v>
      </c>
      <c r="J28" s="24"/>
      <c r="K28" s="22">
        <f t="shared" si="8"/>
        <v>3.2897651750110772E-2</v>
      </c>
    </row>
    <row r="29" spans="2:11" ht="15.5" thickTop="1" thickBot="1" x14ac:dyDescent="0.4">
      <c r="B29" s="31" t="s">
        <v>3</v>
      </c>
      <c r="C29" s="32">
        <f>SUM(C23:C28)</f>
        <v>4.4409722222222184E-2</v>
      </c>
      <c r="D29" s="33"/>
      <c r="E29" s="33">
        <f>IFERROR(SUM(E23:E28),0)</f>
        <v>0.69662309368191677</v>
      </c>
      <c r="F29" s="32">
        <f>SUM(F23:F28)</f>
        <v>2.1990740740740731E-2</v>
      </c>
      <c r="G29" s="33"/>
      <c r="H29" s="33">
        <f>IFERROR(SUM(H23:H28),0)</f>
        <v>0.53977272727272707</v>
      </c>
      <c r="I29" s="32">
        <f>SUM(I23:I28)</f>
        <v>6.6400462962962911E-2</v>
      </c>
      <c r="J29" s="33"/>
      <c r="K29" s="34">
        <f>IFERROR(SUM(K23:K28),0)</f>
        <v>0.63546743464776212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6.3749999999999973E-2</v>
      </c>
      <c r="D31" s="35"/>
      <c r="E31" s="36">
        <f>IFERROR(SUM(E20,E29),0)</f>
        <v>0.99999999999999978</v>
      </c>
      <c r="F31" s="32">
        <f>SUM(F20,F29)</f>
        <v>4.0740740740740744E-2</v>
      </c>
      <c r="G31" s="35"/>
      <c r="H31" s="36">
        <f>IFERROR(SUM(H20,H29),0)</f>
        <v>1</v>
      </c>
      <c r="I31" s="32">
        <f>SUM(I20,I29)</f>
        <v>0.10449074074074072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5" customWidth="1"/>
    <col min="2" max="2" width="56.7265625" style="5" bestFit="1" customWidth="1"/>
    <col min="3" max="6" width="10.453125" style="6" customWidth="1"/>
    <col min="7" max="7" width="10.453125" style="5" customWidth="1"/>
    <col min="8" max="8" width="10.453125" style="6" customWidth="1"/>
    <col min="9" max="11" width="10.453125" style="5" customWidth="1"/>
    <col min="12" max="16384" width="8.81640625" style="5"/>
  </cols>
  <sheetData>
    <row r="2" spans="2:11" ht="15" thickBot="1" x14ac:dyDescent="0.4"/>
    <row r="3" spans="2:11" x14ac:dyDescent="0.35">
      <c r="B3" s="189" t="s">
        <v>54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2.60416666666667E-3</v>
      </c>
      <c r="D7" s="12">
        <f t="shared" ref="D7:D19" si="0">IFERROR(C7/C$20,0)</f>
        <v>0.31077348066298366</v>
      </c>
      <c r="E7" s="12">
        <f t="shared" ref="E7:E19" si="1">IFERROR(C7/C$31,0)</f>
        <v>6.4230659434770299E-2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2.60416666666667E-3</v>
      </c>
      <c r="J7" s="12">
        <f t="shared" ref="J7:J19" si="4">IFERROR(I7/I$20,0)</f>
        <v>0.31077348066298366</v>
      </c>
      <c r="K7" s="14">
        <f t="shared" ref="K7:K19" si="5">IFERROR(I7/I$31,0)</f>
        <v>6.4230659434770299E-2</v>
      </c>
    </row>
    <row r="8" spans="2:11" x14ac:dyDescent="0.35">
      <c r="B8" s="113" t="s">
        <v>118</v>
      </c>
      <c r="C8" s="11">
        <v>6.7129629629629603E-4</v>
      </c>
      <c r="D8" s="12">
        <f t="shared" si="0"/>
        <v>8.0110497237568981E-2</v>
      </c>
      <c r="E8" s="12">
        <f t="shared" si="1"/>
        <v>1.6557236654296315E-2</v>
      </c>
      <c r="F8" s="11">
        <v>0</v>
      </c>
      <c r="G8" s="12">
        <f t="shared" si="2"/>
        <v>0</v>
      </c>
      <c r="H8" s="12">
        <f t="shared" si="3"/>
        <v>0</v>
      </c>
      <c r="I8" s="11">
        <v>6.7129629629629603E-4</v>
      </c>
      <c r="J8" s="12">
        <f t="shared" si="4"/>
        <v>8.0110497237568981E-2</v>
      </c>
      <c r="K8" s="14">
        <f t="shared" si="5"/>
        <v>1.6557236654296315E-2</v>
      </c>
    </row>
    <row r="9" spans="2:11" x14ac:dyDescent="0.35">
      <c r="B9" s="10" t="s">
        <v>51</v>
      </c>
      <c r="C9" s="11">
        <v>6.3657407407407402E-4</v>
      </c>
      <c r="D9" s="12">
        <f t="shared" si="0"/>
        <v>7.5966850828729227E-2</v>
      </c>
      <c r="E9" s="12">
        <f t="shared" si="1"/>
        <v>1.5700827861832717E-2</v>
      </c>
      <c r="F9" s="11">
        <v>0</v>
      </c>
      <c r="G9" s="12">
        <f t="shared" si="2"/>
        <v>0</v>
      </c>
      <c r="H9" s="12">
        <f t="shared" si="3"/>
        <v>0</v>
      </c>
      <c r="I9" s="11">
        <v>6.3657407407407402E-4</v>
      </c>
      <c r="J9" s="12">
        <f t="shared" si="4"/>
        <v>7.5966850828729227E-2</v>
      </c>
      <c r="K9" s="14">
        <f t="shared" si="5"/>
        <v>1.5700827861832717E-2</v>
      </c>
    </row>
    <row r="10" spans="2:11" x14ac:dyDescent="0.35">
      <c r="B10" s="10" t="s">
        <v>11</v>
      </c>
      <c r="C10" s="11">
        <v>1.7824074074074101E-3</v>
      </c>
      <c r="D10" s="12">
        <f t="shared" si="0"/>
        <v>0.2127071823204422</v>
      </c>
      <c r="E10" s="12">
        <f t="shared" si="1"/>
        <v>4.3962318013131677E-2</v>
      </c>
      <c r="F10" s="11">
        <v>0</v>
      </c>
      <c r="G10" s="12">
        <f t="shared" si="2"/>
        <v>0</v>
      </c>
      <c r="H10" s="12">
        <f t="shared" si="3"/>
        <v>0</v>
      </c>
      <c r="I10" s="11">
        <v>1.7824074074074101E-3</v>
      </c>
      <c r="J10" s="12">
        <f t="shared" si="4"/>
        <v>0.2127071823204422</v>
      </c>
      <c r="K10" s="14">
        <f t="shared" si="5"/>
        <v>4.3962318013131677E-2</v>
      </c>
    </row>
    <row r="11" spans="2:11" x14ac:dyDescent="0.35">
      <c r="B11" s="10" t="s">
        <v>12</v>
      </c>
      <c r="C11" s="11">
        <v>3.4722222222222202E-5</v>
      </c>
      <c r="D11" s="12">
        <f t="shared" si="0"/>
        <v>4.1436464088397745E-3</v>
      </c>
      <c r="E11" s="12">
        <f t="shared" si="1"/>
        <v>8.5640879246360235E-4</v>
      </c>
      <c r="F11" s="11">
        <v>0</v>
      </c>
      <c r="G11" s="12">
        <f t="shared" si="2"/>
        <v>0</v>
      </c>
      <c r="H11" s="12">
        <f t="shared" si="3"/>
        <v>0</v>
      </c>
      <c r="I11" s="11">
        <v>3.4722222222222202E-5</v>
      </c>
      <c r="J11" s="12">
        <f t="shared" si="4"/>
        <v>4.1436464088397745E-3</v>
      </c>
      <c r="K11" s="14">
        <f t="shared" si="5"/>
        <v>8.5640879246360235E-4</v>
      </c>
    </row>
    <row r="12" spans="2:11" x14ac:dyDescent="0.35">
      <c r="B12" s="10" t="s">
        <v>198</v>
      </c>
      <c r="C12" s="11">
        <v>4.6296296296296301E-5</v>
      </c>
      <c r="D12" s="12">
        <f t="shared" si="0"/>
        <v>5.5248618784530358E-3</v>
      </c>
      <c r="E12" s="12">
        <f t="shared" si="1"/>
        <v>1.1418783899514705E-3</v>
      </c>
      <c r="F12" s="11">
        <v>0</v>
      </c>
      <c r="G12" s="12">
        <f t="shared" si="2"/>
        <v>0</v>
      </c>
      <c r="H12" s="12">
        <f t="shared" si="3"/>
        <v>0</v>
      </c>
      <c r="I12" s="11">
        <v>4.6296296296296301E-5</v>
      </c>
      <c r="J12" s="12">
        <f t="shared" si="4"/>
        <v>5.5248618784530358E-3</v>
      </c>
      <c r="K12" s="14">
        <f t="shared" si="5"/>
        <v>1.1418783899514705E-3</v>
      </c>
    </row>
    <row r="13" spans="2:11" x14ac:dyDescent="0.35">
      <c r="B13" s="10" t="s">
        <v>129</v>
      </c>
      <c r="C13" s="11">
        <v>2.4305555555555601E-4</v>
      </c>
      <c r="D13" s="12">
        <f t="shared" si="0"/>
        <v>2.900552486187849E-2</v>
      </c>
      <c r="E13" s="12">
        <f t="shared" si="1"/>
        <v>5.9948615472452307E-3</v>
      </c>
      <c r="F13" s="11">
        <v>0</v>
      </c>
      <c r="G13" s="12">
        <f t="shared" si="2"/>
        <v>0</v>
      </c>
      <c r="H13" s="12">
        <f t="shared" si="3"/>
        <v>0</v>
      </c>
      <c r="I13" s="11">
        <v>2.4305555555555601E-4</v>
      </c>
      <c r="J13" s="12">
        <f t="shared" si="4"/>
        <v>2.900552486187849E-2</v>
      </c>
      <c r="K13" s="14">
        <f t="shared" si="5"/>
        <v>5.9948615472452307E-3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2.3611111111111098E-3</v>
      </c>
      <c r="D19" s="12">
        <f t="shared" si="0"/>
        <v>0.28176795580110464</v>
      </c>
      <c r="E19" s="12">
        <f t="shared" si="1"/>
        <v>5.8235797887524962E-2</v>
      </c>
      <c r="F19" s="11">
        <v>0</v>
      </c>
      <c r="G19" s="12">
        <f t="shared" si="2"/>
        <v>0</v>
      </c>
      <c r="H19" s="12">
        <f t="shared" si="3"/>
        <v>0</v>
      </c>
      <c r="I19" s="11">
        <v>2.3611111111111098E-3</v>
      </c>
      <c r="J19" s="12">
        <f t="shared" si="4"/>
        <v>0.28176795580110464</v>
      </c>
      <c r="K19" s="14">
        <f t="shared" si="5"/>
        <v>5.8235797887524962E-2</v>
      </c>
    </row>
    <row r="20" spans="2:11" ht="15.5" thickTop="1" thickBot="1" x14ac:dyDescent="0.4">
      <c r="B20" s="31" t="s">
        <v>3</v>
      </c>
      <c r="C20" s="32">
        <f>SUM(C7:C19)</f>
        <v>8.3796296296296344E-3</v>
      </c>
      <c r="D20" s="33">
        <f>IFERROR(SUM(D7:D19),0)</f>
        <v>1</v>
      </c>
      <c r="E20" s="33">
        <f>IFERROR(SUM(E7:E19),0)</f>
        <v>0.20667998858121628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8.3796296296296344E-3</v>
      </c>
      <c r="J20" s="33">
        <f>IFERROR(SUM(J7:J19),0)</f>
        <v>1</v>
      </c>
      <c r="K20" s="34">
        <f>IFERROR(SUM(K7:K19),0)</f>
        <v>0.20667998858121628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4.5138888888888902E-3</v>
      </c>
      <c r="D23" s="19"/>
      <c r="E23" s="12">
        <f>IFERROR(C23/C$31,0)</f>
        <v>0.11133314302026839</v>
      </c>
      <c r="F23" s="11">
        <v>0</v>
      </c>
      <c r="G23" s="19"/>
      <c r="H23" s="12">
        <f>IFERROR(F23/F$31,0)</f>
        <v>0</v>
      </c>
      <c r="I23" s="11">
        <v>4.5138888888888902E-3</v>
      </c>
      <c r="J23" s="19"/>
      <c r="K23" s="14">
        <f>IFERROR(I23/I$31,0)</f>
        <v>0.11133314302026839</v>
      </c>
    </row>
    <row r="24" spans="2:11" x14ac:dyDescent="0.35">
      <c r="B24" s="18" t="s">
        <v>16</v>
      </c>
      <c r="C24" s="11">
        <v>2.31481481481481E-5</v>
      </c>
      <c r="D24" s="19"/>
      <c r="E24" s="12">
        <f t="shared" ref="E24:E28" si="6">IFERROR(C24/C$31,0)</f>
        <v>5.7093919497573403E-4</v>
      </c>
      <c r="F24" s="11">
        <v>0</v>
      </c>
      <c r="G24" s="19"/>
      <c r="H24" s="12">
        <f t="shared" ref="H24:H28" si="7">IFERROR(F24/F$31,0)</f>
        <v>0</v>
      </c>
      <c r="I24" s="11">
        <v>2.31481481481481E-5</v>
      </c>
      <c r="J24" s="19"/>
      <c r="K24" s="14">
        <f t="shared" ref="K24:K28" si="8">IFERROR(I24/I$31,0)</f>
        <v>5.7093919497573403E-4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6.9907407407407401E-3</v>
      </c>
      <c r="D26" s="19"/>
      <c r="E26" s="12">
        <f t="shared" si="6"/>
        <v>0.17242363688267201</v>
      </c>
      <c r="F26" s="11">
        <v>0</v>
      </c>
      <c r="G26" s="19"/>
      <c r="H26" s="12">
        <f t="shared" si="7"/>
        <v>0</v>
      </c>
      <c r="I26" s="11">
        <v>6.9907407407407401E-3</v>
      </c>
      <c r="J26" s="19"/>
      <c r="K26" s="14">
        <f t="shared" si="8"/>
        <v>0.17242363688267201</v>
      </c>
    </row>
    <row r="27" spans="2:11" x14ac:dyDescent="0.35">
      <c r="B27" s="18" t="s">
        <v>19</v>
      </c>
      <c r="C27" s="11">
        <v>1.8877314814814802E-2</v>
      </c>
      <c r="D27" s="19"/>
      <c r="E27" s="12">
        <f t="shared" si="6"/>
        <v>0.46560091350271177</v>
      </c>
      <c r="F27" s="11">
        <v>0</v>
      </c>
      <c r="G27" s="19"/>
      <c r="H27" s="12">
        <f t="shared" si="7"/>
        <v>0</v>
      </c>
      <c r="I27" s="11">
        <v>1.8877314814814802E-2</v>
      </c>
      <c r="J27" s="19"/>
      <c r="K27" s="14">
        <f t="shared" si="8"/>
        <v>0.46560091350271177</v>
      </c>
    </row>
    <row r="28" spans="2:11" ht="15" thickBot="1" x14ac:dyDescent="0.4">
      <c r="B28" s="23" t="s">
        <v>20</v>
      </c>
      <c r="C28" s="20">
        <v>1.7592592592592601E-3</v>
      </c>
      <c r="D28" s="24"/>
      <c r="E28" s="21">
        <f t="shared" si="6"/>
        <v>4.3391378818155898E-2</v>
      </c>
      <c r="F28" s="20">
        <v>0</v>
      </c>
      <c r="G28" s="24"/>
      <c r="H28" s="21">
        <f t="shared" si="7"/>
        <v>0</v>
      </c>
      <c r="I28" s="20">
        <v>1.7592592592592601E-3</v>
      </c>
      <c r="J28" s="24"/>
      <c r="K28" s="22">
        <f t="shared" si="8"/>
        <v>4.3391378818155898E-2</v>
      </c>
    </row>
    <row r="29" spans="2:11" ht="15.5" thickTop="1" thickBot="1" x14ac:dyDescent="0.4">
      <c r="B29" s="31" t="s">
        <v>3</v>
      </c>
      <c r="C29" s="32">
        <f>SUM(C23:C28)</f>
        <v>3.216435185185184E-2</v>
      </c>
      <c r="D29" s="33"/>
      <c r="E29" s="33">
        <f>IFERROR(SUM(E23:E28),0)</f>
        <v>0.79332001141878383</v>
      </c>
      <c r="F29" s="32">
        <f>SUM(F23:F28)</f>
        <v>0</v>
      </c>
      <c r="G29" s="33"/>
      <c r="H29" s="33">
        <f>IFERROR(SUM(H23:H28),0)</f>
        <v>0</v>
      </c>
      <c r="I29" s="32">
        <f>SUM(I23:I28)</f>
        <v>3.216435185185184E-2</v>
      </c>
      <c r="J29" s="33"/>
      <c r="K29" s="34">
        <f>IFERROR(SUM(K23:K28),0)</f>
        <v>0.79332001141878383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4.0543981481481473E-2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4.0543981481481473E-2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2"/>
  <sheetViews>
    <sheetView showGridLines="0" showZeros="0" view="pageBreakPreview" zoomScaleNormal="9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2" spans="2:14" ht="15" thickBot="1" x14ac:dyDescent="0.4"/>
    <row r="3" spans="2:14" x14ac:dyDescent="0.35">
      <c r="B3" s="200" t="s">
        <v>175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x14ac:dyDescent="0.35">
      <c r="B5" s="52"/>
      <c r="C5" s="204" t="s">
        <v>7</v>
      </c>
      <c r="D5" s="204"/>
      <c r="E5" s="204"/>
      <c r="F5" s="204" t="s">
        <v>8</v>
      </c>
      <c r="G5" s="204"/>
      <c r="H5" s="204"/>
      <c r="I5" s="204" t="s">
        <v>9</v>
      </c>
      <c r="J5" s="204"/>
      <c r="K5" s="204"/>
      <c r="L5" s="204" t="s">
        <v>3</v>
      </c>
      <c r="M5" s="204"/>
      <c r="N5" s="205"/>
    </row>
    <row r="6" spans="2:14" x14ac:dyDescent="0.3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35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8.0787037037037008E-3</v>
      </c>
      <c r="G7" s="45">
        <f t="shared" ref="G7:G19" si="2">IFERROR(F7/F$20,0)</f>
        <v>0.16365767878077375</v>
      </c>
      <c r="H7" s="45">
        <f t="shared" ref="H7:H19" si="3">IFERROR(F7/F$31,0)</f>
        <v>0.15720720720720721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8.0787037037037008E-3</v>
      </c>
      <c r="M7" s="45">
        <f t="shared" ref="M7:M12" si="6">IFERROR(L7/L$20,0)</f>
        <v>0.1240447840767727</v>
      </c>
      <c r="N7" s="47">
        <f t="shared" ref="N7:N12" si="7">IFERROR(L7/L$31,0)</f>
        <v>0.11285367825383993</v>
      </c>
    </row>
    <row r="8" spans="2:14" x14ac:dyDescent="0.35">
      <c r="B8" s="110" t="s">
        <v>118</v>
      </c>
      <c r="C8" s="44">
        <v>0</v>
      </c>
      <c r="D8" s="45">
        <f t="shared" si="0"/>
        <v>0</v>
      </c>
      <c r="E8" s="45">
        <f t="shared" si="1"/>
        <v>0</v>
      </c>
      <c r="F8" s="44">
        <v>3.65740740740741E-3</v>
      </c>
      <c r="G8" s="45">
        <f t="shared" si="2"/>
        <v>7.4091441969519417E-2</v>
      </c>
      <c r="H8" s="45">
        <f t="shared" si="3"/>
        <v>7.1171171171171249E-2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3.65740740740741E-3</v>
      </c>
      <c r="M8" s="45">
        <f t="shared" si="6"/>
        <v>5.6157810556246732E-2</v>
      </c>
      <c r="N8" s="47">
        <f t="shared" si="7"/>
        <v>5.1091350040420425E-2</v>
      </c>
    </row>
    <row r="9" spans="2:14" x14ac:dyDescent="0.3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2.98611111111111E-3</v>
      </c>
      <c r="G9" s="45">
        <f t="shared" si="2"/>
        <v>6.049237983587339E-2</v>
      </c>
      <c r="H9" s="45">
        <f t="shared" si="3"/>
        <v>5.8108108108108111E-2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2.98611111111111E-3</v>
      </c>
      <c r="M9" s="45">
        <f t="shared" si="6"/>
        <v>4.5850364314910255E-2</v>
      </c>
      <c r="N9" s="47">
        <f t="shared" si="7"/>
        <v>4.1713823767178658E-2</v>
      </c>
    </row>
    <row r="10" spans="2:14" x14ac:dyDescent="0.3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6.5972222222222196E-3</v>
      </c>
      <c r="G10" s="45">
        <f t="shared" si="2"/>
        <v>0.13364595545134819</v>
      </c>
      <c r="H10" s="45">
        <f t="shared" si="3"/>
        <v>0.12837837837837837</v>
      </c>
      <c r="I10" s="44">
        <v>3.15972222222222E-3</v>
      </c>
      <c r="J10" s="45">
        <f t="shared" si="4"/>
        <v>0.20044052863436121</v>
      </c>
      <c r="K10" s="45">
        <f t="shared" si="5"/>
        <v>0.15644699140401144</v>
      </c>
      <c r="L10" s="46">
        <f t="shared" si="8"/>
        <v>9.7569444444444396E-3</v>
      </c>
      <c r="M10" s="45">
        <f t="shared" si="6"/>
        <v>0.14981339968011373</v>
      </c>
      <c r="N10" s="47">
        <f t="shared" si="7"/>
        <v>0.13629749393694421</v>
      </c>
    </row>
    <row r="11" spans="2:14" x14ac:dyDescent="0.3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35">
      <c r="B12" s="43" t="s">
        <v>198</v>
      </c>
      <c r="C12" s="44">
        <v>0</v>
      </c>
      <c r="D12" s="45">
        <f t="shared" si="0"/>
        <v>0</v>
      </c>
      <c r="E12" s="45">
        <f t="shared" si="1"/>
        <v>0</v>
      </c>
      <c r="F12" s="44">
        <v>8.4953703703703701E-3</v>
      </c>
      <c r="G12" s="45">
        <f t="shared" si="2"/>
        <v>0.17209847596717473</v>
      </c>
      <c r="H12" s="45">
        <f t="shared" si="3"/>
        <v>0.16531531531531538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8.4953703703703701E-3</v>
      </c>
      <c r="M12" s="45">
        <f t="shared" si="6"/>
        <v>0.13044250933001603</v>
      </c>
      <c r="N12" s="47">
        <f t="shared" si="7"/>
        <v>0.11867421180274863</v>
      </c>
    </row>
    <row r="13" spans="2:14" x14ac:dyDescent="0.35">
      <c r="B13" s="43" t="s">
        <v>129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v>3.1944444444444399E-3</v>
      </c>
      <c r="J13" s="45">
        <f t="shared" si="4"/>
        <v>0.20264317180616723</v>
      </c>
      <c r="K13" s="45">
        <f t="shared" si="5"/>
        <v>0.15816618911174771</v>
      </c>
      <c r="L13" s="46">
        <f t="shared" ref="L13" si="9">SUM(C13,F13,I13)</f>
        <v>3.1944444444444399E-3</v>
      </c>
      <c r="M13" s="45">
        <f t="shared" ref="M13" si="10">IFERROR(L13/L$20,0)</f>
        <v>4.9049226941531847E-2</v>
      </c>
      <c r="N13" s="47">
        <f t="shared" ref="N13" si="11">IFERROR(L13/L$31,0)</f>
        <v>4.4624090541632938E-2</v>
      </c>
    </row>
    <row r="14" spans="2:14" x14ac:dyDescent="0.35">
      <c r="B14" s="43" t="s">
        <v>130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/>
      <c r="M14" s="45"/>
      <c r="N14" s="47"/>
    </row>
    <row r="15" spans="2:14" x14ac:dyDescent="0.35">
      <c r="B15" s="43" t="s">
        <v>199</v>
      </c>
      <c r="C15" s="44">
        <v>0</v>
      </c>
      <c r="D15" s="45">
        <f t="shared" si="0"/>
        <v>0</v>
      </c>
      <c r="E15" s="45">
        <f t="shared" si="1"/>
        <v>0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0</v>
      </c>
      <c r="M15" s="45">
        <f>IFERROR(L15/L$20,0)</f>
        <v>0</v>
      </c>
      <c r="N15" s="47">
        <f>IFERROR(L15/L$31,0)</f>
        <v>0</v>
      </c>
    </row>
    <row r="16" spans="2:14" x14ac:dyDescent="0.35">
      <c r="B16" s="43" t="s">
        <v>128</v>
      </c>
      <c r="C16" s="44">
        <v>0</v>
      </c>
      <c r="D16" s="45">
        <f t="shared" si="0"/>
        <v>0</v>
      </c>
      <c r="E16" s="45">
        <f t="shared" si="1"/>
        <v>0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0</v>
      </c>
      <c r="M16" s="45">
        <f>IFERROR(L16/L$20,0)</f>
        <v>0</v>
      </c>
      <c r="N16" s="47">
        <f>IFERROR(L16/L$31,0)</f>
        <v>0</v>
      </c>
    </row>
    <row r="17" spans="2:14" x14ac:dyDescent="0.35">
      <c r="B17" s="43" t="s">
        <v>200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0</v>
      </c>
      <c r="M17" s="45">
        <f>IFERROR(L17/L$20,0)</f>
        <v>0</v>
      </c>
      <c r="N17" s="47">
        <f>IFERROR(L17/L$31,0)</f>
        <v>0</v>
      </c>
    </row>
    <row r="18" spans="2:14" x14ac:dyDescent="0.35">
      <c r="B18" s="43" t="s">
        <v>201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" thickBot="1" x14ac:dyDescent="0.4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1.95486111111111E-2</v>
      </c>
      <c r="G19" s="45">
        <f t="shared" si="2"/>
        <v>0.39601406799531058</v>
      </c>
      <c r="H19" s="45">
        <f t="shared" si="3"/>
        <v>0.38040540540540535</v>
      </c>
      <c r="I19" s="44">
        <v>9.4097222222222204E-3</v>
      </c>
      <c r="J19" s="45">
        <f t="shared" si="4"/>
        <v>0.59691629955947156</v>
      </c>
      <c r="K19" s="45">
        <f t="shared" si="5"/>
        <v>0.46590257879656177</v>
      </c>
      <c r="L19" s="46">
        <f t="shared" si="8"/>
        <v>2.8958333333333322E-2</v>
      </c>
      <c r="M19" s="45">
        <f>IFERROR(L19/L$20,0)</f>
        <v>0.44464190510040874</v>
      </c>
      <c r="N19" s="47">
        <f>IFERROR(L19/L$31,0)</f>
        <v>0.40452708164915119</v>
      </c>
    </row>
    <row r="20" spans="2:14" s="2" customFormat="1" ht="15.5" thickTop="1" thickBot="1" x14ac:dyDescent="0.4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4.9363425925925908E-2</v>
      </c>
      <c r="G20" s="62">
        <f>IFERROR(SUM(G7:G19),0)</f>
        <v>1</v>
      </c>
      <c r="H20" s="62">
        <f>IFERROR(SUM(H7:H19),0)</f>
        <v>0.96058558558558571</v>
      </c>
      <c r="I20" s="61">
        <f>SUM(I7:I19)</f>
        <v>1.5763888888888879E-2</v>
      </c>
      <c r="J20" s="62">
        <f>IFERROR(SUM(J7:J19),0)</f>
        <v>1</v>
      </c>
      <c r="K20" s="62">
        <f>IFERROR(SUM(K7:K19),0)</f>
        <v>0.78051575931232087</v>
      </c>
      <c r="L20" s="61">
        <f>SUM(L7:L19)</f>
        <v>6.5127314814814791E-2</v>
      </c>
      <c r="M20" s="62">
        <f>IFERROR(SUM(M7:M19),0)</f>
        <v>1</v>
      </c>
      <c r="N20" s="63">
        <f>IFERROR(SUM(N7:N19),0)</f>
        <v>0.90978172999191598</v>
      </c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s="3" customFormat="1" x14ac:dyDescent="0.3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35">
      <c r="B23" s="50" t="s">
        <v>15</v>
      </c>
      <c r="C23" s="44">
        <v>0</v>
      </c>
      <c r="D23" s="51"/>
      <c r="E23" s="45">
        <f>IFERROR(C23/C$31,0)</f>
        <v>0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0</v>
      </c>
      <c r="M23" s="51"/>
      <c r="N23" s="47">
        <f>IFERROR(L23/L$31,0)</f>
        <v>0</v>
      </c>
    </row>
    <row r="24" spans="2:14" x14ac:dyDescent="0.35">
      <c r="B24" s="50" t="s">
        <v>16</v>
      </c>
      <c r="C24" s="44">
        <v>0</v>
      </c>
      <c r="D24" s="51"/>
      <c r="E24" s="45">
        <f t="shared" ref="E24:E28" si="12">IFERROR(C24/C$31,0)</f>
        <v>0</v>
      </c>
      <c r="F24" s="44">
        <v>0</v>
      </c>
      <c r="G24" s="51"/>
      <c r="H24" s="45">
        <f t="shared" ref="H24:H28" si="13">IFERROR(F24/F$31,0)</f>
        <v>0</v>
      </c>
      <c r="I24" s="44">
        <v>0</v>
      </c>
      <c r="J24" s="51"/>
      <c r="K24" s="45">
        <f t="shared" ref="K24:K28" si="14">IFERROR(I24/I$31,0)</f>
        <v>0</v>
      </c>
      <c r="L24" s="46">
        <f t="shared" ref="L24:L28" si="15">SUM(C24,F24,I24)</f>
        <v>0</v>
      </c>
      <c r="M24" s="51"/>
      <c r="N24" s="47">
        <f t="shared" ref="N24:N28" si="16">IFERROR(L24/L$31,0)</f>
        <v>0</v>
      </c>
    </row>
    <row r="25" spans="2:14" x14ac:dyDescent="0.35">
      <c r="B25" s="50" t="s">
        <v>17</v>
      </c>
      <c r="C25" s="44">
        <v>0</v>
      </c>
      <c r="D25" s="51"/>
      <c r="E25" s="45">
        <f t="shared" si="12"/>
        <v>0</v>
      </c>
      <c r="F25" s="44">
        <v>0</v>
      </c>
      <c r="G25" s="51"/>
      <c r="H25" s="45">
        <f t="shared" si="13"/>
        <v>0</v>
      </c>
      <c r="I25" s="44">
        <v>0</v>
      </c>
      <c r="J25" s="51"/>
      <c r="K25" s="45">
        <f t="shared" si="14"/>
        <v>0</v>
      </c>
      <c r="L25" s="46">
        <f t="shared" si="15"/>
        <v>0</v>
      </c>
      <c r="M25" s="51"/>
      <c r="N25" s="47">
        <f t="shared" si="16"/>
        <v>0</v>
      </c>
    </row>
    <row r="26" spans="2:14" x14ac:dyDescent="0.35">
      <c r="B26" s="50" t="s">
        <v>18</v>
      </c>
      <c r="C26" s="44">
        <v>0</v>
      </c>
      <c r="D26" s="51"/>
      <c r="E26" s="45">
        <f t="shared" si="12"/>
        <v>0</v>
      </c>
      <c r="F26" s="44">
        <v>0</v>
      </c>
      <c r="G26" s="51"/>
      <c r="H26" s="45">
        <f t="shared" si="13"/>
        <v>0</v>
      </c>
      <c r="I26" s="44">
        <v>0</v>
      </c>
      <c r="J26" s="51"/>
      <c r="K26" s="45">
        <f t="shared" si="14"/>
        <v>0</v>
      </c>
      <c r="L26" s="46">
        <f t="shared" si="15"/>
        <v>0</v>
      </c>
      <c r="M26" s="51"/>
      <c r="N26" s="47">
        <f t="shared" si="16"/>
        <v>0</v>
      </c>
    </row>
    <row r="27" spans="2:14" x14ac:dyDescent="0.35">
      <c r="B27" s="50" t="s">
        <v>19</v>
      </c>
      <c r="C27" s="44">
        <v>0</v>
      </c>
      <c r="D27" s="51"/>
      <c r="E27" s="45">
        <f t="shared" si="12"/>
        <v>0</v>
      </c>
      <c r="F27" s="44">
        <v>2.0254629629629598E-3</v>
      </c>
      <c r="G27" s="51"/>
      <c r="H27" s="45">
        <f t="shared" si="13"/>
        <v>3.9414414414414373E-2</v>
      </c>
      <c r="I27" s="44">
        <v>4.43287037037037E-3</v>
      </c>
      <c r="J27" s="51"/>
      <c r="K27" s="45">
        <f t="shared" si="14"/>
        <v>0.21948424068767919</v>
      </c>
      <c r="L27" s="46">
        <f t="shared" si="15"/>
        <v>6.4583333333333298E-3</v>
      </c>
      <c r="M27" s="51"/>
      <c r="N27" s="47">
        <f t="shared" si="16"/>
        <v>9.0218270008084064E-2</v>
      </c>
    </row>
    <row r="28" spans="2:14" ht="15" thickBot="1" x14ac:dyDescent="0.4">
      <c r="B28" s="55" t="s">
        <v>20</v>
      </c>
      <c r="C28" s="53">
        <v>0</v>
      </c>
      <c r="D28" s="56"/>
      <c r="E28" s="54">
        <f t="shared" si="12"/>
        <v>0</v>
      </c>
      <c r="F28" s="53">
        <v>0</v>
      </c>
      <c r="G28" s="56"/>
      <c r="H28" s="54">
        <f t="shared" si="13"/>
        <v>0</v>
      </c>
      <c r="I28" s="53">
        <v>0</v>
      </c>
      <c r="J28" s="56"/>
      <c r="K28" s="54">
        <f t="shared" si="14"/>
        <v>0</v>
      </c>
      <c r="L28" s="70">
        <f t="shared" si="15"/>
        <v>0</v>
      </c>
      <c r="M28" s="56"/>
      <c r="N28" s="67">
        <f t="shared" si="16"/>
        <v>0</v>
      </c>
    </row>
    <row r="29" spans="2:14" s="2" customFormat="1" ht="15.5" thickTop="1" thickBot="1" x14ac:dyDescent="0.4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2.0254629629629598E-3</v>
      </c>
      <c r="G29" s="62"/>
      <c r="H29" s="62">
        <f>IFERROR(SUM(H23:H28),0)</f>
        <v>3.9414414414414373E-2</v>
      </c>
      <c r="I29" s="61">
        <f>SUM(I23:I28)</f>
        <v>4.43287037037037E-3</v>
      </c>
      <c r="J29" s="62"/>
      <c r="K29" s="62">
        <f>IFERROR(SUM(K23:K28),0)</f>
        <v>0.21948424068767919</v>
      </c>
      <c r="L29" s="61">
        <f>SUM(L23:L28)</f>
        <v>6.4583333333333298E-3</v>
      </c>
      <c r="M29" s="62"/>
      <c r="N29" s="63">
        <f>IFERROR(SUM(N23:N28),0)</f>
        <v>9.0218270008084064E-2</v>
      </c>
    </row>
    <row r="30" spans="2:14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s="2" customFormat="1" ht="15.5" thickTop="1" thickBot="1" x14ac:dyDescent="0.4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5.1388888888888866E-2</v>
      </c>
      <c r="G31" s="64"/>
      <c r="H31" s="65">
        <f>IFERROR(SUM(H20,H29),0)</f>
        <v>1</v>
      </c>
      <c r="I31" s="61">
        <f>SUM(I20,I29)</f>
        <v>2.0196759259259248E-2</v>
      </c>
      <c r="J31" s="64"/>
      <c r="K31" s="65">
        <f>IFERROR(SUM(K20,K29),0)</f>
        <v>1</v>
      </c>
      <c r="L31" s="71">
        <f>SUM(L20,L29)</f>
        <v>7.158564814814812E-2</v>
      </c>
      <c r="M31" s="64"/>
      <c r="N31" s="66">
        <f>IFERROR(SUM(N20,N29),0)</f>
        <v>1</v>
      </c>
    </row>
    <row r="32" spans="2:14" s="3" customFormat="1" ht="66" customHeight="1" thickTop="1" thickBot="1" x14ac:dyDescent="0.4">
      <c r="B32" s="197" t="s">
        <v>203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9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2"/>
  <sheetViews>
    <sheetView showGridLines="0" showZeros="0" view="pageBreakPreview" zoomScaleNormal="69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2" spans="2:14" ht="15" thickBot="1" x14ac:dyDescent="0.4"/>
    <row r="3" spans="2:14" x14ac:dyDescent="0.35">
      <c r="B3" s="200" t="s">
        <v>191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2"/>
    </row>
    <row r="4" spans="2:14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5"/>
    </row>
    <row r="5" spans="2:14" x14ac:dyDescent="0.35">
      <c r="B5" s="52"/>
      <c r="C5" s="204" t="s">
        <v>7</v>
      </c>
      <c r="D5" s="204"/>
      <c r="E5" s="204"/>
      <c r="F5" s="204" t="s">
        <v>8</v>
      </c>
      <c r="G5" s="204"/>
      <c r="H5" s="204"/>
      <c r="I5" s="204" t="s">
        <v>9</v>
      </c>
      <c r="J5" s="204"/>
      <c r="K5" s="204"/>
      <c r="L5" s="204" t="s">
        <v>3</v>
      </c>
      <c r="M5" s="204"/>
      <c r="N5" s="205"/>
    </row>
    <row r="6" spans="2:14" x14ac:dyDescent="0.3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35">
      <c r="B7" s="43" t="s">
        <v>37</v>
      </c>
      <c r="C7" s="44">
        <v>9.68171296296296E-2</v>
      </c>
      <c r="D7" s="45">
        <f t="shared" ref="D7:D19" si="0">IFERROR(C7/C$20,0)</f>
        <v>0.13630882544648679</v>
      </c>
      <c r="E7" s="45">
        <f t="shared" ref="E7:E19" si="1">IFERROR(C7/C$31,0)</f>
        <v>0.10694742763628926</v>
      </c>
      <c r="F7" s="44">
        <v>0</v>
      </c>
      <c r="G7" s="45">
        <f t="shared" ref="G7:G19" si="2">IFERROR(F7/F$20,0)</f>
        <v>0</v>
      </c>
      <c r="H7" s="45">
        <f t="shared" ref="H7:H19" si="3">IFERROR(F7/F$31,0)</f>
        <v>0</v>
      </c>
      <c r="I7" s="44">
        <v>0</v>
      </c>
      <c r="J7" s="45">
        <f t="shared" ref="J7:J19" si="4">IFERROR(I7/I$20,0)</f>
        <v>0</v>
      </c>
      <c r="K7" s="45">
        <f t="shared" ref="K7:K19" si="5">IFERROR(I7/I$31,0)</f>
        <v>0</v>
      </c>
      <c r="L7" s="46">
        <f>SUM(C7,F7,I7)</f>
        <v>9.68171296296296E-2</v>
      </c>
      <c r="M7" s="45">
        <f t="shared" ref="M7:M12" si="6">IFERROR(L7/L$20,0)</f>
        <v>0.13630882544648679</v>
      </c>
      <c r="N7" s="47">
        <f t="shared" ref="N7:N12" si="7">IFERROR(L7/L$31,0)</f>
        <v>0.10694742763628926</v>
      </c>
    </row>
    <row r="8" spans="2:14" x14ac:dyDescent="0.35">
      <c r="B8" s="110" t="s">
        <v>118</v>
      </c>
      <c r="C8" s="44">
        <v>0.139895833333333</v>
      </c>
      <c r="D8" s="45">
        <f t="shared" si="0"/>
        <v>0.19695932733672233</v>
      </c>
      <c r="E8" s="45">
        <f t="shared" si="1"/>
        <v>0.15453359926357746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9" si="8">SUM(C8,F8,I8)</f>
        <v>0.139895833333333</v>
      </c>
      <c r="M8" s="45">
        <f t="shared" si="6"/>
        <v>0.19695932733672233</v>
      </c>
      <c r="N8" s="47">
        <f t="shared" si="7"/>
        <v>0.15453359926357746</v>
      </c>
    </row>
    <row r="9" spans="2:14" x14ac:dyDescent="0.35">
      <c r="B9" s="43" t="s">
        <v>51</v>
      </c>
      <c r="C9" s="44">
        <v>7.0844907407407398E-2</v>
      </c>
      <c r="D9" s="45">
        <f t="shared" si="0"/>
        <v>9.9742536827010855E-2</v>
      </c>
      <c r="E9" s="45">
        <f t="shared" si="1"/>
        <v>7.8257645494527989E-2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7.0844907407407398E-2</v>
      </c>
      <c r="M9" s="45">
        <f t="shared" si="6"/>
        <v>9.9742536827010855E-2</v>
      </c>
      <c r="N9" s="47">
        <f t="shared" si="7"/>
        <v>7.8257645494527989E-2</v>
      </c>
    </row>
    <row r="10" spans="2:14" x14ac:dyDescent="0.35">
      <c r="B10" s="43" t="s">
        <v>11</v>
      </c>
      <c r="C10" s="44">
        <v>0.15167824074074099</v>
      </c>
      <c r="D10" s="45">
        <f t="shared" si="0"/>
        <v>0.21354777734324124</v>
      </c>
      <c r="E10" s="45">
        <f t="shared" si="1"/>
        <v>0.16754883911220242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0.15167824074074099</v>
      </c>
      <c r="M10" s="45">
        <f t="shared" si="6"/>
        <v>0.21354777734324124</v>
      </c>
      <c r="N10" s="47">
        <f t="shared" si="7"/>
        <v>0.16754883911220242</v>
      </c>
    </row>
    <row r="11" spans="2:14" x14ac:dyDescent="0.35">
      <c r="B11" s="43" t="s">
        <v>12</v>
      </c>
      <c r="C11" s="44">
        <v>5.3368055555555599E-2</v>
      </c>
      <c r="D11" s="45">
        <f t="shared" si="0"/>
        <v>7.5136879155260169E-2</v>
      </c>
      <c r="E11" s="45">
        <f t="shared" si="1"/>
        <v>5.8952132555998835E-2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5.3368055555555599E-2</v>
      </c>
      <c r="M11" s="45">
        <f t="shared" si="6"/>
        <v>7.5136879155260169E-2</v>
      </c>
      <c r="N11" s="47">
        <f t="shared" si="7"/>
        <v>5.8952132555998835E-2</v>
      </c>
    </row>
    <row r="12" spans="2:14" x14ac:dyDescent="0.35">
      <c r="B12" s="43" t="s">
        <v>198</v>
      </c>
      <c r="C12" s="44">
        <v>4.5717592592592601E-2</v>
      </c>
      <c r="D12" s="45">
        <f t="shared" si="0"/>
        <v>6.436579324729505E-2</v>
      </c>
      <c r="E12" s="45">
        <f t="shared" si="1"/>
        <v>5.0501176229927405E-2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4.5717592592592601E-2</v>
      </c>
      <c r="M12" s="45">
        <f t="shared" si="6"/>
        <v>6.436579324729505E-2</v>
      </c>
      <c r="N12" s="47">
        <f t="shared" si="7"/>
        <v>5.0501176229927405E-2</v>
      </c>
    </row>
    <row r="13" spans="2:14" x14ac:dyDescent="0.35">
      <c r="B13" s="43" t="s">
        <v>129</v>
      </c>
      <c r="C13" s="44">
        <v>6.2615740740740696E-3</v>
      </c>
      <c r="D13" s="45">
        <f t="shared" si="0"/>
        <v>8.815669404249769E-3</v>
      </c>
      <c r="E13" s="45">
        <f t="shared" si="1"/>
        <v>6.9167433773141013E-3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4" si="9">SUM(C13,F13,I13)</f>
        <v>6.2615740740740696E-3</v>
      </c>
      <c r="M13" s="45">
        <f t="shared" ref="M13:M14" si="10">IFERROR(L13/L$20,0)</f>
        <v>8.815669404249769E-3</v>
      </c>
      <c r="N13" s="47">
        <f t="shared" ref="N13:N14" si="11">IFERROR(L13/L$31,0)</f>
        <v>6.9167433773141013E-3</v>
      </c>
    </row>
    <row r="14" spans="2:14" x14ac:dyDescent="0.35">
      <c r="B14" s="43" t="s">
        <v>130</v>
      </c>
      <c r="C14" s="44">
        <v>1.6203703703703701E-3</v>
      </c>
      <c r="D14" s="45">
        <f t="shared" si="0"/>
        <v>2.2813192543345074E-3</v>
      </c>
      <c r="E14" s="45">
        <f t="shared" si="1"/>
        <v>1.7899151068835023E-3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1.6203703703703701E-3</v>
      </c>
      <c r="M14" s="45">
        <f t="shared" si="10"/>
        <v>2.2813192543345074E-3</v>
      </c>
      <c r="N14" s="47">
        <f t="shared" si="11"/>
        <v>1.7899151068835023E-3</v>
      </c>
    </row>
    <row r="15" spans="2:14" x14ac:dyDescent="0.35">
      <c r="B15" s="43" t="s">
        <v>199</v>
      </c>
      <c r="C15" s="44">
        <v>1.65509259259259E-3</v>
      </c>
      <c r="D15" s="45">
        <f t="shared" si="0"/>
        <v>2.3302046669273864E-3</v>
      </c>
      <c r="E15" s="45">
        <f t="shared" si="1"/>
        <v>1.8282704306024319E-3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8"/>
        <v>1.65509259259259E-3</v>
      </c>
      <c r="M15" s="45">
        <f>IFERROR(L15/L$20,0)</f>
        <v>2.3302046669273864E-3</v>
      </c>
      <c r="N15" s="47">
        <f>IFERROR(L15/L$31,0)</f>
        <v>1.8282704306024319E-3</v>
      </c>
    </row>
    <row r="16" spans="2:14" x14ac:dyDescent="0.35">
      <c r="B16" s="43" t="s">
        <v>128</v>
      </c>
      <c r="C16" s="44">
        <v>2.0416666666666701E-2</v>
      </c>
      <c r="D16" s="45">
        <f t="shared" si="0"/>
        <v>2.8744622604614845E-2</v>
      </c>
      <c r="E16" s="45">
        <f t="shared" si="1"/>
        <v>2.255293034673217E-2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2.0416666666666701E-2</v>
      </c>
      <c r="M16" s="45">
        <f>IFERROR(L16/L$20,0)</f>
        <v>2.8744622604614845E-2</v>
      </c>
      <c r="N16" s="47">
        <f>IFERROR(L16/L$31,0)</f>
        <v>2.255293034673217E-2</v>
      </c>
    </row>
    <row r="17" spans="2:14" x14ac:dyDescent="0.35">
      <c r="B17" s="43" t="s">
        <v>200</v>
      </c>
      <c r="C17" s="44">
        <v>9.4907407407407406E-3</v>
      </c>
      <c r="D17" s="45">
        <f t="shared" si="0"/>
        <v>1.336201277538783E-2</v>
      </c>
      <c r="E17" s="45">
        <f t="shared" si="1"/>
        <v>1.0483788483174801E-2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>
        <f t="shared" si="8"/>
        <v>9.4907407407407406E-3</v>
      </c>
      <c r="M17" s="45">
        <f>IFERROR(L17/L$20,0)</f>
        <v>1.336201277538783E-2</v>
      </c>
      <c r="N17" s="47">
        <f>IFERROR(L17/L$31,0)</f>
        <v>1.0483788483174801E-2</v>
      </c>
    </row>
    <row r="18" spans="2:14" x14ac:dyDescent="0.35">
      <c r="B18" s="43" t="s">
        <v>201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/>
      <c r="M18" s="45"/>
      <c r="N18" s="47"/>
    </row>
    <row r="19" spans="2:14" ht="15" thickBot="1" x14ac:dyDescent="0.4">
      <c r="B19" s="43" t="s">
        <v>13</v>
      </c>
      <c r="C19" s="44">
        <v>0.112511574074074</v>
      </c>
      <c r="D19" s="45">
        <f t="shared" si="0"/>
        <v>0.15840503193846953</v>
      </c>
      <c r="E19" s="45">
        <f t="shared" si="1"/>
        <v>0.12428403395724655</v>
      </c>
      <c r="F19" s="44">
        <v>0</v>
      </c>
      <c r="G19" s="45">
        <f t="shared" si="2"/>
        <v>0</v>
      </c>
      <c r="H19" s="45">
        <f t="shared" si="3"/>
        <v>0</v>
      </c>
      <c r="I19" s="44">
        <v>0</v>
      </c>
      <c r="J19" s="45">
        <f t="shared" si="4"/>
        <v>0</v>
      </c>
      <c r="K19" s="45">
        <f t="shared" si="5"/>
        <v>0</v>
      </c>
      <c r="L19" s="46">
        <f t="shared" si="8"/>
        <v>0.112511574074074</v>
      </c>
      <c r="M19" s="45">
        <f>IFERROR(L19/L$20,0)</f>
        <v>0.15840503193846953</v>
      </c>
      <c r="N19" s="47">
        <f>IFERROR(L19/L$31,0)</f>
        <v>0.12428403395724655</v>
      </c>
    </row>
    <row r="20" spans="2:14" ht="15.5" thickTop="1" thickBot="1" x14ac:dyDescent="0.4">
      <c r="B20" s="60" t="s">
        <v>3</v>
      </c>
      <c r="C20" s="61">
        <f>SUM(C7:C19)</f>
        <v>0.71027777777777745</v>
      </c>
      <c r="D20" s="62">
        <f>IFERROR(SUM(D7:D19),0)</f>
        <v>1.0000000000000002</v>
      </c>
      <c r="E20" s="62">
        <f>IFERROR(SUM(E7:E19),0)</f>
        <v>0.78459650199447684</v>
      </c>
      <c r="F20" s="61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2">
        <f>IFERROR(SUM(K7:K19),0)</f>
        <v>0</v>
      </c>
      <c r="L20" s="61">
        <f>SUM(L7:L19)</f>
        <v>0.71027777777777745</v>
      </c>
      <c r="M20" s="62">
        <f>IFERROR(SUM(M7:M19),0)</f>
        <v>1.0000000000000002</v>
      </c>
      <c r="N20" s="63">
        <f>IFERROR(SUM(N7:N19),0)</f>
        <v>0.78459650199447684</v>
      </c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68"/>
    </row>
    <row r="22" spans="2:14" x14ac:dyDescent="0.3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8" t="s">
        <v>5</v>
      </c>
      <c r="L22" s="48" t="s">
        <v>4</v>
      </c>
      <c r="M22" s="48" t="s">
        <v>5</v>
      </c>
      <c r="N22" s="49" t="s">
        <v>5</v>
      </c>
    </row>
    <row r="23" spans="2:14" x14ac:dyDescent="0.35">
      <c r="B23" s="50" t="s">
        <v>15</v>
      </c>
      <c r="C23" s="44">
        <v>2.31481481481481E-4</v>
      </c>
      <c r="D23" s="51"/>
      <c r="E23" s="45">
        <f>IFERROR(C23/C$31,0)</f>
        <v>2.5570215812621412E-4</v>
      </c>
      <c r="F23" s="44">
        <v>0</v>
      </c>
      <c r="G23" s="51"/>
      <c r="H23" s="45">
        <f>IFERROR(F23/F$31,0)</f>
        <v>0</v>
      </c>
      <c r="I23" s="44">
        <v>0</v>
      </c>
      <c r="J23" s="51"/>
      <c r="K23" s="45">
        <f>IFERROR(I23/I$31,0)</f>
        <v>0</v>
      </c>
      <c r="L23" s="46">
        <f>SUM(C23,F23,I23)</f>
        <v>2.31481481481481E-4</v>
      </c>
      <c r="M23" s="51"/>
      <c r="N23" s="47">
        <f>IFERROR(L23/L$31,0)</f>
        <v>2.5570215812621412E-4</v>
      </c>
    </row>
    <row r="24" spans="2:14" x14ac:dyDescent="0.35">
      <c r="B24" s="50" t="s">
        <v>16</v>
      </c>
      <c r="C24" s="44">
        <v>6.8287037037037003E-4</v>
      </c>
      <c r="D24" s="51"/>
      <c r="E24" s="45">
        <f t="shared" ref="E24:E28" si="12">IFERROR(C24/C$31,0)</f>
        <v>7.5432136647233291E-4</v>
      </c>
      <c r="F24" s="44">
        <v>0</v>
      </c>
      <c r="G24" s="51"/>
      <c r="H24" s="45">
        <f t="shared" ref="H24:H28" si="13">IFERROR(F24/F$31,0)</f>
        <v>0</v>
      </c>
      <c r="I24" s="44">
        <v>0</v>
      </c>
      <c r="J24" s="51"/>
      <c r="K24" s="45">
        <f t="shared" ref="K24:K28" si="14">IFERROR(I24/I$31,0)</f>
        <v>0</v>
      </c>
      <c r="L24" s="46">
        <f t="shared" ref="L24:L28" si="15">SUM(C24,F24,I24)</f>
        <v>6.8287037037037003E-4</v>
      </c>
      <c r="M24" s="51"/>
      <c r="N24" s="47">
        <f t="shared" ref="N24:N28" si="16">IFERROR(L24/L$31,0)</f>
        <v>7.5432136647233291E-4</v>
      </c>
    </row>
    <row r="25" spans="2:14" x14ac:dyDescent="0.35">
      <c r="B25" s="50" t="s">
        <v>17</v>
      </c>
      <c r="C25" s="44">
        <v>7.5231481481481503E-4</v>
      </c>
      <c r="D25" s="51"/>
      <c r="E25" s="45">
        <f t="shared" si="12"/>
        <v>8.3103201391019786E-4</v>
      </c>
      <c r="F25" s="44">
        <v>0</v>
      </c>
      <c r="G25" s="51"/>
      <c r="H25" s="45">
        <f t="shared" si="13"/>
        <v>0</v>
      </c>
      <c r="I25" s="44">
        <v>0</v>
      </c>
      <c r="J25" s="51"/>
      <c r="K25" s="45">
        <f t="shared" si="14"/>
        <v>0</v>
      </c>
      <c r="L25" s="46">
        <f t="shared" si="15"/>
        <v>7.5231481481481503E-4</v>
      </c>
      <c r="M25" s="51"/>
      <c r="N25" s="47">
        <f t="shared" si="16"/>
        <v>8.3103201391019786E-4</v>
      </c>
    </row>
    <row r="26" spans="2:14" x14ac:dyDescent="0.35">
      <c r="B26" s="50" t="s">
        <v>18</v>
      </c>
      <c r="C26" s="44">
        <v>9.2939814814814795E-3</v>
      </c>
      <c r="D26" s="51"/>
      <c r="E26" s="45">
        <f t="shared" si="12"/>
        <v>1.0266441648767517E-2</v>
      </c>
      <c r="F26" s="44">
        <v>0</v>
      </c>
      <c r="G26" s="51"/>
      <c r="H26" s="45">
        <f t="shared" si="13"/>
        <v>0</v>
      </c>
      <c r="I26" s="44">
        <v>0</v>
      </c>
      <c r="J26" s="51"/>
      <c r="K26" s="45">
        <f t="shared" si="14"/>
        <v>0</v>
      </c>
      <c r="L26" s="46">
        <f t="shared" si="15"/>
        <v>9.2939814814814795E-3</v>
      </c>
      <c r="M26" s="51"/>
      <c r="N26" s="47">
        <f t="shared" si="16"/>
        <v>1.0266441648767517E-2</v>
      </c>
    </row>
    <row r="27" spans="2:14" s="2" customFormat="1" x14ac:dyDescent="0.35">
      <c r="B27" s="50" t="s">
        <v>19</v>
      </c>
      <c r="C27" s="44">
        <v>0.17546296296296299</v>
      </c>
      <c r="D27" s="51"/>
      <c r="E27" s="45">
        <f t="shared" si="12"/>
        <v>0.19382223585967073</v>
      </c>
      <c r="F27" s="44">
        <v>0</v>
      </c>
      <c r="G27" s="51"/>
      <c r="H27" s="45">
        <f t="shared" si="13"/>
        <v>0</v>
      </c>
      <c r="I27" s="44">
        <v>0</v>
      </c>
      <c r="J27" s="51"/>
      <c r="K27" s="45">
        <f t="shared" si="14"/>
        <v>0</v>
      </c>
      <c r="L27" s="46">
        <f t="shared" si="15"/>
        <v>0.17546296296296299</v>
      </c>
      <c r="M27" s="51"/>
      <c r="N27" s="47">
        <f t="shared" si="16"/>
        <v>0.19382223585967073</v>
      </c>
    </row>
    <row r="28" spans="2:14" ht="15" thickBot="1" x14ac:dyDescent="0.4">
      <c r="B28" s="55" t="s">
        <v>20</v>
      </c>
      <c r="C28" s="53">
        <v>8.5763888888888903E-3</v>
      </c>
      <c r="D28" s="56"/>
      <c r="E28" s="54">
        <f t="shared" si="12"/>
        <v>9.4737649585762539E-3</v>
      </c>
      <c r="F28" s="53">
        <v>0</v>
      </c>
      <c r="G28" s="56"/>
      <c r="H28" s="54">
        <f t="shared" si="13"/>
        <v>0</v>
      </c>
      <c r="I28" s="53">
        <v>0</v>
      </c>
      <c r="J28" s="56"/>
      <c r="K28" s="54">
        <f t="shared" si="14"/>
        <v>0</v>
      </c>
      <c r="L28" s="70">
        <f t="shared" si="15"/>
        <v>8.5763888888888903E-3</v>
      </c>
      <c r="M28" s="56"/>
      <c r="N28" s="67">
        <f t="shared" si="16"/>
        <v>9.4737649585762539E-3</v>
      </c>
    </row>
    <row r="29" spans="2:14" s="3" customFormat="1" ht="15.5" thickTop="1" thickBot="1" x14ac:dyDescent="0.4">
      <c r="B29" s="60" t="s">
        <v>3</v>
      </c>
      <c r="C29" s="61">
        <f>SUM(C23:C28)</f>
        <v>0.19500000000000003</v>
      </c>
      <c r="D29" s="62"/>
      <c r="E29" s="62">
        <f>IFERROR(SUM(E23:E28),0)</f>
        <v>0.21540349800552325</v>
      </c>
      <c r="F29" s="61">
        <f>SUM(F23:F28)</f>
        <v>0</v>
      </c>
      <c r="G29" s="62"/>
      <c r="H29" s="62">
        <f>IFERROR(SUM(H23:H28),0)</f>
        <v>0</v>
      </c>
      <c r="I29" s="61">
        <f>SUM(I23:I28)</f>
        <v>0</v>
      </c>
      <c r="J29" s="62"/>
      <c r="K29" s="62">
        <f>IFERROR(SUM(K23:K28),0)</f>
        <v>0</v>
      </c>
      <c r="L29" s="61">
        <f>SUM(L23:L28)</f>
        <v>0.19500000000000003</v>
      </c>
      <c r="M29" s="62"/>
      <c r="N29" s="63">
        <f>IFERROR(SUM(N23:N28),0)</f>
        <v>0.21540349800552325</v>
      </c>
    </row>
    <row r="30" spans="2:14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69"/>
    </row>
    <row r="31" spans="2:14" ht="15.5" thickTop="1" thickBot="1" x14ac:dyDescent="0.4">
      <c r="B31" s="60" t="s">
        <v>6</v>
      </c>
      <c r="C31" s="61">
        <f>SUM(C20,C29)</f>
        <v>0.90527777777777751</v>
      </c>
      <c r="D31" s="64"/>
      <c r="E31" s="65">
        <f>IFERROR(SUM(E20,E29),0)</f>
        <v>1</v>
      </c>
      <c r="F31" s="61">
        <f>SUM(F20,F29)</f>
        <v>0</v>
      </c>
      <c r="G31" s="64"/>
      <c r="H31" s="65">
        <f>IFERROR(SUM(H20,H29),0)</f>
        <v>0</v>
      </c>
      <c r="I31" s="61">
        <f>SUM(I20,I29)</f>
        <v>0</v>
      </c>
      <c r="J31" s="64"/>
      <c r="K31" s="65">
        <f>IFERROR(SUM(K20,K29),0)</f>
        <v>0</v>
      </c>
      <c r="L31" s="71">
        <f>SUM(L20,L29)</f>
        <v>0.90527777777777751</v>
      </c>
      <c r="M31" s="64"/>
      <c r="N31" s="66">
        <f>IFERROR(SUM(N20,N29),0)</f>
        <v>1</v>
      </c>
    </row>
    <row r="32" spans="2:14" ht="81.75" customHeight="1" thickTop="1" thickBot="1" x14ac:dyDescent="0.4">
      <c r="B32" s="197" t="s">
        <v>204</v>
      </c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9"/>
    </row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N32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48.26953125" style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131</v>
      </c>
      <c r="D5" s="209"/>
      <c r="E5" s="209"/>
      <c r="F5" s="204" t="s">
        <v>117</v>
      </c>
      <c r="G5" s="209"/>
      <c r="H5" s="209"/>
      <c r="I5" s="204" t="s">
        <v>3</v>
      </c>
      <c r="J5" s="204"/>
      <c r="K5" s="205"/>
    </row>
    <row r="6" spans="2:11" x14ac:dyDescent="0.3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44">
        <v>0</v>
      </c>
      <c r="D7" s="45">
        <f t="shared" ref="D7:D19" si="0">IFERROR(C7/C$20,0)</f>
        <v>0</v>
      </c>
      <c r="E7" s="45">
        <f t="shared" ref="E7:E19" si="1">IFERROR(C7/C$31,0)</f>
        <v>0</v>
      </c>
      <c r="F7" s="44">
        <v>1.3657407407407399E-2</v>
      </c>
      <c r="G7" s="45">
        <f t="shared" ref="G7:G19" si="2">IFERROR(F7/F$20,0)</f>
        <v>6.2473528166031293E-2</v>
      </c>
      <c r="H7" s="45">
        <f t="shared" ref="H7:H19" si="3">IFERROR(F7/F$31,0)</f>
        <v>4.2397240586375361E-2</v>
      </c>
      <c r="I7" s="44">
        <f>SUM(C7,F7)</f>
        <v>1.3657407407407399E-2</v>
      </c>
      <c r="J7" s="45">
        <f t="shared" ref="J7:J19" si="4">IFERROR(I7/I$20,0)</f>
        <v>6.2473528166031293E-2</v>
      </c>
      <c r="K7" s="47">
        <f t="shared" ref="K7:K19" si="5">IFERROR(I7/I$31,0)</f>
        <v>4.2397240586375361E-2</v>
      </c>
    </row>
    <row r="8" spans="2:11" x14ac:dyDescent="0.35">
      <c r="B8" s="110" t="s">
        <v>118</v>
      </c>
      <c r="C8" s="44">
        <v>0</v>
      </c>
      <c r="D8" s="45">
        <f t="shared" si="0"/>
        <v>0</v>
      </c>
      <c r="E8" s="45">
        <f t="shared" si="1"/>
        <v>0</v>
      </c>
      <c r="F8" s="44">
        <v>4.1412037037036997E-2</v>
      </c>
      <c r="G8" s="45">
        <f t="shared" si="2"/>
        <v>0.18943244387971178</v>
      </c>
      <c r="H8" s="45">
        <f t="shared" si="3"/>
        <v>0.12855705662546693</v>
      </c>
      <c r="I8" s="44">
        <f t="shared" ref="I8:I19" si="6">SUM(C8,F8)</f>
        <v>4.1412037037036997E-2</v>
      </c>
      <c r="J8" s="45">
        <f t="shared" si="4"/>
        <v>0.18943244387971178</v>
      </c>
      <c r="K8" s="47">
        <f t="shared" si="5"/>
        <v>0.12855705662546693</v>
      </c>
    </row>
    <row r="9" spans="2:11" x14ac:dyDescent="0.35">
      <c r="B9" s="43" t="s">
        <v>51</v>
      </c>
      <c r="C9" s="44">
        <v>0</v>
      </c>
      <c r="D9" s="45">
        <f t="shared" si="0"/>
        <v>0</v>
      </c>
      <c r="E9" s="45">
        <f t="shared" si="1"/>
        <v>0</v>
      </c>
      <c r="F9" s="44">
        <v>1.89930555555556E-2</v>
      </c>
      <c r="G9" s="45">
        <f t="shared" si="2"/>
        <v>8.6880559085133605E-2</v>
      </c>
      <c r="H9" s="45">
        <f t="shared" si="3"/>
        <v>5.8960908306984888E-2</v>
      </c>
      <c r="I9" s="44">
        <f t="shared" si="6"/>
        <v>1.89930555555556E-2</v>
      </c>
      <c r="J9" s="45">
        <f t="shared" si="4"/>
        <v>8.6880559085133605E-2</v>
      </c>
      <c r="K9" s="47">
        <f t="shared" si="5"/>
        <v>5.8960908306984888E-2</v>
      </c>
    </row>
    <row r="10" spans="2:11" x14ac:dyDescent="0.35">
      <c r="B10" s="43" t="s">
        <v>11</v>
      </c>
      <c r="C10" s="44">
        <v>0</v>
      </c>
      <c r="D10" s="45">
        <f t="shared" si="0"/>
        <v>0</v>
      </c>
      <c r="E10" s="45">
        <f t="shared" si="1"/>
        <v>0</v>
      </c>
      <c r="F10" s="44">
        <v>7.3923611111111107E-2</v>
      </c>
      <c r="G10" s="45">
        <f t="shared" si="2"/>
        <v>0.3381512071156289</v>
      </c>
      <c r="H10" s="45">
        <f t="shared" si="3"/>
        <v>0.22948404713998269</v>
      </c>
      <c r="I10" s="44">
        <f t="shared" si="6"/>
        <v>7.3923611111111107E-2</v>
      </c>
      <c r="J10" s="45">
        <f t="shared" si="4"/>
        <v>0.3381512071156289</v>
      </c>
      <c r="K10" s="47">
        <f t="shared" si="5"/>
        <v>0.22948404713998269</v>
      </c>
    </row>
    <row r="11" spans="2:11" x14ac:dyDescent="0.3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1.42824074074074E-2</v>
      </c>
      <c r="G11" s="45">
        <f t="shared" si="2"/>
        <v>6.5332486234646298E-2</v>
      </c>
      <c r="H11" s="45">
        <f t="shared" si="3"/>
        <v>4.4337453291175589E-2</v>
      </c>
      <c r="I11" s="44">
        <f t="shared" si="6"/>
        <v>1.42824074074074E-2</v>
      </c>
      <c r="J11" s="45">
        <f t="shared" si="4"/>
        <v>6.5332486234646298E-2</v>
      </c>
      <c r="K11" s="47">
        <f t="shared" si="5"/>
        <v>4.4337453291175589E-2</v>
      </c>
    </row>
    <row r="12" spans="2:11" x14ac:dyDescent="0.35">
      <c r="B12" s="43" t="s">
        <v>198</v>
      </c>
      <c r="C12" s="44">
        <v>0</v>
      </c>
      <c r="D12" s="45">
        <f t="shared" si="0"/>
        <v>0</v>
      </c>
      <c r="E12" s="45">
        <f t="shared" si="1"/>
        <v>0</v>
      </c>
      <c r="F12" s="44">
        <v>2.44212962962963E-3</v>
      </c>
      <c r="G12" s="45">
        <f t="shared" si="2"/>
        <v>1.1171113934773401E-2</v>
      </c>
      <c r="H12" s="45">
        <f t="shared" si="3"/>
        <v>7.5812014946823793E-3</v>
      </c>
      <c r="I12" s="44">
        <f t="shared" si="6"/>
        <v>2.44212962962963E-3</v>
      </c>
      <c r="J12" s="45">
        <f t="shared" si="4"/>
        <v>1.1171113934773401E-2</v>
      </c>
      <c r="K12" s="47">
        <f t="shared" si="5"/>
        <v>7.5812014946823793E-3</v>
      </c>
    </row>
    <row r="13" spans="2:11" x14ac:dyDescent="0.35">
      <c r="B13" s="43" t="s">
        <v>129</v>
      </c>
      <c r="C13" s="44">
        <v>0</v>
      </c>
      <c r="D13" s="45">
        <f t="shared" si="0"/>
        <v>0</v>
      </c>
      <c r="E13" s="45">
        <f t="shared" si="1"/>
        <v>0</v>
      </c>
      <c r="F13" s="44">
        <v>0</v>
      </c>
      <c r="G13" s="45">
        <f t="shared" si="2"/>
        <v>0</v>
      </c>
      <c r="H13" s="45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44">
        <v>0</v>
      </c>
      <c r="D14" s="45">
        <f t="shared" si="0"/>
        <v>0</v>
      </c>
      <c r="E14" s="45">
        <f t="shared" si="1"/>
        <v>0</v>
      </c>
      <c r="F14" s="44">
        <v>4.8379629629629597E-3</v>
      </c>
      <c r="G14" s="45">
        <f t="shared" si="2"/>
        <v>2.2130453197797526E-2</v>
      </c>
      <c r="H14" s="45">
        <f t="shared" si="3"/>
        <v>1.5018683529749914E-2</v>
      </c>
      <c r="I14" s="44">
        <f t="shared" si="6"/>
        <v>4.8379629629629597E-3</v>
      </c>
      <c r="J14" s="45">
        <f t="shared" si="4"/>
        <v>2.2130453197797526E-2</v>
      </c>
      <c r="K14" s="47">
        <f t="shared" si="5"/>
        <v>1.5018683529749914E-2</v>
      </c>
    </row>
    <row r="15" spans="2:11" x14ac:dyDescent="0.35">
      <c r="B15" s="43" t="s">
        <v>199</v>
      </c>
      <c r="C15" s="44">
        <v>0</v>
      </c>
      <c r="D15" s="45">
        <f t="shared" si="0"/>
        <v>0</v>
      </c>
      <c r="E15" s="45">
        <f t="shared" si="1"/>
        <v>0</v>
      </c>
      <c r="F15" s="44">
        <v>2.93981481481481E-3</v>
      </c>
      <c r="G15" s="45">
        <f t="shared" si="2"/>
        <v>1.3447691656077908E-2</v>
      </c>
      <c r="H15" s="45">
        <f t="shared" si="3"/>
        <v>9.1261856855418058E-3</v>
      </c>
      <c r="I15" s="44">
        <f t="shared" si="6"/>
        <v>2.93981481481481E-3</v>
      </c>
      <c r="J15" s="45">
        <f t="shared" si="4"/>
        <v>1.3447691656077908E-2</v>
      </c>
      <c r="K15" s="47">
        <f t="shared" si="5"/>
        <v>9.1261856855418058E-3</v>
      </c>
    </row>
    <row r="16" spans="2:11" x14ac:dyDescent="0.35">
      <c r="B16" s="43" t="s">
        <v>128</v>
      </c>
      <c r="C16" s="44">
        <v>0</v>
      </c>
      <c r="D16" s="45">
        <f t="shared" si="0"/>
        <v>0</v>
      </c>
      <c r="E16" s="45">
        <f t="shared" si="1"/>
        <v>0</v>
      </c>
      <c r="F16" s="44">
        <v>8.9699074074074108E-3</v>
      </c>
      <c r="G16" s="45">
        <f t="shared" si="2"/>
        <v>4.1031342651418896E-2</v>
      </c>
      <c r="H16" s="45">
        <f t="shared" si="3"/>
        <v>2.7845645300373673E-2</v>
      </c>
      <c r="I16" s="44">
        <f t="shared" si="6"/>
        <v>8.9699074074074108E-3</v>
      </c>
      <c r="J16" s="45">
        <f t="shared" si="4"/>
        <v>4.1031342651418896E-2</v>
      </c>
      <c r="K16" s="47">
        <f t="shared" si="5"/>
        <v>2.7845645300373673E-2</v>
      </c>
    </row>
    <row r="17" spans="2:14" x14ac:dyDescent="0.35">
      <c r="B17" s="43" t="s">
        <v>200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4" x14ac:dyDescent="0.35">
      <c r="B18" s="43" t="s">
        <v>201</v>
      </c>
      <c r="C18" s="44">
        <v>0</v>
      </c>
      <c r="D18" s="45">
        <f t="shared" si="0"/>
        <v>0</v>
      </c>
      <c r="E18" s="45">
        <f t="shared" si="1"/>
        <v>0</v>
      </c>
      <c r="F18" s="44">
        <v>0</v>
      </c>
      <c r="G18" s="45">
        <f t="shared" si="2"/>
        <v>0</v>
      </c>
      <c r="H18" s="45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4" ht="15" thickBot="1" x14ac:dyDescent="0.4">
      <c r="B19" s="43" t="s">
        <v>13</v>
      </c>
      <c r="C19" s="44">
        <v>0</v>
      </c>
      <c r="D19" s="45">
        <f t="shared" si="0"/>
        <v>0</v>
      </c>
      <c r="E19" s="45">
        <f t="shared" si="1"/>
        <v>0</v>
      </c>
      <c r="F19" s="44">
        <v>3.7152777777777798E-2</v>
      </c>
      <c r="G19" s="45">
        <f t="shared" si="2"/>
        <v>0.16994917407878024</v>
      </c>
      <c r="H19" s="45">
        <f t="shared" si="3"/>
        <v>0.11533486634090259</v>
      </c>
      <c r="I19" s="44">
        <f t="shared" si="6"/>
        <v>3.7152777777777798E-2</v>
      </c>
      <c r="J19" s="45">
        <f t="shared" si="4"/>
        <v>0.16994917407878024</v>
      </c>
      <c r="K19" s="47">
        <f t="shared" si="5"/>
        <v>0.11533486634090259</v>
      </c>
    </row>
    <row r="20" spans="2:14" ht="15.5" thickTop="1" thickBot="1" x14ac:dyDescent="0.4">
      <c r="B20" s="60" t="s">
        <v>3</v>
      </c>
      <c r="C20" s="61">
        <f>SUM(C7:C19)</f>
        <v>0</v>
      </c>
      <c r="D20" s="62">
        <f>IFERROR(SUM(D7:D19),0)</f>
        <v>0</v>
      </c>
      <c r="E20" s="62">
        <f>IFERROR(SUM(E7:E19),0)</f>
        <v>0</v>
      </c>
      <c r="F20" s="61">
        <f>SUM(F7:F19)</f>
        <v>0.21861111111111114</v>
      </c>
      <c r="G20" s="62">
        <f>IFERROR(SUM(G7:G19),0)</f>
        <v>1</v>
      </c>
      <c r="H20" s="62">
        <f>IFERROR(SUM(H7:H19),0)</f>
        <v>0.67864328830123577</v>
      </c>
      <c r="I20" s="61">
        <f>SUM(I7:I19)</f>
        <v>0.21861111111111114</v>
      </c>
      <c r="J20" s="62">
        <f>IFERROR(SUM(J7:J19),0)</f>
        <v>1</v>
      </c>
      <c r="K20" s="63">
        <f>IFERROR(SUM(K7:K19),0)</f>
        <v>0.67864328830123577</v>
      </c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x14ac:dyDescent="0.35">
      <c r="B22" s="40" t="s">
        <v>14</v>
      </c>
      <c r="C22" s="41" t="s">
        <v>4</v>
      </c>
      <c r="D22" s="48" t="s">
        <v>5</v>
      </c>
      <c r="E22" s="48" t="s">
        <v>5</v>
      </c>
      <c r="F22" s="41" t="s">
        <v>4</v>
      </c>
      <c r="G22" s="48" t="s">
        <v>5</v>
      </c>
      <c r="H22" s="48" t="s">
        <v>5</v>
      </c>
      <c r="I22" s="41" t="s">
        <v>4</v>
      </c>
      <c r="J22" s="48" t="s">
        <v>5</v>
      </c>
      <c r="K22" s="49" t="s">
        <v>5</v>
      </c>
    </row>
    <row r="23" spans="2:14" x14ac:dyDescent="0.35">
      <c r="B23" s="50" t="s">
        <v>15</v>
      </c>
      <c r="C23" s="44">
        <v>0</v>
      </c>
      <c r="D23" s="51"/>
      <c r="E23" s="45">
        <f>IFERROR(C23/C$31,0)</f>
        <v>0</v>
      </c>
      <c r="F23" s="44">
        <v>6.7129629629629603E-4</v>
      </c>
      <c r="G23" s="51"/>
      <c r="H23" s="45">
        <f>IFERROR(F23/F$31,0)</f>
        <v>2.0839321644150603E-3</v>
      </c>
      <c r="I23" s="44">
        <f t="shared" ref="I23:I28" si="7">SUM(C23,F23)</f>
        <v>6.7129629629629603E-4</v>
      </c>
      <c r="J23" s="51"/>
      <c r="K23" s="47">
        <f>IFERROR(I23/I$31,0)</f>
        <v>2.0839321644150603E-3</v>
      </c>
    </row>
    <row r="24" spans="2:14" x14ac:dyDescent="0.35">
      <c r="B24" s="50" t="s">
        <v>16</v>
      </c>
      <c r="C24" s="44">
        <v>0</v>
      </c>
      <c r="D24" s="51"/>
      <c r="E24" s="45">
        <f t="shared" ref="E24:E28" si="8">IFERROR(C24/C$31,0)</f>
        <v>0</v>
      </c>
      <c r="F24" s="44">
        <v>0</v>
      </c>
      <c r="G24" s="51"/>
      <c r="H24" s="4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4" x14ac:dyDescent="0.35">
      <c r="B25" s="50" t="s">
        <v>17</v>
      </c>
      <c r="C25" s="44">
        <v>0</v>
      </c>
      <c r="D25" s="51"/>
      <c r="E25" s="45">
        <f t="shared" si="8"/>
        <v>0</v>
      </c>
      <c r="F25" s="44">
        <v>4.0509259259259301E-4</v>
      </c>
      <c r="G25" s="51"/>
      <c r="H25" s="45">
        <f t="shared" si="9"/>
        <v>1.2575452716297798E-3</v>
      </c>
      <c r="I25" s="44">
        <f t="shared" si="7"/>
        <v>4.0509259259259301E-4</v>
      </c>
      <c r="J25" s="51"/>
      <c r="K25" s="47">
        <f t="shared" si="10"/>
        <v>1.2575452716297798E-3</v>
      </c>
    </row>
    <row r="26" spans="2:14" x14ac:dyDescent="0.35">
      <c r="B26" s="50" t="s">
        <v>18</v>
      </c>
      <c r="C26" s="44">
        <v>0</v>
      </c>
      <c r="D26" s="51"/>
      <c r="E26" s="45">
        <f t="shared" si="8"/>
        <v>0</v>
      </c>
      <c r="F26" s="44">
        <v>9.8495370370370403E-3</v>
      </c>
      <c r="G26" s="51"/>
      <c r="H26" s="45">
        <f t="shared" si="9"/>
        <v>3.0576315033055478E-2</v>
      </c>
      <c r="I26" s="44">
        <f t="shared" si="7"/>
        <v>9.8495370370370403E-3</v>
      </c>
      <c r="J26" s="51"/>
      <c r="K26" s="47">
        <f t="shared" si="10"/>
        <v>3.0576315033055478E-2</v>
      </c>
    </row>
    <row r="27" spans="2:14" s="2" customFormat="1" x14ac:dyDescent="0.35">
      <c r="B27" s="50" t="s">
        <v>19</v>
      </c>
      <c r="C27" s="44">
        <v>0</v>
      </c>
      <c r="D27" s="51"/>
      <c r="E27" s="45">
        <f t="shared" si="8"/>
        <v>0</v>
      </c>
      <c r="F27" s="44">
        <v>9.1851851851851907E-2</v>
      </c>
      <c r="G27" s="51"/>
      <c r="H27" s="45">
        <f t="shared" si="9"/>
        <v>0.28513940787582648</v>
      </c>
      <c r="I27" s="44">
        <f t="shared" si="7"/>
        <v>9.1851851851851907E-2</v>
      </c>
      <c r="J27" s="51"/>
      <c r="K27" s="47">
        <f t="shared" si="10"/>
        <v>0.28513940787582648</v>
      </c>
      <c r="L27" s="1"/>
      <c r="M27" s="1"/>
      <c r="N27" s="1"/>
    </row>
    <row r="28" spans="2:14" ht="15" thickBot="1" x14ac:dyDescent="0.4">
      <c r="B28" s="55" t="s">
        <v>20</v>
      </c>
      <c r="C28" s="53">
        <v>0</v>
      </c>
      <c r="D28" s="56"/>
      <c r="E28" s="54">
        <f t="shared" si="8"/>
        <v>0</v>
      </c>
      <c r="F28" s="53">
        <v>7.4074074074074103E-4</v>
      </c>
      <c r="G28" s="56"/>
      <c r="H28" s="54">
        <f t="shared" si="9"/>
        <v>2.2995113538373099E-3</v>
      </c>
      <c r="I28" s="44">
        <f t="shared" si="7"/>
        <v>7.4074074074074103E-4</v>
      </c>
      <c r="J28" s="56"/>
      <c r="K28" s="67">
        <f t="shared" si="10"/>
        <v>2.2995113538373099E-3</v>
      </c>
    </row>
    <row r="29" spans="2:14" s="3" customFormat="1" ht="15.5" thickTop="1" thickBot="1" x14ac:dyDescent="0.4">
      <c r="B29" s="60" t="s">
        <v>3</v>
      </c>
      <c r="C29" s="61">
        <f>SUM(C23:C28)</f>
        <v>0</v>
      </c>
      <c r="D29" s="62"/>
      <c r="E29" s="62">
        <f>IFERROR(SUM(E23:E28),0)</f>
        <v>0</v>
      </c>
      <c r="F29" s="61">
        <f>SUM(F23:F28)</f>
        <v>0.10351851851851857</v>
      </c>
      <c r="G29" s="62"/>
      <c r="H29" s="62">
        <f>IFERROR(SUM(H23:H28),0)</f>
        <v>0.32135671169876412</v>
      </c>
      <c r="I29" s="61">
        <f>SUM(I23:I28)</f>
        <v>0.10351851851851857</v>
      </c>
      <c r="J29" s="62"/>
      <c r="K29" s="63">
        <f>IFERROR(SUM(K23:K28),0)</f>
        <v>0.32135671169876412</v>
      </c>
      <c r="L29" s="1"/>
      <c r="M29" s="1"/>
      <c r="N29" s="1"/>
    </row>
    <row r="30" spans="2:14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4" ht="15.5" thickTop="1" thickBot="1" x14ac:dyDescent="0.4">
      <c r="B31" s="60" t="s">
        <v>6</v>
      </c>
      <c r="C31" s="61">
        <f>SUM(C20,C29)</f>
        <v>0</v>
      </c>
      <c r="D31" s="64"/>
      <c r="E31" s="65">
        <f>IFERROR(SUM(E20,E29),0)</f>
        <v>0</v>
      </c>
      <c r="F31" s="61">
        <f>SUM(F20,F29)</f>
        <v>0.32212962962962971</v>
      </c>
      <c r="G31" s="64"/>
      <c r="H31" s="65">
        <f>IFERROR(SUM(H20,H29),0)</f>
        <v>0.99999999999999989</v>
      </c>
      <c r="I31" s="61">
        <f>SUM(I20,I29)</f>
        <v>0.32212962962962971</v>
      </c>
      <c r="J31" s="64"/>
      <c r="K31" s="66">
        <f>IFERROR(SUM(K20,K29),0)</f>
        <v>0.99999999999999989</v>
      </c>
    </row>
    <row r="32" spans="2:14" ht="66" customHeight="1" thickTop="1" thickBot="1" x14ac:dyDescent="0.4">
      <c r="B32" s="206" t="s">
        <v>205</v>
      </c>
      <c r="C32" s="207"/>
      <c r="D32" s="207"/>
      <c r="E32" s="207"/>
      <c r="F32" s="207"/>
      <c r="G32" s="207"/>
      <c r="H32" s="207"/>
      <c r="I32" s="207"/>
      <c r="J32" s="207"/>
      <c r="K32" s="208"/>
    </row>
  </sheetData>
  <mergeCells count="6">
    <mergeCell ref="B32:K32"/>
    <mergeCell ref="B3:K3"/>
    <mergeCell ref="B4:K4"/>
    <mergeCell ref="I5:K5"/>
    <mergeCell ref="C5:E5"/>
    <mergeCell ref="F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  <ignoredErrors>
    <ignoredError sqref="F20 I2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N32"/>
  <sheetViews>
    <sheetView showGridLines="0" showZeros="0" view="pageBreakPreview" zoomScaleNormal="8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206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132</v>
      </c>
      <c r="D5" s="209"/>
      <c r="E5" s="209"/>
      <c r="F5" s="204" t="s">
        <v>207</v>
      </c>
      <c r="G5" s="209"/>
      <c r="H5" s="209"/>
      <c r="I5" s="204" t="s">
        <v>3</v>
      </c>
      <c r="J5" s="204"/>
      <c r="K5" s="205"/>
    </row>
    <row r="6" spans="2:11" s="94" customFormat="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27">
        <f t="shared" ref="D7:D19" si="0">IFERROR(C7/C$20,0)</f>
        <v>0</v>
      </c>
      <c r="E7" s="127">
        <f t="shared" ref="E7:E19" si="1">IFERROR(C7/C$31,0)</f>
        <v>0</v>
      </c>
      <c r="F7" s="95">
        <v>0</v>
      </c>
      <c r="G7" s="127">
        <f t="shared" ref="G7:G19" si="2">IFERROR(F7/F$20,0)</f>
        <v>0</v>
      </c>
      <c r="H7" s="127">
        <f t="shared" ref="H7:H19" si="3">IFERROR(F7/F$31,0)</f>
        <v>0</v>
      </c>
      <c r="I7" s="44">
        <f>SUM(C7,F7)</f>
        <v>0</v>
      </c>
      <c r="J7" s="121">
        <f t="shared" ref="J7:J19" si="4">IFERROR(I7/I$20,0)</f>
        <v>0</v>
      </c>
      <c r="K7" s="122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27">
        <f t="shared" si="0"/>
        <v>0</v>
      </c>
      <c r="E8" s="127">
        <f t="shared" si="1"/>
        <v>0</v>
      </c>
      <c r="F8" s="95">
        <v>0</v>
      </c>
      <c r="G8" s="127">
        <f t="shared" si="2"/>
        <v>0</v>
      </c>
      <c r="H8" s="127">
        <f t="shared" si="3"/>
        <v>0</v>
      </c>
      <c r="I8" s="44">
        <f t="shared" ref="I8:I19" si="6">SUM(C8,F8)</f>
        <v>0</v>
      </c>
      <c r="J8" s="121">
        <f t="shared" si="4"/>
        <v>0</v>
      </c>
      <c r="K8" s="122">
        <f t="shared" si="5"/>
        <v>0</v>
      </c>
    </row>
    <row r="9" spans="2:11" x14ac:dyDescent="0.35">
      <c r="B9" s="43" t="s">
        <v>51</v>
      </c>
      <c r="C9" s="95">
        <v>0</v>
      </c>
      <c r="D9" s="127">
        <f t="shared" si="0"/>
        <v>0</v>
      </c>
      <c r="E9" s="127">
        <f t="shared" si="1"/>
        <v>0</v>
      </c>
      <c r="F9" s="95">
        <v>0</v>
      </c>
      <c r="G9" s="127">
        <f t="shared" si="2"/>
        <v>0</v>
      </c>
      <c r="H9" s="127">
        <f t="shared" si="3"/>
        <v>0</v>
      </c>
      <c r="I9" s="44">
        <f t="shared" si="6"/>
        <v>0</v>
      </c>
      <c r="J9" s="121">
        <f t="shared" si="4"/>
        <v>0</v>
      </c>
      <c r="K9" s="122">
        <f t="shared" si="5"/>
        <v>0</v>
      </c>
    </row>
    <row r="10" spans="2:11" x14ac:dyDescent="0.35">
      <c r="B10" s="43" t="s">
        <v>11</v>
      </c>
      <c r="C10" s="95">
        <v>0</v>
      </c>
      <c r="D10" s="127">
        <f t="shared" si="0"/>
        <v>0</v>
      </c>
      <c r="E10" s="127">
        <f t="shared" si="1"/>
        <v>0</v>
      </c>
      <c r="F10" s="95">
        <v>0</v>
      </c>
      <c r="G10" s="127">
        <f t="shared" si="2"/>
        <v>0</v>
      </c>
      <c r="H10" s="127">
        <f t="shared" si="3"/>
        <v>0</v>
      </c>
      <c r="I10" s="44">
        <f t="shared" si="6"/>
        <v>0</v>
      </c>
      <c r="J10" s="121">
        <f t="shared" si="4"/>
        <v>0</v>
      </c>
      <c r="K10" s="122">
        <f t="shared" si="5"/>
        <v>0</v>
      </c>
    </row>
    <row r="11" spans="2:11" x14ac:dyDescent="0.35">
      <c r="B11" s="43" t="s">
        <v>12</v>
      </c>
      <c r="C11" s="95">
        <v>0</v>
      </c>
      <c r="D11" s="127">
        <f t="shared" si="0"/>
        <v>0</v>
      </c>
      <c r="E11" s="127">
        <f t="shared" si="1"/>
        <v>0</v>
      </c>
      <c r="F11" s="95">
        <v>0</v>
      </c>
      <c r="G11" s="127">
        <f t="shared" si="2"/>
        <v>0</v>
      </c>
      <c r="H11" s="127">
        <f t="shared" si="3"/>
        <v>0</v>
      </c>
      <c r="I11" s="44">
        <f t="shared" si="6"/>
        <v>0</v>
      </c>
      <c r="J11" s="121">
        <f t="shared" si="4"/>
        <v>0</v>
      </c>
      <c r="K11" s="122">
        <f t="shared" si="5"/>
        <v>0</v>
      </c>
    </row>
    <row r="12" spans="2:11" x14ac:dyDescent="0.35">
      <c r="B12" s="43" t="s">
        <v>198</v>
      </c>
      <c r="C12" s="95">
        <v>0</v>
      </c>
      <c r="D12" s="127">
        <f t="shared" si="0"/>
        <v>0</v>
      </c>
      <c r="E12" s="127">
        <f t="shared" si="1"/>
        <v>0</v>
      </c>
      <c r="F12" s="95">
        <v>0</v>
      </c>
      <c r="G12" s="127">
        <f t="shared" si="2"/>
        <v>0</v>
      </c>
      <c r="H12" s="127">
        <f t="shared" si="3"/>
        <v>0</v>
      </c>
      <c r="I12" s="44">
        <f t="shared" si="6"/>
        <v>0</v>
      </c>
      <c r="J12" s="121">
        <f t="shared" si="4"/>
        <v>0</v>
      </c>
      <c r="K12" s="122">
        <f t="shared" si="5"/>
        <v>0</v>
      </c>
    </row>
    <row r="13" spans="2:11" x14ac:dyDescent="0.35">
      <c r="B13" s="43" t="s">
        <v>129</v>
      </c>
      <c r="C13" s="95">
        <v>0</v>
      </c>
      <c r="D13" s="127">
        <f t="shared" si="0"/>
        <v>0</v>
      </c>
      <c r="E13" s="127">
        <f t="shared" si="1"/>
        <v>0</v>
      </c>
      <c r="F13" s="95">
        <v>0</v>
      </c>
      <c r="G13" s="127">
        <f t="shared" si="2"/>
        <v>0</v>
      </c>
      <c r="H13" s="127">
        <f t="shared" si="3"/>
        <v>0</v>
      </c>
      <c r="I13" s="44">
        <f t="shared" si="6"/>
        <v>0</v>
      </c>
      <c r="J13" s="121">
        <f t="shared" si="4"/>
        <v>0</v>
      </c>
      <c r="K13" s="122">
        <f t="shared" si="5"/>
        <v>0</v>
      </c>
    </row>
    <row r="14" spans="2:11" x14ac:dyDescent="0.35">
      <c r="B14" s="43" t="s">
        <v>130</v>
      </c>
      <c r="C14" s="95">
        <v>0</v>
      </c>
      <c r="D14" s="127">
        <f t="shared" si="0"/>
        <v>0</v>
      </c>
      <c r="E14" s="127">
        <f t="shared" si="1"/>
        <v>0</v>
      </c>
      <c r="F14" s="95">
        <v>0</v>
      </c>
      <c r="G14" s="127">
        <f t="shared" si="2"/>
        <v>0</v>
      </c>
      <c r="H14" s="127">
        <f t="shared" si="3"/>
        <v>0</v>
      </c>
      <c r="I14" s="44">
        <f t="shared" si="6"/>
        <v>0</v>
      </c>
      <c r="J14" s="121">
        <f t="shared" si="4"/>
        <v>0</v>
      </c>
      <c r="K14" s="122">
        <f t="shared" si="5"/>
        <v>0</v>
      </c>
    </row>
    <row r="15" spans="2:11" x14ac:dyDescent="0.35">
      <c r="B15" s="43" t="s">
        <v>199</v>
      </c>
      <c r="C15" s="95">
        <v>0</v>
      </c>
      <c r="D15" s="127">
        <f t="shared" si="0"/>
        <v>0</v>
      </c>
      <c r="E15" s="127">
        <f t="shared" si="1"/>
        <v>0</v>
      </c>
      <c r="F15" s="95">
        <v>0</v>
      </c>
      <c r="G15" s="127">
        <f t="shared" si="2"/>
        <v>0</v>
      </c>
      <c r="H15" s="127">
        <f t="shared" si="3"/>
        <v>0</v>
      </c>
      <c r="I15" s="44">
        <f t="shared" si="6"/>
        <v>0</v>
      </c>
      <c r="J15" s="121">
        <f t="shared" si="4"/>
        <v>0</v>
      </c>
      <c r="K15" s="122">
        <f t="shared" si="5"/>
        <v>0</v>
      </c>
    </row>
    <row r="16" spans="2:11" x14ac:dyDescent="0.35">
      <c r="B16" s="43" t="s">
        <v>128</v>
      </c>
      <c r="C16" s="95">
        <v>0</v>
      </c>
      <c r="D16" s="127">
        <f t="shared" si="0"/>
        <v>0</v>
      </c>
      <c r="E16" s="127">
        <f t="shared" si="1"/>
        <v>0</v>
      </c>
      <c r="F16" s="95">
        <v>0</v>
      </c>
      <c r="G16" s="127">
        <f t="shared" si="2"/>
        <v>0</v>
      </c>
      <c r="H16" s="127">
        <f t="shared" si="3"/>
        <v>0</v>
      </c>
      <c r="I16" s="44">
        <f t="shared" si="6"/>
        <v>0</v>
      </c>
      <c r="J16" s="121">
        <f t="shared" si="4"/>
        <v>0</v>
      </c>
      <c r="K16" s="122">
        <f t="shared" si="5"/>
        <v>0</v>
      </c>
    </row>
    <row r="17" spans="2:14" x14ac:dyDescent="0.35">
      <c r="B17" s="43" t="s">
        <v>200</v>
      </c>
      <c r="C17" s="95">
        <v>0</v>
      </c>
      <c r="D17" s="127">
        <f t="shared" si="0"/>
        <v>0</v>
      </c>
      <c r="E17" s="127">
        <f t="shared" si="1"/>
        <v>0</v>
      </c>
      <c r="F17" s="95">
        <v>0</v>
      </c>
      <c r="G17" s="127">
        <f t="shared" si="2"/>
        <v>0</v>
      </c>
      <c r="H17" s="127">
        <f t="shared" si="3"/>
        <v>0</v>
      </c>
      <c r="I17" s="44">
        <f t="shared" si="6"/>
        <v>0</v>
      </c>
      <c r="J17" s="121">
        <f t="shared" si="4"/>
        <v>0</v>
      </c>
      <c r="K17" s="122">
        <f t="shared" si="5"/>
        <v>0</v>
      </c>
    </row>
    <row r="18" spans="2:14" x14ac:dyDescent="0.35">
      <c r="B18" s="43" t="s">
        <v>201</v>
      </c>
      <c r="C18" s="95">
        <v>0</v>
      </c>
      <c r="D18" s="127">
        <f t="shared" si="0"/>
        <v>0</v>
      </c>
      <c r="E18" s="127">
        <f t="shared" si="1"/>
        <v>0</v>
      </c>
      <c r="F18" s="95">
        <v>0</v>
      </c>
      <c r="G18" s="127">
        <f t="shared" si="2"/>
        <v>0</v>
      </c>
      <c r="H18" s="127">
        <f t="shared" si="3"/>
        <v>0</v>
      </c>
      <c r="I18" s="44">
        <f t="shared" si="6"/>
        <v>0</v>
      </c>
      <c r="J18" s="121">
        <f t="shared" si="4"/>
        <v>0</v>
      </c>
      <c r="K18" s="122">
        <f t="shared" si="5"/>
        <v>0</v>
      </c>
    </row>
    <row r="19" spans="2:14" ht="15" thickBot="1" x14ac:dyDescent="0.4">
      <c r="B19" s="43" t="s">
        <v>13</v>
      </c>
      <c r="C19" s="95">
        <v>0</v>
      </c>
      <c r="D19" s="127">
        <f t="shared" si="0"/>
        <v>0</v>
      </c>
      <c r="E19" s="127">
        <f t="shared" si="1"/>
        <v>0</v>
      </c>
      <c r="F19" s="95">
        <v>0</v>
      </c>
      <c r="G19" s="127">
        <f t="shared" si="2"/>
        <v>0</v>
      </c>
      <c r="H19" s="127">
        <f t="shared" si="3"/>
        <v>0</v>
      </c>
      <c r="I19" s="44">
        <f t="shared" si="6"/>
        <v>0</v>
      </c>
      <c r="J19" s="121">
        <f t="shared" si="4"/>
        <v>0</v>
      </c>
      <c r="K19" s="122">
        <f t="shared" si="5"/>
        <v>0</v>
      </c>
    </row>
    <row r="20" spans="2:14" s="2" customFormat="1" ht="15.5" thickTop="1" thickBot="1" x14ac:dyDescent="0.4">
      <c r="B20" s="60" t="s">
        <v>3</v>
      </c>
      <c r="C20" s="96">
        <f>SUM(C7:C19)</f>
        <v>0</v>
      </c>
      <c r="D20" s="120">
        <f>IFERROR(SUM(D7:D19),0)</f>
        <v>0</v>
      </c>
      <c r="E20" s="120">
        <f>IFERROR(SUM(E7:E19),0)</f>
        <v>0</v>
      </c>
      <c r="F20" s="96">
        <f>SUM(F7:F19)</f>
        <v>0</v>
      </c>
      <c r="G20" s="120">
        <f>IFERROR(SUM(G7:G19),0)</f>
        <v>0</v>
      </c>
      <c r="H20" s="120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  <c r="L20" s="1"/>
      <c r="M20" s="1"/>
      <c r="N20" s="1"/>
    </row>
    <row r="21" spans="2:14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4" s="3" customFormat="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  <c r="L22" s="1"/>
      <c r="M22" s="1"/>
      <c r="N22" s="1"/>
    </row>
    <row r="23" spans="2:14" x14ac:dyDescent="0.35">
      <c r="B23" s="50" t="s">
        <v>15</v>
      </c>
      <c r="C23" s="97">
        <v>0</v>
      </c>
      <c r="D23" s="116"/>
      <c r="E23" s="129">
        <f>IFERROR(C23/C$31,0)</f>
        <v>0</v>
      </c>
      <c r="F23" s="97">
        <v>0</v>
      </c>
      <c r="G23" s="116"/>
      <c r="H23" s="129">
        <f>IFERROR(F23/F$31,0)</f>
        <v>0</v>
      </c>
      <c r="I23" s="44">
        <f>SUM(C23,F23)</f>
        <v>0</v>
      </c>
      <c r="J23" s="51"/>
      <c r="K23" s="47">
        <f>IFERROR(I23/I$31,0)</f>
        <v>0</v>
      </c>
    </row>
    <row r="24" spans="2:14" x14ac:dyDescent="0.35">
      <c r="B24" s="50" t="s">
        <v>16</v>
      </c>
      <c r="C24" s="97">
        <v>0</v>
      </c>
      <c r="D24" s="116"/>
      <c r="E24" s="129">
        <f t="shared" ref="E24:E28" si="7">IFERROR(C24/C$31,0)</f>
        <v>0</v>
      </c>
      <c r="F24" s="97">
        <v>0</v>
      </c>
      <c r="G24" s="116"/>
      <c r="H24" s="129">
        <f t="shared" ref="H24:H28" si="8">IFERROR(F24/F$31,0)</f>
        <v>0</v>
      </c>
      <c r="I24" s="44">
        <f t="shared" ref="I24:I28" si="9">SUM(C24,F24)</f>
        <v>0</v>
      </c>
      <c r="J24" s="51"/>
      <c r="K24" s="47">
        <f t="shared" ref="K24:K28" si="10">IFERROR(I24/I$31,0)</f>
        <v>0</v>
      </c>
    </row>
    <row r="25" spans="2:14" x14ac:dyDescent="0.35">
      <c r="B25" s="50" t="s">
        <v>17</v>
      </c>
      <c r="C25" s="97">
        <v>0</v>
      </c>
      <c r="D25" s="116"/>
      <c r="E25" s="129">
        <f t="shared" si="7"/>
        <v>0</v>
      </c>
      <c r="F25" s="97">
        <v>0</v>
      </c>
      <c r="G25" s="116"/>
      <c r="H25" s="129">
        <f t="shared" si="8"/>
        <v>0</v>
      </c>
      <c r="I25" s="44">
        <f t="shared" si="9"/>
        <v>0</v>
      </c>
      <c r="J25" s="51"/>
      <c r="K25" s="47">
        <f t="shared" si="10"/>
        <v>0</v>
      </c>
    </row>
    <row r="26" spans="2:14" x14ac:dyDescent="0.35">
      <c r="B26" s="50" t="s">
        <v>18</v>
      </c>
      <c r="C26" s="97">
        <v>0</v>
      </c>
      <c r="D26" s="116"/>
      <c r="E26" s="129">
        <f t="shared" si="7"/>
        <v>0</v>
      </c>
      <c r="F26" s="97">
        <v>0</v>
      </c>
      <c r="G26" s="116"/>
      <c r="H26" s="129">
        <f t="shared" si="8"/>
        <v>0</v>
      </c>
      <c r="I26" s="44">
        <f t="shared" si="9"/>
        <v>0</v>
      </c>
      <c r="J26" s="51"/>
      <c r="K26" s="47">
        <f t="shared" si="10"/>
        <v>0</v>
      </c>
    </row>
    <row r="27" spans="2:14" x14ac:dyDescent="0.35">
      <c r="B27" s="50" t="s">
        <v>19</v>
      </c>
      <c r="C27" s="97">
        <v>0</v>
      </c>
      <c r="D27" s="116"/>
      <c r="E27" s="129">
        <f t="shared" si="7"/>
        <v>0</v>
      </c>
      <c r="F27" s="97">
        <v>0</v>
      </c>
      <c r="G27" s="116"/>
      <c r="H27" s="129">
        <f t="shared" si="8"/>
        <v>0</v>
      </c>
      <c r="I27" s="44">
        <f t="shared" si="9"/>
        <v>0</v>
      </c>
      <c r="J27" s="51"/>
      <c r="K27" s="47">
        <f t="shared" si="10"/>
        <v>0</v>
      </c>
    </row>
    <row r="28" spans="2:14" ht="15" thickBot="1" x14ac:dyDescent="0.4">
      <c r="B28" s="55" t="s">
        <v>20</v>
      </c>
      <c r="C28" s="101">
        <v>0</v>
      </c>
      <c r="D28" s="117"/>
      <c r="E28" s="138">
        <f t="shared" si="7"/>
        <v>0</v>
      </c>
      <c r="F28" s="101">
        <v>0</v>
      </c>
      <c r="G28" s="117"/>
      <c r="H28" s="138">
        <f t="shared" si="8"/>
        <v>0</v>
      </c>
      <c r="I28" s="44">
        <f t="shared" si="9"/>
        <v>0</v>
      </c>
      <c r="J28" s="56"/>
      <c r="K28" s="67">
        <f t="shared" si="10"/>
        <v>0</v>
      </c>
    </row>
    <row r="29" spans="2:14" s="2" customFormat="1" ht="15.5" thickTop="1" thickBot="1" x14ac:dyDescent="0.4">
      <c r="B29" s="60" t="s">
        <v>3</v>
      </c>
      <c r="C29" s="96">
        <f>SUM(C23:C28)</f>
        <v>0</v>
      </c>
      <c r="D29" s="115"/>
      <c r="E29" s="62">
        <f>IFERROR(SUM(E23:E28),0)</f>
        <v>0</v>
      </c>
      <c r="F29" s="96">
        <f>SUM(F23:F28)</f>
        <v>0</v>
      </c>
      <c r="G29" s="115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  <c r="L29" s="1"/>
      <c r="M29" s="1"/>
      <c r="N29" s="1"/>
    </row>
    <row r="30" spans="2:14" ht="15.5" thickTop="1" thickBot="1" x14ac:dyDescent="0.4">
      <c r="B30" s="59"/>
      <c r="C30" s="119"/>
      <c r="D30" s="118"/>
      <c r="E30" s="130"/>
      <c r="F30" s="119"/>
      <c r="G30" s="118"/>
      <c r="H30" s="130"/>
      <c r="I30" s="118"/>
      <c r="J30" s="118"/>
      <c r="K30" s="139"/>
    </row>
    <row r="31" spans="2:14" s="2" customFormat="1" ht="15.5" thickTop="1" thickBot="1" x14ac:dyDescent="0.4">
      <c r="B31" s="60" t="s">
        <v>6</v>
      </c>
      <c r="C31" s="96">
        <f>SUM(C20,C29)</f>
        <v>0</v>
      </c>
      <c r="D31" s="115"/>
      <c r="E31" s="62">
        <f>IFERROR(SUM(E20,E29),0)</f>
        <v>0</v>
      </c>
      <c r="F31" s="96">
        <f>SUM(F20,F29)</f>
        <v>0</v>
      </c>
      <c r="G31" s="115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  <c r="L31" s="1"/>
      <c r="M31" s="1"/>
      <c r="N31" s="1"/>
    </row>
    <row r="32" spans="2:14" ht="66" customHeight="1" thickTop="1" thickBot="1" x14ac:dyDescent="0.4">
      <c r="B32" s="197" t="s">
        <v>208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I5:K5"/>
    <mergeCell ref="F5:H5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K32"/>
  <sheetViews>
    <sheetView showGridLines="0" showZeros="0" view="pageBreakPreview" zoomScaleNormal="8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209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133</v>
      </c>
      <c r="D5" s="209"/>
      <c r="E5" s="209"/>
      <c r="F5" s="204" t="s">
        <v>207</v>
      </c>
      <c r="G5" s="209"/>
      <c r="H5" s="209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140">
        <v>0</v>
      </c>
      <c r="D7" s="133">
        <f t="shared" ref="D7:D19" si="0">IFERROR(C7/C$20,0)</f>
        <v>0</v>
      </c>
      <c r="E7" s="133">
        <f t="shared" ref="E7:E19" si="1">IFERROR(C7/C$31,0)</f>
        <v>0</v>
      </c>
      <c r="F7" s="95">
        <v>0</v>
      </c>
      <c r="G7" s="133">
        <f t="shared" ref="G7:G19" si="2">IFERROR(F7/F$20,0)</f>
        <v>0</v>
      </c>
      <c r="H7" s="13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33">
        <f t="shared" si="0"/>
        <v>0</v>
      </c>
      <c r="E8" s="133">
        <f t="shared" si="1"/>
        <v>0</v>
      </c>
      <c r="F8" s="95">
        <v>0</v>
      </c>
      <c r="G8" s="133">
        <f t="shared" si="2"/>
        <v>0</v>
      </c>
      <c r="H8" s="13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33">
        <f t="shared" si="0"/>
        <v>0</v>
      </c>
      <c r="E9" s="133">
        <f t="shared" si="1"/>
        <v>0</v>
      </c>
      <c r="F9" s="95">
        <v>0</v>
      </c>
      <c r="G9" s="133">
        <f t="shared" si="2"/>
        <v>0</v>
      </c>
      <c r="H9" s="13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33">
        <f t="shared" si="0"/>
        <v>0</v>
      </c>
      <c r="E10" s="133">
        <f t="shared" si="1"/>
        <v>0</v>
      </c>
      <c r="F10" s="95">
        <v>0</v>
      </c>
      <c r="G10" s="133">
        <f t="shared" si="2"/>
        <v>0</v>
      </c>
      <c r="H10" s="13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33">
        <f t="shared" si="0"/>
        <v>0</v>
      </c>
      <c r="E11" s="133">
        <f t="shared" si="1"/>
        <v>0</v>
      </c>
      <c r="F11" s="95">
        <v>0</v>
      </c>
      <c r="G11" s="133">
        <f t="shared" si="2"/>
        <v>0</v>
      </c>
      <c r="H11" s="13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33">
        <f t="shared" si="0"/>
        <v>0</v>
      </c>
      <c r="E12" s="133">
        <f t="shared" si="1"/>
        <v>0</v>
      </c>
      <c r="F12" s="95">
        <v>0</v>
      </c>
      <c r="G12" s="133">
        <f t="shared" si="2"/>
        <v>0</v>
      </c>
      <c r="H12" s="13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33">
        <f t="shared" si="0"/>
        <v>0</v>
      </c>
      <c r="E13" s="133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33">
        <f t="shared" si="0"/>
        <v>0</v>
      </c>
      <c r="E14" s="133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33">
        <f t="shared" si="0"/>
        <v>0</v>
      </c>
      <c r="E15" s="133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33">
        <f t="shared" si="0"/>
        <v>0</v>
      </c>
      <c r="E16" s="133">
        <f t="shared" si="1"/>
        <v>0</v>
      </c>
      <c r="F16" s="95">
        <v>0</v>
      </c>
      <c r="G16" s="133">
        <f t="shared" si="2"/>
        <v>0</v>
      </c>
      <c r="H16" s="13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33">
        <f t="shared" si="0"/>
        <v>0</v>
      </c>
      <c r="E17" s="133">
        <f t="shared" si="1"/>
        <v>0</v>
      </c>
      <c r="F17" s="95">
        <v>0</v>
      </c>
      <c r="G17" s="133">
        <f t="shared" si="2"/>
        <v>0</v>
      </c>
      <c r="H17" s="13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33">
        <f t="shared" si="0"/>
        <v>0</v>
      </c>
      <c r="E18" s="133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33">
        <f t="shared" si="0"/>
        <v>0</v>
      </c>
      <c r="E19" s="133">
        <f t="shared" si="1"/>
        <v>0</v>
      </c>
      <c r="F19" s="95">
        <v>0</v>
      </c>
      <c r="G19" s="133">
        <f t="shared" si="2"/>
        <v>0</v>
      </c>
      <c r="H19" s="13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134">
        <f>IFERROR(SUM(D7:D19),0)</f>
        <v>0</v>
      </c>
      <c r="E20" s="134">
        <f>IFERROR(SUM(E7:E19),0)</f>
        <v>0</v>
      </c>
      <c r="F20" s="96">
        <f>SUM(F7:F19)</f>
        <v>0</v>
      </c>
      <c r="G20" s="134">
        <f>IFERROR(SUM(G7:G19),0)</f>
        <v>0</v>
      </c>
      <c r="H20" s="134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0</v>
      </c>
      <c r="G23" s="116"/>
      <c r="H23" s="135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0</v>
      </c>
      <c r="G26" s="116"/>
      <c r="H26" s="135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0</v>
      </c>
      <c r="G27" s="116"/>
      <c r="H27" s="135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0</v>
      </c>
      <c r="G28" s="117"/>
      <c r="H28" s="135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0</v>
      </c>
      <c r="G29" s="115"/>
      <c r="H29" s="134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134">
        <f>IFERROR(SUM(E20,E29),0)</f>
        <v>0</v>
      </c>
      <c r="F31" s="96">
        <f>SUM(F20,F29)</f>
        <v>0</v>
      </c>
      <c r="G31" s="115"/>
      <c r="H31" s="134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7" t="s">
        <v>210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K32"/>
  <sheetViews>
    <sheetView showGridLines="0" showZeros="0" view="pageBreakPreview" zoomScaleNormal="8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211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134</v>
      </c>
      <c r="D5" s="209"/>
      <c r="E5" s="209"/>
      <c r="F5" s="204" t="s">
        <v>207</v>
      </c>
      <c r="G5" s="209"/>
      <c r="H5" s="209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33">
        <f t="shared" ref="D7:D19" si="0">IFERROR(C7/C$20,0)</f>
        <v>0</v>
      </c>
      <c r="E7" s="133">
        <f t="shared" ref="E7:E19" si="1">IFERROR(C7/C$31,0)</f>
        <v>0</v>
      </c>
      <c r="F7" s="95">
        <v>0</v>
      </c>
      <c r="G7" s="133">
        <f t="shared" ref="G7:G19" si="2">IFERROR(F7/F$20,0)</f>
        <v>0</v>
      </c>
      <c r="H7" s="13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33">
        <f t="shared" si="0"/>
        <v>0</v>
      </c>
      <c r="E8" s="133">
        <f t="shared" si="1"/>
        <v>0</v>
      </c>
      <c r="F8" s="95">
        <v>0</v>
      </c>
      <c r="G8" s="133">
        <f t="shared" si="2"/>
        <v>0</v>
      </c>
      <c r="H8" s="13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33">
        <f t="shared" si="0"/>
        <v>0</v>
      </c>
      <c r="E9" s="133">
        <f t="shared" si="1"/>
        <v>0</v>
      </c>
      <c r="F9" s="95">
        <v>0</v>
      </c>
      <c r="G9" s="133">
        <f t="shared" si="2"/>
        <v>0</v>
      </c>
      <c r="H9" s="13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33">
        <f t="shared" si="0"/>
        <v>0</v>
      </c>
      <c r="E10" s="133">
        <f t="shared" si="1"/>
        <v>0</v>
      </c>
      <c r="F10" s="95">
        <v>0</v>
      </c>
      <c r="G10" s="133">
        <f t="shared" si="2"/>
        <v>0</v>
      </c>
      <c r="H10" s="13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33">
        <f t="shared" si="0"/>
        <v>0</v>
      </c>
      <c r="E11" s="133">
        <f t="shared" si="1"/>
        <v>0</v>
      </c>
      <c r="F11" s="95">
        <v>0</v>
      </c>
      <c r="G11" s="133">
        <f t="shared" si="2"/>
        <v>0</v>
      </c>
      <c r="H11" s="13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33">
        <f t="shared" si="0"/>
        <v>0</v>
      </c>
      <c r="E12" s="133">
        <f t="shared" si="1"/>
        <v>0</v>
      </c>
      <c r="F12" s="95">
        <v>0</v>
      </c>
      <c r="G12" s="133">
        <f t="shared" si="2"/>
        <v>0</v>
      </c>
      <c r="H12" s="13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33">
        <f t="shared" si="0"/>
        <v>0</v>
      </c>
      <c r="E13" s="133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33">
        <f t="shared" si="0"/>
        <v>0</v>
      </c>
      <c r="E14" s="133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33">
        <f t="shared" si="0"/>
        <v>0</v>
      </c>
      <c r="E15" s="133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33">
        <f t="shared" si="0"/>
        <v>0</v>
      </c>
      <c r="E16" s="133">
        <f t="shared" si="1"/>
        <v>0</v>
      </c>
      <c r="F16" s="95">
        <v>0</v>
      </c>
      <c r="G16" s="133">
        <f t="shared" si="2"/>
        <v>0</v>
      </c>
      <c r="H16" s="13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33">
        <f t="shared" si="0"/>
        <v>0</v>
      </c>
      <c r="E17" s="133">
        <f t="shared" si="1"/>
        <v>0</v>
      </c>
      <c r="F17" s="95">
        <v>0</v>
      </c>
      <c r="G17" s="133">
        <f t="shared" si="2"/>
        <v>0</v>
      </c>
      <c r="H17" s="13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33">
        <f t="shared" si="0"/>
        <v>0</v>
      </c>
      <c r="E18" s="133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33">
        <f t="shared" si="0"/>
        <v>0</v>
      </c>
      <c r="E19" s="133">
        <f t="shared" si="1"/>
        <v>0</v>
      </c>
      <c r="F19" s="95">
        <v>0</v>
      </c>
      <c r="G19" s="133">
        <f t="shared" si="2"/>
        <v>0</v>
      </c>
      <c r="H19" s="13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134">
        <f>IFERROR(SUM(D7:D19),0)</f>
        <v>0</v>
      </c>
      <c r="E20" s="134">
        <f>IFERROR(SUM(E7:E19),0)</f>
        <v>0</v>
      </c>
      <c r="F20" s="96">
        <f>SUM(F7:F19)</f>
        <v>0</v>
      </c>
      <c r="G20" s="134">
        <f>IFERROR(SUM(G7:G19),0)</f>
        <v>0</v>
      </c>
      <c r="H20" s="134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0</v>
      </c>
      <c r="G23" s="116"/>
      <c r="H23" s="135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0</v>
      </c>
      <c r="G26" s="116"/>
      <c r="H26" s="135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0</v>
      </c>
      <c r="G27" s="116"/>
      <c r="H27" s="135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0</v>
      </c>
      <c r="G28" s="117"/>
      <c r="H28" s="135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0</v>
      </c>
      <c r="G29" s="115"/>
      <c r="H29" s="134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134">
        <f>IFERROR(SUM(E20,E29),0)</f>
        <v>0</v>
      </c>
      <c r="F31" s="96">
        <f>SUM(F20,F29)</f>
        <v>0</v>
      </c>
      <c r="G31" s="115"/>
      <c r="H31" s="134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7" t="s">
        <v>212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2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4" width="8.26953125" style="1" customWidth="1"/>
    <col min="15" max="16384" width="8.81640625" style="1"/>
  </cols>
  <sheetData>
    <row r="1" spans="2:14" s="5" customFormat="1" x14ac:dyDescent="0.35"/>
    <row r="2" spans="2:14" s="5" customFormat="1" ht="15" thickBot="1" x14ac:dyDescent="0.4"/>
    <row r="3" spans="2:14" s="5" customFormat="1" x14ac:dyDescent="0.35">
      <c r="B3" s="189" t="s">
        <v>30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1"/>
    </row>
    <row r="4" spans="2:14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4"/>
    </row>
    <row r="5" spans="2:14" s="5" customFormat="1" x14ac:dyDescent="0.35">
      <c r="B5" s="39"/>
      <c r="C5" s="195" t="s">
        <v>0</v>
      </c>
      <c r="D5" s="195"/>
      <c r="E5" s="195"/>
      <c r="F5" s="195" t="s">
        <v>1</v>
      </c>
      <c r="G5" s="195"/>
      <c r="H5" s="195"/>
      <c r="I5" s="195" t="s">
        <v>2</v>
      </c>
      <c r="J5" s="195"/>
      <c r="K5" s="195"/>
      <c r="L5" s="195" t="s">
        <v>3</v>
      </c>
      <c r="M5" s="195"/>
      <c r="N5" s="196"/>
    </row>
    <row r="6" spans="2:14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35">
      <c r="B7" s="10" t="s">
        <v>37</v>
      </c>
      <c r="C7" s="11">
        <v>8.3206018518518499E-2</v>
      </c>
      <c r="D7" s="12">
        <f t="shared" ref="D7:D19" si="0">IFERROR(C7/C$20,0)</f>
        <v>0.22283872167632732</v>
      </c>
      <c r="E7" s="12">
        <f t="shared" ref="E7:E19" si="1">IFERROR(C7/C$31,0)</f>
        <v>8.2312395520849985E-2</v>
      </c>
      <c r="F7" s="11">
        <v>2.0937500000000001E-2</v>
      </c>
      <c r="G7" s="12">
        <f t="shared" ref="G7:G19" si="2">IFERROR(F7/F$20,0)</f>
        <v>0.21797806964694544</v>
      </c>
      <c r="H7" s="12">
        <f t="shared" ref="H7:H19" si="3">IFERROR(F7/F$31,0)</f>
        <v>8.8593956609040597E-2</v>
      </c>
      <c r="I7" s="11">
        <v>3.2048611111111097E-2</v>
      </c>
      <c r="J7" s="12">
        <f t="shared" ref="J7:J19" si="4">IFERROR(I7/I$20,0)</f>
        <v>0.26586653864618331</v>
      </c>
      <c r="K7" s="12">
        <f t="shared" ref="K7:K19" si="5">IFERROR(I7/I$31,0)</f>
        <v>0.110222116073561</v>
      </c>
      <c r="L7" s="13">
        <f>SUM(C7,F7,I7)</f>
        <v>0.13619212962962959</v>
      </c>
      <c r="M7" s="12">
        <f t="shared" ref="M7:M12" si="6">IFERROR(L7/L$20,0)</f>
        <v>0.23083864639529175</v>
      </c>
      <c r="N7" s="14">
        <f t="shared" ref="N7:N12" si="7">IFERROR(L7/L$31,0)</f>
        <v>8.8554248602111654E-2</v>
      </c>
    </row>
    <row r="8" spans="2:14" s="5" customFormat="1" x14ac:dyDescent="0.35">
      <c r="B8" s="113" t="s">
        <v>118</v>
      </c>
      <c r="C8" s="11">
        <v>8.7141203703703707E-2</v>
      </c>
      <c r="D8" s="12">
        <f t="shared" si="0"/>
        <v>0.23337776262360119</v>
      </c>
      <c r="E8" s="12">
        <f t="shared" si="1"/>
        <v>8.6205317273122792E-2</v>
      </c>
      <c r="F8" s="11">
        <v>1.7546296296296299E-2</v>
      </c>
      <c r="G8" s="12">
        <f t="shared" si="2"/>
        <v>0.1826726111579709</v>
      </c>
      <c r="H8" s="12">
        <f t="shared" si="3"/>
        <v>7.4244576130074943E-2</v>
      </c>
      <c r="I8" s="11">
        <v>2.4409722222222201E-2</v>
      </c>
      <c r="J8" s="12">
        <f t="shared" si="4"/>
        <v>0.20249639942390768</v>
      </c>
      <c r="K8" s="12">
        <f t="shared" si="5"/>
        <v>8.3950322426558338E-2</v>
      </c>
      <c r="L8" s="13">
        <f t="shared" ref="L8:L17" si="8">SUM(C8,F8,I8)</f>
        <v>0.1290972222222222</v>
      </c>
      <c r="M8" s="12">
        <f t="shared" si="6"/>
        <v>0.21881314369789107</v>
      </c>
      <c r="N8" s="14">
        <f t="shared" si="7"/>
        <v>8.3941029056510033E-2</v>
      </c>
    </row>
    <row r="9" spans="2:14" s="5" customFormat="1" x14ac:dyDescent="0.35">
      <c r="B9" s="10" t="s">
        <v>51</v>
      </c>
      <c r="C9" s="11">
        <v>4.0601851851851903E-2</v>
      </c>
      <c r="D9" s="12">
        <f t="shared" si="0"/>
        <v>0.10873810483246035</v>
      </c>
      <c r="E9" s="12">
        <f t="shared" si="1"/>
        <v>4.0165792667567424E-2</v>
      </c>
      <c r="F9" s="11">
        <v>8.0092592592592594E-3</v>
      </c>
      <c r="G9" s="12">
        <f t="shared" si="2"/>
        <v>8.3383540185564542E-2</v>
      </c>
      <c r="H9" s="12">
        <f t="shared" si="3"/>
        <v>3.3890004407659532E-2</v>
      </c>
      <c r="I9" s="11">
        <v>1.4155092592592599E-2</v>
      </c>
      <c r="J9" s="12">
        <f t="shared" si="4"/>
        <v>0.11742678828612586</v>
      </c>
      <c r="K9" s="12">
        <f t="shared" si="5"/>
        <v>4.8682429742854902E-2</v>
      </c>
      <c r="L9" s="13">
        <f t="shared" si="8"/>
        <v>6.2766203703703755E-2</v>
      </c>
      <c r="M9" s="12">
        <f t="shared" si="6"/>
        <v>0.10638548307994124</v>
      </c>
      <c r="N9" s="14">
        <f t="shared" si="7"/>
        <v>4.0811565409131639E-2</v>
      </c>
    </row>
    <row r="10" spans="2:14" s="5" customFormat="1" x14ac:dyDescent="0.35">
      <c r="B10" s="10" t="s">
        <v>11</v>
      </c>
      <c r="C10" s="11">
        <v>6.2361111111111103E-2</v>
      </c>
      <c r="D10" s="12">
        <f t="shared" si="0"/>
        <v>0.16701280183503295</v>
      </c>
      <c r="E10" s="12">
        <f t="shared" si="1"/>
        <v>6.1691360003663903E-2</v>
      </c>
      <c r="F10" s="11">
        <v>1.6087962962962998E-2</v>
      </c>
      <c r="G10" s="12">
        <f t="shared" si="2"/>
        <v>0.16749005904325862</v>
      </c>
      <c r="H10" s="12">
        <f t="shared" si="3"/>
        <v>6.8073852784171746E-2</v>
      </c>
      <c r="I10" s="11">
        <v>2.2384259259259302E-2</v>
      </c>
      <c r="J10" s="12">
        <f t="shared" si="4"/>
        <v>0.18569371099375939</v>
      </c>
      <c r="K10" s="12">
        <f t="shared" si="5"/>
        <v>7.6984316535307865E-2</v>
      </c>
      <c r="L10" s="13">
        <f t="shared" si="8"/>
        <v>0.1008333333333334</v>
      </c>
      <c r="M10" s="12">
        <f t="shared" si="6"/>
        <v>0.17090730750367839</v>
      </c>
      <c r="N10" s="14">
        <f t="shared" si="7"/>
        <v>6.5563407310410257E-2</v>
      </c>
    </row>
    <row r="11" spans="2:14" s="5" customFormat="1" x14ac:dyDescent="0.35">
      <c r="B11" s="10" t="s">
        <v>12</v>
      </c>
      <c r="C11" s="11">
        <v>2.3171296296296301E-2</v>
      </c>
      <c r="D11" s="12">
        <f t="shared" si="0"/>
        <v>6.2056352871888654E-2</v>
      </c>
      <c r="E11" s="12">
        <f t="shared" si="1"/>
        <v>2.2922439258970893E-2</v>
      </c>
      <c r="F11" s="11">
        <v>4.6412037037037003E-3</v>
      </c>
      <c r="G11" s="12">
        <f t="shared" si="2"/>
        <v>4.8319074587299643E-2</v>
      </c>
      <c r="H11" s="12">
        <f t="shared" si="3"/>
        <v>1.9638571918311361E-2</v>
      </c>
      <c r="I11" s="11">
        <v>8.0671296296296307E-3</v>
      </c>
      <c r="J11" s="12">
        <f t="shared" si="4"/>
        <v>6.6922707633221334E-2</v>
      </c>
      <c r="K11" s="12">
        <f t="shared" si="5"/>
        <v>2.7744606321152783E-2</v>
      </c>
      <c r="L11" s="13">
        <f t="shared" si="8"/>
        <v>3.5879629629629629E-2</v>
      </c>
      <c r="M11" s="12">
        <f t="shared" si="6"/>
        <v>6.0814124570868072E-2</v>
      </c>
      <c r="N11" s="14">
        <f t="shared" si="7"/>
        <v>2.3329495255081687E-2</v>
      </c>
    </row>
    <row r="12" spans="2:14" s="5" customFormat="1" x14ac:dyDescent="0.35">
      <c r="B12" s="10" t="s">
        <v>198</v>
      </c>
      <c r="C12" s="11">
        <v>4.7106481481481499E-2</v>
      </c>
      <c r="D12" s="12">
        <f t="shared" si="0"/>
        <v>0.12615851957471871</v>
      </c>
      <c r="E12" s="12">
        <f t="shared" si="1"/>
        <v>4.6600563328677097E-2</v>
      </c>
      <c r="F12" s="11">
        <v>9.7222222222222206E-3</v>
      </c>
      <c r="G12" s="12">
        <f t="shared" si="2"/>
        <v>0.1012170140980841</v>
      </c>
      <c r="H12" s="12">
        <f t="shared" si="3"/>
        <v>4.1138155639355495E-2</v>
      </c>
      <c r="I12" s="11">
        <v>1.6909722222222201E-2</v>
      </c>
      <c r="J12" s="12">
        <f t="shared" si="4"/>
        <v>0.14027844455112803</v>
      </c>
      <c r="K12" s="12">
        <f t="shared" si="5"/>
        <v>5.8156197754955757E-2</v>
      </c>
      <c r="L12" s="13">
        <f t="shared" si="8"/>
        <v>7.3738425925925916E-2</v>
      </c>
      <c r="M12" s="12">
        <f t="shared" si="6"/>
        <v>0.12498283472290336</v>
      </c>
      <c r="N12" s="14">
        <f t="shared" si="7"/>
        <v>4.7945875571008198E-2</v>
      </c>
    </row>
    <row r="13" spans="2:14" s="5" customFormat="1" x14ac:dyDescent="0.35">
      <c r="B13" s="10" t="s">
        <v>129</v>
      </c>
      <c r="C13" s="11">
        <v>5.7638888888888896E-3</v>
      </c>
      <c r="D13" s="12">
        <f t="shared" si="0"/>
        <v>1.5436595269830442E-2</v>
      </c>
      <c r="E13" s="12">
        <f t="shared" si="1"/>
        <v>5.7019853900936585E-3</v>
      </c>
      <c r="F13" s="11">
        <v>1.2384259259259299E-3</v>
      </c>
      <c r="G13" s="12">
        <f t="shared" si="2"/>
        <v>1.289311965297028E-2</v>
      </c>
      <c r="H13" s="12">
        <f t="shared" si="3"/>
        <v>5.2402174445369673E-3</v>
      </c>
      <c r="I13" s="11">
        <v>1.3425925925925901E-3</v>
      </c>
      <c r="J13" s="12">
        <f t="shared" si="4"/>
        <v>1.1137782045127201E-2</v>
      </c>
      <c r="K13" s="12">
        <f t="shared" si="5"/>
        <v>4.6174667622004544E-3</v>
      </c>
      <c r="L13" s="13">
        <f>SUM(C13,F13,I13)</f>
        <v>8.3449074074074103E-3</v>
      </c>
      <c r="M13" s="12">
        <f t="shared" ref="M13:M18" si="9">IFERROR(L13/L$20,0)</f>
        <v>1.4144188327611579E-2</v>
      </c>
      <c r="N13" s="14">
        <f t="shared" ref="N13:N18" si="10">IFERROR(L13/L$31,0)</f>
        <v>5.4259890577141616E-3</v>
      </c>
    </row>
    <row r="14" spans="2:14" s="5" customFormat="1" x14ac:dyDescent="0.35">
      <c r="B14" s="10" t="s">
        <v>130</v>
      </c>
      <c r="C14" s="11">
        <v>1.05324074074074E-3</v>
      </c>
      <c r="D14" s="12">
        <f t="shared" si="0"/>
        <v>2.8207433123585723E-3</v>
      </c>
      <c r="E14" s="12">
        <f t="shared" si="1"/>
        <v>1.0419290572259488E-3</v>
      </c>
      <c r="F14" s="11">
        <v>1.77083333333333E-3</v>
      </c>
      <c r="G14" s="12">
        <f t="shared" si="2"/>
        <v>1.8435956139293858E-2</v>
      </c>
      <c r="H14" s="12">
        <f t="shared" si="3"/>
        <v>7.4930212057397376E-3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2.82407407407407E-3</v>
      </c>
      <c r="M14" s="12">
        <f t="shared" si="9"/>
        <v>4.7866601275134797E-3</v>
      </c>
      <c r="N14" s="14">
        <f t="shared" si="10"/>
        <v>1.8362570458838462E-3</v>
      </c>
    </row>
    <row r="15" spans="2:14" s="5" customFormat="1" x14ac:dyDescent="0.35">
      <c r="B15" s="10" t="s">
        <v>199</v>
      </c>
      <c r="C15" s="11">
        <v>1.7361111111111101E-4</v>
      </c>
      <c r="D15" s="12">
        <f t="shared" si="0"/>
        <v>4.6495768885031419E-4</v>
      </c>
      <c r="E15" s="12">
        <f t="shared" si="1"/>
        <v>1.7174654789438716E-4</v>
      </c>
      <c r="F15" s="15">
        <v>1.04166666666667E-4</v>
      </c>
      <c r="G15" s="12">
        <f t="shared" si="2"/>
        <v>1.0844680081937617E-3</v>
      </c>
      <c r="H15" s="12">
        <f t="shared" si="3"/>
        <v>4.407659532788103E-4</v>
      </c>
      <c r="I15" s="11">
        <v>9.2592592592592602E-5</v>
      </c>
      <c r="J15" s="12">
        <f t="shared" si="4"/>
        <v>7.6812289966394641E-4</v>
      </c>
      <c r="K15" s="12">
        <f t="shared" si="5"/>
        <v>3.1844598360003193E-4</v>
      </c>
      <c r="L15" s="13">
        <f>SUM(C15,F15,I15)</f>
        <v>3.7037037037037062E-4</v>
      </c>
      <c r="M15" s="12">
        <f t="shared" si="9"/>
        <v>6.2775870524767088E-4</v>
      </c>
      <c r="N15" s="14">
        <f t="shared" si="10"/>
        <v>2.4082059618148855E-4</v>
      </c>
    </row>
    <row r="16" spans="2:14" s="5" customFormat="1" x14ac:dyDescent="0.35">
      <c r="B16" s="10" t="s">
        <v>128</v>
      </c>
      <c r="C16" s="11">
        <v>1.4583333333333299E-3</v>
      </c>
      <c r="D16" s="12">
        <f t="shared" si="0"/>
        <v>3.9056445863426326E-3</v>
      </c>
      <c r="E16" s="12">
        <f t="shared" si="1"/>
        <v>1.4426710023128498E-3</v>
      </c>
      <c r="F16" s="11">
        <v>3.4722222222222202E-4</v>
      </c>
      <c r="G16" s="12">
        <f t="shared" si="2"/>
        <v>3.6148933606458592E-3</v>
      </c>
      <c r="H16" s="12">
        <f t="shared" si="3"/>
        <v>1.4692198442626955E-3</v>
      </c>
      <c r="I16" s="11">
        <v>4.3981481481481503E-4</v>
      </c>
      <c r="J16" s="12">
        <f t="shared" si="4"/>
        <v>3.6485837734037468E-3</v>
      </c>
      <c r="K16" s="12">
        <f t="shared" si="5"/>
        <v>1.5126184221001524E-3</v>
      </c>
      <c r="L16" s="13">
        <f t="shared" si="8"/>
        <v>2.2453703703703672E-3</v>
      </c>
      <c r="M16" s="12">
        <f t="shared" si="9"/>
        <v>3.8057871505639967E-3</v>
      </c>
      <c r="N16" s="14">
        <f t="shared" si="10"/>
        <v>1.4599748643502712E-3</v>
      </c>
    </row>
    <row r="17" spans="2:14" s="5" customFormat="1" x14ac:dyDescent="0.35">
      <c r="B17" s="10" t="s">
        <v>200</v>
      </c>
      <c r="C17" s="11">
        <v>7.6388888888888904E-4</v>
      </c>
      <c r="D17" s="12">
        <f t="shared" si="0"/>
        <v>2.0458138309413839E-3</v>
      </c>
      <c r="E17" s="12">
        <f t="shared" si="1"/>
        <v>7.5568481073530415E-4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7.6388888888888904E-4</v>
      </c>
      <c r="M17" s="12">
        <f t="shared" si="9"/>
        <v>1.2947523295733206E-3</v>
      </c>
      <c r="N17" s="14">
        <f t="shared" si="10"/>
        <v>4.9669247962431983E-4</v>
      </c>
    </row>
    <row r="18" spans="2:14" s="5" customFormat="1" x14ac:dyDescent="0.35">
      <c r="B18" s="10" t="s">
        <v>201</v>
      </c>
      <c r="C18" s="11">
        <v>1.7361111111111101E-4</v>
      </c>
      <c r="D18" s="12">
        <f t="shared" si="0"/>
        <v>4.6495768885031419E-4</v>
      </c>
      <c r="E18" s="12">
        <f t="shared" si="1"/>
        <v>1.7174654789438716E-4</v>
      </c>
      <c r="F18" s="11">
        <v>1.7361111111111101E-4</v>
      </c>
      <c r="G18" s="12">
        <f t="shared" si="2"/>
        <v>1.8074466803229296E-3</v>
      </c>
      <c r="H18" s="12">
        <f t="shared" si="3"/>
        <v>7.3460992213134773E-4</v>
      </c>
      <c r="I18" s="11">
        <v>0</v>
      </c>
      <c r="J18" s="12">
        <f t="shared" si="4"/>
        <v>0</v>
      </c>
      <c r="K18" s="12">
        <f t="shared" si="5"/>
        <v>0</v>
      </c>
      <c r="L18" s="13">
        <f>SUM(C18,F18,I18)</f>
        <v>3.4722222222222202E-4</v>
      </c>
      <c r="M18" s="12">
        <f t="shared" si="9"/>
        <v>5.8852378616969063E-4</v>
      </c>
      <c r="N18" s="14">
        <f t="shared" si="10"/>
        <v>2.2576930892014523E-4</v>
      </c>
    </row>
    <row r="19" spans="2:14" s="5" customFormat="1" ht="15" thickBot="1" x14ac:dyDescent="0.4">
      <c r="B19" s="10" t="s">
        <v>13</v>
      </c>
      <c r="C19" s="11">
        <v>2.0416666666666701E-2</v>
      </c>
      <c r="D19" s="12">
        <f t="shared" si="0"/>
        <v>5.4679024208797077E-2</v>
      </c>
      <c r="E19" s="12">
        <f t="shared" si="1"/>
        <v>2.0197394032379978E-2</v>
      </c>
      <c r="F19" s="11">
        <v>1.5474537037037E-2</v>
      </c>
      <c r="G19" s="12">
        <f t="shared" si="2"/>
        <v>0.16110374743945016</v>
      </c>
      <c r="H19" s="12">
        <f t="shared" si="3"/>
        <v>6.5478231059307349E-2</v>
      </c>
      <c r="I19" s="11">
        <v>6.9444444444444404E-4</v>
      </c>
      <c r="J19" s="12">
        <f t="shared" si="4"/>
        <v>5.7609217474795943E-3</v>
      </c>
      <c r="K19" s="12">
        <f t="shared" si="5"/>
        <v>2.3883448770002382E-3</v>
      </c>
      <c r="L19" s="13">
        <f>SUM(C19,F19,I19)</f>
        <v>3.6585648148148145E-2</v>
      </c>
      <c r="M19" s="12">
        <f>IFERROR(L19/L$20,0)</f>
        <v>6.201078960274644E-2</v>
      </c>
      <c r="N19" s="14">
        <f>IFERROR(L19/L$31,0)</f>
        <v>2.3788559516552645E-2</v>
      </c>
    </row>
    <row r="20" spans="2:14" s="5" customFormat="1" ht="15.5" thickTop="1" thickBot="1" x14ac:dyDescent="0.4">
      <c r="B20" s="31" t="s">
        <v>3</v>
      </c>
      <c r="C20" s="32">
        <f>SUM(C7:C19)</f>
        <v>0.37339120370370382</v>
      </c>
      <c r="D20" s="33">
        <f>IFERROR(SUM(D7:D19),0)</f>
        <v>1</v>
      </c>
      <c r="E20" s="33">
        <f>IFERROR(SUM(E7:E19),0)</f>
        <v>0.36938102544138846</v>
      </c>
      <c r="F20" s="32">
        <f>SUM(F7:F19)</f>
        <v>9.6053240740740731E-2</v>
      </c>
      <c r="G20" s="33">
        <f>IFERROR(SUM(G7:G19),0)</f>
        <v>1.0000000000000002</v>
      </c>
      <c r="H20" s="33">
        <f>IFERROR(SUM(H7:H19),0)</f>
        <v>0.40643518291787056</v>
      </c>
      <c r="I20" s="32">
        <f>SUM(I7:I19)</f>
        <v>0.12054398148148146</v>
      </c>
      <c r="J20" s="33">
        <f>IFERROR(SUM(J7:J19),0)</f>
        <v>1.0000000000000002</v>
      </c>
      <c r="K20" s="33">
        <f>IFERROR(SUM(K7:K19),0)</f>
        <v>0.41457686489929152</v>
      </c>
      <c r="L20" s="32">
        <f>SUM(L7:L19)</f>
        <v>0.58998842592592593</v>
      </c>
      <c r="M20" s="33">
        <f>IFERROR(SUM(M7:M19),0)</f>
        <v>1.0000000000000002</v>
      </c>
      <c r="N20" s="34">
        <f>IFERROR(SUM(N7:N19),0)</f>
        <v>0.3836196840734804</v>
      </c>
    </row>
    <row r="21" spans="2:14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2:14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6" t="s">
        <v>5</v>
      </c>
      <c r="L22" s="16" t="s">
        <v>58</v>
      </c>
      <c r="M22" s="16" t="s">
        <v>5</v>
      </c>
      <c r="N22" s="17" t="s">
        <v>5</v>
      </c>
    </row>
    <row r="23" spans="2:14" s="5" customFormat="1" x14ac:dyDescent="0.35">
      <c r="B23" s="18" t="s">
        <v>15</v>
      </c>
      <c r="C23" s="11">
        <v>7.6770833333333302E-2</v>
      </c>
      <c r="D23" s="19"/>
      <c r="E23" s="12">
        <f>IFERROR(C23/C$31,0)</f>
        <v>7.5946323478898015E-2</v>
      </c>
      <c r="F23" s="11">
        <v>8.8541666666666699E-3</v>
      </c>
      <c r="G23" s="19"/>
      <c r="H23" s="12">
        <f>IFERROR(F23/F$31,0)</f>
        <v>3.7465106028698771E-2</v>
      </c>
      <c r="I23" s="11">
        <v>1.9733796296296301E-2</v>
      </c>
      <c r="J23" s="19"/>
      <c r="K23" s="12">
        <f>IFERROR(I23/I$31,0)</f>
        <v>6.786880025475682E-2</v>
      </c>
      <c r="L23" s="13">
        <f>SUM(C23,F23,I23)</f>
        <v>0.10535879629629628</v>
      </c>
      <c r="M23" s="19"/>
      <c r="N23" s="14">
        <f>IFERROR(L23/L$31,0)</f>
        <v>6.8505933970002764E-2</v>
      </c>
    </row>
    <row r="24" spans="2:14" s="5" customFormat="1" x14ac:dyDescent="0.35">
      <c r="B24" s="18" t="s">
        <v>16</v>
      </c>
      <c r="C24" s="11">
        <v>0</v>
      </c>
      <c r="D24" s="19"/>
      <c r="E24" s="12">
        <f t="shared" ref="E24:E28" si="11">IFERROR(C24/C$31,0)</f>
        <v>0</v>
      </c>
      <c r="F24" s="11">
        <v>0</v>
      </c>
      <c r="G24" s="19"/>
      <c r="H24" s="12">
        <f t="shared" ref="H24:H28" si="12">IFERROR(F24/F$31,0)</f>
        <v>0</v>
      </c>
      <c r="I24" s="11">
        <v>0</v>
      </c>
      <c r="J24" s="19"/>
      <c r="K24" s="12">
        <f t="shared" ref="K24:K28" si="13">IFERROR(I24/I$31,0)</f>
        <v>0</v>
      </c>
      <c r="L24" s="13">
        <f t="shared" ref="L24:L28" si="14">SUM(C24,F24,I24)</f>
        <v>0</v>
      </c>
      <c r="M24" s="19"/>
      <c r="N24" s="14">
        <f t="shared" ref="N24:N28" si="15">IFERROR(L24/L$31,0)</f>
        <v>0</v>
      </c>
    </row>
    <row r="25" spans="2:14" s="5" customFormat="1" x14ac:dyDescent="0.35">
      <c r="B25" s="18" t="s">
        <v>17</v>
      </c>
      <c r="C25" s="11">
        <v>9.6064814814814797E-4</v>
      </c>
      <c r="D25" s="19"/>
      <c r="E25" s="12">
        <f t="shared" si="11"/>
        <v>9.5033089834894275E-4</v>
      </c>
      <c r="F25" s="11">
        <v>0</v>
      </c>
      <c r="G25" s="19"/>
      <c r="H25" s="12">
        <f t="shared" si="12"/>
        <v>0</v>
      </c>
      <c r="I25" s="11">
        <v>0</v>
      </c>
      <c r="J25" s="19"/>
      <c r="K25" s="12">
        <f t="shared" si="13"/>
        <v>0</v>
      </c>
      <c r="L25" s="13">
        <f t="shared" si="14"/>
        <v>9.6064814814814797E-4</v>
      </c>
      <c r="M25" s="19"/>
      <c r="N25" s="14">
        <f t="shared" si="15"/>
        <v>6.2462842134573533E-4</v>
      </c>
    </row>
    <row r="26" spans="2:14" s="5" customFormat="1" x14ac:dyDescent="0.35">
      <c r="B26" s="18" t="s">
        <v>18</v>
      </c>
      <c r="C26" s="11">
        <v>0.21768518518518501</v>
      </c>
      <c r="D26" s="19"/>
      <c r="E26" s="12">
        <f t="shared" si="11"/>
        <v>0.2153472715198422</v>
      </c>
      <c r="F26" s="11">
        <v>4.4837962962963003E-2</v>
      </c>
      <c r="G26" s="19"/>
      <c r="H26" s="12">
        <f t="shared" si="12"/>
        <v>0.18972525588912303</v>
      </c>
      <c r="I26" s="11">
        <v>7.7326388888888903E-2</v>
      </c>
      <c r="J26" s="19"/>
      <c r="K26" s="12">
        <f t="shared" si="13"/>
        <v>0.26594220205397673</v>
      </c>
      <c r="L26" s="13">
        <f t="shared" si="14"/>
        <v>0.33984953703703691</v>
      </c>
      <c r="M26" s="19"/>
      <c r="N26" s="14">
        <f t="shared" si="15"/>
        <v>0.22097547392740752</v>
      </c>
    </row>
    <row r="27" spans="2:14" s="5" customFormat="1" x14ac:dyDescent="0.35">
      <c r="B27" s="18" t="s">
        <v>19</v>
      </c>
      <c r="C27" s="11">
        <v>0.31820601851851898</v>
      </c>
      <c r="D27" s="19"/>
      <c r="E27" s="12">
        <f t="shared" si="11"/>
        <v>0.31478852275069308</v>
      </c>
      <c r="F27" s="11">
        <v>8.2534722222222204E-2</v>
      </c>
      <c r="G27" s="19"/>
      <c r="H27" s="12">
        <f t="shared" si="12"/>
        <v>0.34923355698124287</v>
      </c>
      <c r="I27" s="11">
        <v>6.1238425925925898E-2</v>
      </c>
      <c r="J27" s="19"/>
      <c r="K27" s="12">
        <f t="shared" si="13"/>
        <v>0.210612212403471</v>
      </c>
      <c r="L27" s="13">
        <f t="shared" si="14"/>
        <v>0.46197916666666705</v>
      </c>
      <c r="M27" s="19"/>
      <c r="N27" s="14">
        <f t="shared" si="15"/>
        <v>0.30038606551825364</v>
      </c>
    </row>
    <row r="28" spans="2:14" s="5" customFormat="1" ht="15" thickBot="1" x14ac:dyDescent="0.4">
      <c r="B28" s="23" t="s">
        <v>20</v>
      </c>
      <c r="C28" s="20">
        <v>2.3842592592592599E-2</v>
      </c>
      <c r="D28" s="24"/>
      <c r="E28" s="21">
        <f t="shared" si="11"/>
        <v>2.3586525910829194E-2</v>
      </c>
      <c r="F28" s="20">
        <v>4.05092592592593E-3</v>
      </c>
      <c r="G28" s="24"/>
      <c r="H28" s="21">
        <f t="shared" si="12"/>
        <v>1.7140898183064808E-2</v>
      </c>
      <c r="I28" s="20">
        <v>1.19212962962963E-2</v>
      </c>
      <c r="J28" s="24"/>
      <c r="K28" s="21">
        <f t="shared" si="13"/>
        <v>4.099992038850412E-2</v>
      </c>
      <c r="L28" s="13">
        <f t="shared" si="14"/>
        <v>3.9814814814814831E-2</v>
      </c>
      <c r="M28" s="24"/>
      <c r="N28" s="22">
        <f t="shared" si="15"/>
        <v>2.588821408951001E-2</v>
      </c>
    </row>
    <row r="29" spans="2:14" s="5" customFormat="1" ht="15.5" thickTop="1" thickBot="1" x14ac:dyDescent="0.4">
      <c r="B29" s="31" t="s">
        <v>3</v>
      </c>
      <c r="C29" s="32">
        <f>SUM(C23:C28)</f>
        <v>0.63746527777777795</v>
      </c>
      <c r="D29" s="33"/>
      <c r="E29" s="33">
        <f>IFERROR(SUM(E23:E28),0)</f>
        <v>0.63061897455861149</v>
      </c>
      <c r="F29" s="32">
        <f>SUM(F23:F28)</f>
        <v>0.14027777777777781</v>
      </c>
      <c r="G29" s="33"/>
      <c r="H29" s="33">
        <f>IFERROR(SUM(H23:H28),0)</f>
        <v>0.59356481708212949</v>
      </c>
      <c r="I29" s="32">
        <f>SUM(I23:I28)</f>
        <v>0.17021990740740739</v>
      </c>
      <c r="J29" s="33"/>
      <c r="K29" s="33">
        <f>IFERROR(SUM(K23:K28),0)</f>
        <v>0.58542313510070865</v>
      </c>
      <c r="L29" s="32">
        <f>SUM(L23:L28)</f>
        <v>0.94796296296296323</v>
      </c>
      <c r="M29" s="33"/>
      <c r="N29" s="34">
        <f>IFERROR(SUM(N23:N28),0)</f>
        <v>0.61638031592651976</v>
      </c>
    </row>
    <row r="30" spans="2:14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s="5" customFormat="1" ht="15.5" thickTop="1" thickBot="1" x14ac:dyDescent="0.4">
      <c r="B31" s="31" t="s">
        <v>6</v>
      </c>
      <c r="C31" s="32">
        <f>SUM(C20,C29)</f>
        <v>1.0108564814814818</v>
      </c>
      <c r="D31" s="35"/>
      <c r="E31" s="36">
        <f>IFERROR(SUM(E20,E29),0)</f>
        <v>1</v>
      </c>
      <c r="F31" s="32">
        <f>SUM(F20,F29)</f>
        <v>0.23633101851851854</v>
      </c>
      <c r="G31" s="35"/>
      <c r="H31" s="36">
        <f>IFERROR(SUM(H20,H29),0)</f>
        <v>1</v>
      </c>
      <c r="I31" s="32">
        <f>SUM(I20,I29)</f>
        <v>0.29076388888888882</v>
      </c>
      <c r="J31" s="35"/>
      <c r="K31" s="36">
        <f>IFERROR(SUM(K20,K29),0)</f>
        <v>1.0000000000000002</v>
      </c>
      <c r="L31" s="37">
        <f>SUM(L20,L29)</f>
        <v>1.5379513888888892</v>
      </c>
      <c r="M31" s="35"/>
      <c r="N31" s="38">
        <f>IFERROR(SUM(N20,N29),0)</f>
        <v>1.0000000000000002</v>
      </c>
    </row>
    <row r="32" spans="2:14" s="5" customFormat="1" ht="66" customHeight="1" thickTop="1" thickBot="1" x14ac:dyDescent="0.4">
      <c r="B32" s="186" t="s">
        <v>195</v>
      </c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8"/>
    </row>
    <row r="33" s="5" customFormat="1" x14ac:dyDescent="0.35"/>
    <row r="34" s="5" customFormat="1" x14ac:dyDescent="0.35"/>
    <row r="35" s="5" customFormat="1" x14ac:dyDescent="0.35"/>
    <row r="36" s="5" customFormat="1" x14ac:dyDescent="0.35"/>
    <row r="37" s="5" customFormat="1" x14ac:dyDescent="0.35"/>
    <row r="38" s="5" customFormat="1" x14ac:dyDescent="0.35"/>
    <row r="39" s="5" customFormat="1" x14ac:dyDescent="0.35"/>
    <row r="40" s="5" customFormat="1" x14ac:dyDescent="0.35"/>
    <row r="41" s="5" customFormat="1" x14ac:dyDescent="0.35"/>
    <row r="42" s="5" customFormat="1" x14ac:dyDescent="0.35"/>
  </sheetData>
  <mergeCells count="7">
    <mergeCell ref="B32:N32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K62"/>
  <sheetViews>
    <sheetView showGridLines="0" showZeros="0" view="pageBreakPreview" zoomScaleNormal="7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213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135</v>
      </c>
      <c r="D5" s="209"/>
      <c r="E5" s="209"/>
      <c r="F5" s="204" t="s">
        <v>207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28">
        <f t="shared" ref="D7:D19" si="0">IFERROR(C7/C$20,0)</f>
        <v>0</v>
      </c>
      <c r="E7" s="128">
        <f t="shared" ref="E7:E19" si="1">IFERROR(C7/C$31,0)</f>
        <v>0</v>
      </c>
      <c r="F7" s="95">
        <v>0</v>
      </c>
      <c r="G7" s="128">
        <f t="shared" ref="G7:G19" si="2">IFERROR(F7/F$20,0)</f>
        <v>0</v>
      </c>
      <c r="H7" s="12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28">
        <f t="shared" si="0"/>
        <v>0</v>
      </c>
      <c r="E8" s="128">
        <f t="shared" si="1"/>
        <v>0</v>
      </c>
      <c r="F8" s="95">
        <v>1.04166666666667E-4</v>
      </c>
      <c r="G8" s="128">
        <f t="shared" si="2"/>
        <v>1.0922330097087414E-2</v>
      </c>
      <c r="H8" s="128">
        <f t="shared" si="3"/>
        <v>1.0922330097087414E-2</v>
      </c>
      <c r="I8" s="44">
        <f t="shared" ref="I8:I19" si="6">SUM(C8,F8)</f>
        <v>1.04166666666667E-4</v>
      </c>
      <c r="J8" s="45">
        <f t="shared" si="4"/>
        <v>1.0922330097087414E-2</v>
      </c>
      <c r="K8" s="47">
        <f t="shared" si="5"/>
        <v>1.0922330097087414E-2</v>
      </c>
    </row>
    <row r="9" spans="2:11" x14ac:dyDescent="0.35">
      <c r="B9" s="43" t="s">
        <v>51</v>
      </c>
      <c r="C9" s="95">
        <v>0</v>
      </c>
      <c r="D9" s="128">
        <f t="shared" si="0"/>
        <v>0</v>
      </c>
      <c r="E9" s="128">
        <f t="shared" si="1"/>
        <v>0</v>
      </c>
      <c r="F9" s="95">
        <v>0</v>
      </c>
      <c r="G9" s="128">
        <f t="shared" si="2"/>
        <v>0</v>
      </c>
      <c r="H9" s="12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28">
        <f t="shared" si="0"/>
        <v>0</v>
      </c>
      <c r="E10" s="128">
        <f t="shared" si="1"/>
        <v>0</v>
      </c>
      <c r="F10" s="95">
        <v>1.5393518518518499E-3</v>
      </c>
      <c r="G10" s="128">
        <f t="shared" si="2"/>
        <v>0.16140776699029108</v>
      </c>
      <c r="H10" s="128">
        <f t="shared" si="3"/>
        <v>0.16140776699029108</v>
      </c>
      <c r="I10" s="44">
        <f t="shared" si="6"/>
        <v>1.5393518518518499E-3</v>
      </c>
      <c r="J10" s="45">
        <f t="shared" si="4"/>
        <v>0.16140776699029108</v>
      </c>
      <c r="K10" s="47">
        <f t="shared" si="5"/>
        <v>0.16140776699029108</v>
      </c>
    </row>
    <row r="11" spans="2:11" x14ac:dyDescent="0.35">
      <c r="B11" s="43" t="s">
        <v>12</v>
      </c>
      <c r="C11" s="95">
        <v>0</v>
      </c>
      <c r="D11" s="128">
        <f t="shared" si="0"/>
        <v>0</v>
      </c>
      <c r="E11" s="128">
        <f t="shared" si="1"/>
        <v>0</v>
      </c>
      <c r="F11" s="95">
        <v>0</v>
      </c>
      <c r="G11" s="128">
        <f t="shared" si="2"/>
        <v>0</v>
      </c>
      <c r="H11" s="12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28">
        <f t="shared" si="0"/>
        <v>0</v>
      </c>
      <c r="E12" s="128">
        <f t="shared" si="1"/>
        <v>0</v>
      </c>
      <c r="F12" s="95">
        <v>0</v>
      </c>
      <c r="G12" s="128">
        <f t="shared" si="2"/>
        <v>0</v>
      </c>
      <c r="H12" s="12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28">
        <f t="shared" si="0"/>
        <v>0</v>
      </c>
      <c r="E13" s="128">
        <f t="shared" si="1"/>
        <v>0</v>
      </c>
      <c r="F13" s="95">
        <v>0</v>
      </c>
      <c r="G13" s="128">
        <f t="shared" si="2"/>
        <v>0</v>
      </c>
      <c r="H13" s="12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28">
        <f t="shared" si="0"/>
        <v>0</v>
      </c>
      <c r="E14" s="128">
        <f t="shared" si="1"/>
        <v>0</v>
      </c>
      <c r="F14" s="95">
        <v>0</v>
      </c>
      <c r="G14" s="128">
        <f t="shared" si="2"/>
        <v>0</v>
      </c>
      <c r="H14" s="12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28">
        <f t="shared" si="0"/>
        <v>0</v>
      </c>
      <c r="E15" s="128">
        <f t="shared" si="1"/>
        <v>0</v>
      </c>
      <c r="F15" s="95">
        <v>0</v>
      </c>
      <c r="G15" s="128">
        <f t="shared" si="2"/>
        <v>0</v>
      </c>
      <c r="H15" s="12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28">
        <f t="shared" si="0"/>
        <v>0</v>
      </c>
      <c r="E16" s="128">
        <f t="shared" si="1"/>
        <v>0</v>
      </c>
      <c r="F16" s="95">
        <v>0</v>
      </c>
      <c r="G16" s="128">
        <f t="shared" si="2"/>
        <v>0</v>
      </c>
      <c r="H16" s="12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28">
        <f t="shared" si="0"/>
        <v>0</v>
      </c>
      <c r="E17" s="128">
        <f t="shared" si="1"/>
        <v>0</v>
      </c>
      <c r="F17" s="95">
        <v>0</v>
      </c>
      <c r="G17" s="128">
        <f t="shared" si="2"/>
        <v>0</v>
      </c>
      <c r="H17" s="12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28">
        <f t="shared" si="0"/>
        <v>0</v>
      </c>
      <c r="E18" s="128">
        <f t="shared" si="1"/>
        <v>0</v>
      </c>
      <c r="F18" s="95">
        <v>0</v>
      </c>
      <c r="G18" s="128">
        <f t="shared" si="2"/>
        <v>0</v>
      </c>
      <c r="H18" s="12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28">
        <f t="shared" si="0"/>
        <v>0</v>
      </c>
      <c r="E19" s="128">
        <f t="shared" si="1"/>
        <v>0</v>
      </c>
      <c r="F19" s="95">
        <v>7.8935185185185202E-3</v>
      </c>
      <c r="G19" s="128">
        <f t="shared" si="2"/>
        <v>0.82766990291262155</v>
      </c>
      <c r="H19" s="128">
        <f t="shared" si="3"/>
        <v>0.82766990291262155</v>
      </c>
      <c r="I19" s="44">
        <f t="shared" si="6"/>
        <v>7.8935185185185202E-3</v>
      </c>
      <c r="J19" s="45">
        <f t="shared" si="4"/>
        <v>0.82766990291262155</v>
      </c>
      <c r="K19" s="47">
        <f t="shared" si="5"/>
        <v>0.82766990291262155</v>
      </c>
    </row>
    <row r="20" spans="2:11" ht="15.5" thickTop="1" thickBot="1" x14ac:dyDescent="0.4">
      <c r="B20" s="60" t="s">
        <v>3</v>
      </c>
      <c r="C20" s="96">
        <f>SUM(C7:C19)</f>
        <v>0</v>
      </c>
      <c r="D20" s="62">
        <f>IFERROR(SUM(D7:D19),0)</f>
        <v>0</v>
      </c>
      <c r="E20" s="62">
        <f>IFERROR(SUM(E7:E19),0)</f>
        <v>0</v>
      </c>
      <c r="F20" s="96">
        <f>SUM(F7:F19)</f>
        <v>9.5370370370370366E-3</v>
      </c>
      <c r="G20" s="62">
        <f>IFERROR(SUM(G7:G19),0)</f>
        <v>1</v>
      </c>
      <c r="H20" s="62">
        <f>IFERROR(SUM(H7:H19),0)</f>
        <v>1</v>
      </c>
      <c r="I20" s="61">
        <f>SUM(I7:I19)</f>
        <v>9.5370370370370366E-3</v>
      </c>
      <c r="J20" s="62">
        <f>IFERROR(SUM(J7:J19),0)</f>
        <v>1</v>
      </c>
      <c r="K20" s="63">
        <f>IFERROR(SUM(K7:K19),0)</f>
        <v>1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29">
        <f>IFERROR(C23/C$31,0)</f>
        <v>0</v>
      </c>
      <c r="F23" s="97">
        <v>0</v>
      </c>
      <c r="G23" s="116"/>
      <c r="H23" s="129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29">
        <f t="shared" ref="E24:E28" si="8">IFERROR(C24/C$31,0)</f>
        <v>0</v>
      </c>
      <c r="F24" s="97">
        <v>0</v>
      </c>
      <c r="G24" s="116"/>
      <c r="H24" s="129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29">
        <f t="shared" si="8"/>
        <v>0</v>
      </c>
      <c r="F25" s="97">
        <v>0</v>
      </c>
      <c r="G25" s="116"/>
      <c r="H25" s="12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29">
        <f t="shared" si="8"/>
        <v>0</v>
      </c>
      <c r="F26" s="97">
        <v>0</v>
      </c>
      <c r="G26" s="116"/>
      <c r="H26" s="12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29">
        <f t="shared" si="8"/>
        <v>0</v>
      </c>
      <c r="F27" s="97">
        <v>0</v>
      </c>
      <c r="G27" s="116"/>
      <c r="H27" s="129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29">
        <f t="shared" si="8"/>
        <v>0</v>
      </c>
      <c r="F28" s="101">
        <v>0</v>
      </c>
      <c r="G28" s="117"/>
      <c r="H28" s="129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62">
        <f>IFERROR(SUM(E23:E28),0)</f>
        <v>0</v>
      </c>
      <c r="F29" s="96">
        <f>SUM(F23:F28)</f>
        <v>0</v>
      </c>
      <c r="G29" s="115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0"/>
      <c r="F30" s="119"/>
      <c r="G30" s="118"/>
      <c r="H30" s="130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62">
        <f>IFERROR(SUM(E20,E29),0)</f>
        <v>0</v>
      </c>
      <c r="F31" s="96">
        <f>SUM(F20,F29)</f>
        <v>9.5370370370370366E-3</v>
      </c>
      <c r="G31" s="115"/>
      <c r="H31" s="62">
        <f>IFERROR(SUM(H20,H29),0)</f>
        <v>1</v>
      </c>
      <c r="I31" s="61">
        <f>SUM(I20,I29)</f>
        <v>9.5370370370370366E-3</v>
      </c>
      <c r="J31" s="64"/>
      <c r="K31" s="66">
        <f>IFERROR(SUM(K20,K29),0)</f>
        <v>1</v>
      </c>
    </row>
    <row r="32" spans="2:11" ht="66" customHeight="1" thickTop="1" thickBot="1" x14ac:dyDescent="0.4">
      <c r="B32" s="197" t="s">
        <v>214</v>
      </c>
      <c r="C32" s="198"/>
      <c r="D32" s="198"/>
      <c r="E32" s="198"/>
      <c r="F32" s="198"/>
      <c r="G32" s="198"/>
      <c r="H32" s="198"/>
      <c r="I32" s="198"/>
      <c r="J32" s="198"/>
      <c r="K32" s="199"/>
    </row>
    <row r="62" ht="16.5" customHeight="1" x14ac:dyDescent="0.35"/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K32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136</v>
      </c>
      <c r="D5" s="209"/>
      <c r="E5" s="209"/>
      <c r="F5" s="204" t="s">
        <v>21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28">
        <f t="shared" ref="D7:D19" si="0">IFERROR(C7/C$20,0)</f>
        <v>0</v>
      </c>
      <c r="E7" s="128">
        <f t="shared" ref="E7:E19" si="1">IFERROR(C7/C$31,0)</f>
        <v>0</v>
      </c>
      <c r="F7" s="95">
        <v>0</v>
      </c>
      <c r="G7" s="126">
        <f t="shared" ref="G7:G19" si="2">IFERROR(F7/F$20,0)</f>
        <v>0</v>
      </c>
      <c r="H7" s="126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28">
        <f t="shared" si="0"/>
        <v>0</v>
      </c>
      <c r="E8" s="128">
        <f t="shared" si="1"/>
        <v>0</v>
      </c>
      <c r="F8" s="95">
        <v>0</v>
      </c>
      <c r="G8" s="126">
        <f t="shared" si="2"/>
        <v>0</v>
      </c>
      <c r="H8" s="126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28">
        <f t="shared" si="0"/>
        <v>0</v>
      </c>
      <c r="E9" s="128">
        <f t="shared" si="1"/>
        <v>0</v>
      </c>
      <c r="F9" s="95">
        <v>0</v>
      </c>
      <c r="G9" s="126">
        <f t="shared" si="2"/>
        <v>0</v>
      </c>
      <c r="H9" s="126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28">
        <f t="shared" si="0"/>
        <v>0</v>
      </c>
      <c r="E10" s="128">
        <f t="shared" si="1"/>
        <v>0</v>
      </c>
      <c r="F10" s="95">
        <v>0</v>
      </c>
      <c r="G10" s="126">
        <f t="shared" si="2"/>
        <v>0</v>
      </c>
      <c r="H10" s="126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28">
        <f t="shared" si="0"/>
        <v>0</v>
      </c>
      <c r="E11" s="128">
        <f t="shared" si="1"/>
        <v>0</v>
      </c>
      <c r="F11" s="95">
        <v>0</v>
      </c>
      <c r="G11" s="126">
        <f t="shared" si="2"/>
        <v>0</v>
      </c>
      <c r="H11" s="126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28">
        <f t="shared" si="0"/>
        <v>0</v>
      </c>
      <c r="E12" s="128">
        <f t="shared" si="1"/>
        <v>0</v>
      </c>
      <c r="F12" s="95">
        <v>0</v>
      </c>
      <c r="G12" s="126">
        <f t="shared" si="2"/>
        <v>0</v>
      </c>
      <c r="H12" s="126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28">
        <f t="shared" si="0"/>
        <v>0</v>
      </c>
      <c r="E13" s="128">
        <f t="shared" si="1"/>
        <v>0</v>
      </c>
      <c r="F13" s="95">
        <v>0</v>
      </c>
      <c r="G13" s="126">
        <f t="shared" si="2"/>
        <v>0</v>
      </c>
      <c r="H13" s="126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28">
        <f t="shared" si="0"/>
        <v>0</v>
      </c>
      <c r="E14" s="128">
        <f t="shared" si="1"/>
        <v>0</v>
      </c>
      <c r="F14" s="95">
        <v>0</v>
      </c>
      <c r="G14" s="126">
        <f t="shared" si="2"/>
        <v>0</v>
      </c>
      <c r="H14" s="126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28">
        <f t="shared" si="0"/>
        <v>0</v>
      </c>
      <c r="E15" s="128">
        <f t="shared" si="1"/>
        <v>0</v>
      </c>
      <c r="F15" s="95">
        <v>0</v>
      </c>
      <c r="G15" s="126">
        <f t="shared" si="2"/>
        <v>0</v>
      </c>
      <c r="H15" s="126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28">
        <f t="shared" si="0"/>
        <v>0</v>
      </c>
      <c r="E16" s="128">
        <f t="shared" si="1"/>
        <v>0</v>
      </c>
      <c r="F16" s="95">
        <v>0</v>
      </c>
      <c r="G16" s="126">
        <f t="shared" si="2"/>
        <v>0</v>
      </c>
      <c r="H16" s="126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28">
        <f t="shared" si="0"/>
        <v>0</v>
      </c>
      <c r="E17" s="128">
        <f t="shared" si="1"/>
        <v>0</v>
      </c>
      <c r="F17" s="95">
        <v>0</v>
      </c>
      <c r="G17" s="126">
        <f t="shared" si="2"/>
        <v>0</v>
      </c>
      <c r="H17" s="126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28">
        <f t="shared" si="0"/>
        <v>0</v>
      </c>
      <c r="E18" s="128">
        <f t="shared" si="1"/>
        <v>0</v>
      </c>
      <c r="F18" s="95">
        <v>0</v>
      </c>
      <c r="G18" s="126">
        <f t="shared" si="2"/>
        <v>0</v>
      </c>
      <c r="H18" s="126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28">
        <f t="shared" si="0"/>
        <v>0</v>
      </c>
      <c r="E19" s="128">
        <f t="shared" si="1"/>
        <v>0</v>
      </c>
      <c r="F19" s="95">
        <v>0</v>
      </c>
      <c r="G19" s="126">
        <f t="shared" si="2"/>
        <v>0</v>
      </c>
      <c r="H19" s="126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62">
        <f>IFERROR(SUM(D7:D19),0)</f>
        <v>0</v>
      </c>
      <c r="E20" s="62">
        <f>IFERROR(SUM(E7:E19),0)</f>
        <v>0</v>
      </c>
      <c r="F20" s="96">
        <f>SUM(F7:F19)</f>
        <v>0</v>
      </c>
      <c r="G20" s="115">
        <f>IFERROR(SUM(G7:G19),0)</f>
        <v>0</v>
      </c>
      <c r="H20" s="115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29">
        <f>IFERROR(C23/C$31,0)</f>
        <v>0</v>
      </c>
      <c r="F23" s="97">
        <v>0</v>
      </c>
      <c r="G23" s="116"/>
      <c r="H23" s="129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29">
        <f t="shared" ref="E24:E28" si="8">IFERROR(C24/C$31,0)</f>
        <v>0</v>
      </c>
      <c r="F24" s="97">
        <v>0</v>
      </c>
      <c r="G24" s="116"/>
      <c r="H24" s="129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29">
        <f t="shared" si="8"/>
        <v>0</v>
      </c>
      <c r="F25" s="97">
        <v>0</v>
      </c>
      <c r="G25" s="116"/>
      <c r="H25" s="12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29">
        <f t="shared" si="8"/>
        <v>0</v>
      </c>
      <c r="F26" s="97">
        <v>0</v>
      </c>
      <c r="G26" s="116"/>
      <c r="H26" s="12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29">
        <f t="shared" si="8"/>
        <v>0</v>
      </c>
      <c r="F27" s="97">
        <v>0</v>
      </c>
      <c r="G27" s="116"/>
      <c r="H27" s="129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29">
        <f t="shared" si="8"/>
        <v>0</v>
      </c>
      <c r="F28" s="101">
        <v>0</v>
      </c>
      <c r="G28" s="117"/>
      <c r="H28" s="129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62">
        <f>IFERROR(SUM(E23:E28),0)</f>
        <v>0</v>
      </c>
      <c r="F29" s="96">
        <f>SUM(F23:F28)</f>
        <v>0</v>
      </c>
      <c r="G29" s="115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4"/>
      <c r="D30" s="29"/>
      <c r="E30" s="132"/>
      <c r="F30" s="114"/>
      <c r="G30" s="29"/>
      <c r="H30" s="132"/>
      <c r="I30" s="29"/>
      <c r="J30" s="29"/>
      <c r="K30" s="69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62">
        <f>IFERROR(SUM(E20,E29),0)</f>
        <v>0</v>
      </c>
      <c r="F31" s="96">
        <f>SUM(F20,F29)</f>
        <v>0</v>
      </c>
      <c r="G31" s="115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7" t="s">
        <v>50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K32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137</v>
      </c>
      <c r="D5" s="209"/>
      <c r="E5" s="209"/>
      <c r="F5" s="204" t="s">
        <v>23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28">
        <f t="shared" ref="D7:D19" si="0">IFERROR(C7/C$20,0)</f>
        <v>0</v>
      </c>
      <c r="E7" s="128">
        <f t="shared" ref="E7:E19" si="1">IFERROR(C7/C$31,0)</f>
        <v>0</v>
      </c>
      <c r="F7" s="95">
        <v>0</v>
      </c>
      <c r="G7" s="128">
        <f t="shared" ref="G7:G19" si="2">IFERROR(F7/F$20,0)</f>
        <v>0</v>
      </c>
      <c r="H7" s="128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28">
        <f t="shared" si="0"/>
        <v>0</v>
      </c>
      <c r="E8" s="128">
        <f t="shared" si="1"/>
        <v>0</v>
      </c>
      <c r="F8" s="95">
        <v>0</v>
      </c>
      <c r="G8" s="128">
        <f t="shared" si="2"/>
        <v>0</v>
      </c>
      <c r="H8" s="128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28">
        <f t="shared" si="0"/>
        <v>0</v>
      </c>
      <c r="E9" s="128">
        <f t="shared" si="1"/>
        <v>0</v>
      </c>
      <c r="F9" s="95">
        <v>0</v>
      </c>
      <c r="G9" s="128">
        <f t="shared" si="2"/>
        <v>0</v>
      </c>
      <c r="H9" s="128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28">
        <f t="shared" si="0"/>
        <v>0</v>
      </c>
      <c r="E10" s="128">
        <f t="shared" si="1"/>
        <v>0</v>
      </c>
      <c r="F10" s="95">
        <v>0</v>
      </c>
      <c r="G10" s="128">
        <f t="shared" si="2"/>
        <v>0</v>
      </c>
      <c r="H10" s="128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28">
        <f t="shared" si="0"/>
        <v>0</v>
      </c>
      <c r="E11" s="128">
        <f t="shared" si="1"/>
        <v>0</v>
      </c>
      <c r="F11" s="95">
        <v>0</v>
      </c>
      <c r="G11" s="128">
        <f t="shared" si="2"/>
        <v>0</v>
      </c>
      <c r="H11" s="128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28">
        <f t="shared" si="0"/>
        <v>0</v>
      </c>
      <c r="E12" s="128">
        <f t="shared" si="1"/>
        <v>0</v>
      </c>
      <c r="F12" s="95">
        <v>0</v>
      </c>
      <c r="G12" s="128">
        <f t="shared" si="2"/>
        <v>0</v>
      </c>
      <c r="H12" s="128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28">
        <f t="shared" si="0"/>
        <v>0</v>
      </c>
      <c r="E13" s="128">
        <f t="shared" si="1"/>
        <v>0</v>
      </c>
      <c r="F13" s="95">
        <v>0</v>
      </c>
      <c r="G13" s="128">
        <f t="shared" si="2"/>
        <v>0</v>
      </c>
      <c r="H13" s="128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28">
        <f t="shared" si="0"/>
        <v>0</v>
      </c>
      <c r="E14" s="128">
        <f t="shared" si="1"/>
        <v>0</v>
      </c>
      <c r="F14" s="95">
        <v>0</v>
      </c>
      <c r="G14" s="128">
        <f t="shared" si="2"/>
        <v>0</v>
      </c>
      <c r="H14" s="128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28">
        <f t="shared" si="0"/>
        <v>0</v>
      </c>
      <c r="E15" s="128">
        <f t="shared" si="1"/>
        <v>0</v>
      </c>
      <c r="F15" s="95">
        <v>0</v>
      </c>
      <c r="G15" s="128">
        <f t="shared" si="2"/>
        <v>0</v>
      </c>
      <c r="H15" s="128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28">
        <f t="shared" si="0"/>
        <v>0</v>
      </c>
      <c r="E16" s="128">
        <f t="shared" si="1"/>
        <v>0</v>
      </c>
      <c r="F16" s="95">
        <v>0</v>
      </c>
      <c r="G16" s="128">
        <f t="shared" si="2"/>
        <v>0</v>
      </c>
      <c r="H16" s="128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28">
        <f t="shared" si="0"/>
        <v>0</v>
      </c>
      <c r="E17" s="128">
        <f t="shared" si="1"/>
        <v>0</v>
      </c>
      <c r="F17" s="95">
        <v>0</v>
      </c>
      <c r="G17" s="128">
        <f t="shared" si="2"/>
        <v>0</v>
      </c>
      <c r="H17" s="128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28">
        <f t="shared" si="0"/>
        <v>0</v>
      </c>
      <c r="E18" s="128">
        <f t="shared" si="1"/>
        <v>0</v>
      </c>
      <c r="F18" s="95">
        <v>0</v>
      </c>
      <c r="G18" s="128">
        <f t="shared" si="2"/>
        <v>0</v>
      </c>
      <c r="H18" s="128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28">
        <f t="shared" si="0"/>
        <v>0</v>
      </c>
      <c r="E19" s="128">
        <f t="shared" si="1"/>
        <v>0</v>
      </c>
      <c r="F19" s="95">
        <v>0</v>
      </c>
      <c r="G19" s="128">
        <f t="shared" si="2"/>
        <v>0</v>
      </c>
      <c r="H19" s="128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62">
        <f>IFERROR(SUM(D7:D19),0)</f>
        <v>0</v>
      </c>
      <c r="E20" s="62">
        <f>IFERROR(SUM(E7:E19),0)</f>
        <v>0</v>
      </c>
      <c r="F20" s="96">
        <f>SUM(F7:F19)</f>
        <v>0</v>
      </c>
      <c r="G20" s="62">
        <f>IFERROR(SUM(G7:G19),0)</f>
        <v>0</v>
      </c>
      <c r="H20" s="62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29">
        <f>IFERROR(C23/C$31,0)</f>
        <v>0</v>
      </c>
      <c r="F23" s="97">
        <v>0</v>
      </c>
      <c r="G23" s="116"/>
      <c r="H23" s="129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29">
        <f t="shared" ref="E24:E28" si="8">IFERROR(C24/C$31,0)</f>
        <v>0</v>
      </c>
      <c r="F24" s="97">
        <v>0</v>
      </c>
      <c r="G24" s="116"/>
      <c r="H24" s="129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29">
        <f t="shared" si="8"/>
        <v>0</v>
      </c>
      <c r="F25" s="97">
        <v>0</v>
      </c>
      <c r="G25" s="116"/>
      <c r="H25" s="129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29">
        <f t="shared" si="8"/>
        <v>0</v>
      </c>
      <c r="F26" s="97">
        <v>0</v>
      </c>
      <c r="G26" s="116"/>
      <c r="H26" s="129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29">
        <f t="shared" si="8"/>
        <v>0</v>
      </c>
      <c r="F27" s="97">
        <v>0</v>
      </c>
      <c r="G27" s="116"/>
      <c r="H27" s="129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29">
        <f t="shared" si="8"/>
        <v>0</v>
      </c>
      <c r="F28" s="101">
        <v>0</v>
      </c>
      <c r="G28" s="117"/>
      <c r="H28" s="129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62">
        <f>IFERROR(SUM(E23:E28),0)</f>
        <v>0</v>
      </c>
      <c r="F29" s="96">
        <f>SUM(F23:F28)</f>
        <v>0</v>
      </c>
      <c r="G29" s="115"/>
      <c r="H29" s="62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0"/>
      <c r="F30" s="119"/>
      <c r="G30" s="118"/>
      <c r="H30" s="130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62">
        <f>IFERROR(SUM(E20,E29),0)</f>
        <v>0</v>
      </c>
      <c r="F31" s="96">
        <f>SUM(F20,F29)</f>
        <v>0</v>
      </c>
      <c r="G31" s="115"/>
      <c r="H31" s="62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7" t="s">
        <v>56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K32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170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138</v>
      </c>
      <c r="D5" s="209"/>
      <c r="E5" s="209"/>
      <c r="F5" s="204" t="s">
        <v>24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26">
        <f t="shared" ref="D7:D19" si="0">IFERROR(C7/C$20,0)</f>
        <v>0</v>
      </c>
      <c r="E7" s="126">
        <f t="shared" ref="E7:E19" si="1">IFERROR(C7/C$31,0)</f>
        <v>0</v>
      </c>
      <c r="F7" s="95">
        <v>3.1435185185185198E-2</v>
      </c>
      <c r="G7" s="133">
        <f t="shared" ref="G7:G19" si="2">IFERROR(F7/F$20,0)</f>
        <v>0.23087385243114589</v>
      </c>
      <c r="H7" s="133">
        <f t="shared" ref="H7:H19" si="3">IFERROR(F7/F$31,0)</f>
        <v>0.1202301903497123</v>
      </c>
      <c r="I7" s="44">
        <f>SUM(C7,F7)</f>
        <v>3.1435185185185198E-2</v>
      </c>
      <c r="J7" s="45">
        <f t="shared" ref="J7:J19" si="4">IFERROR(I7/I$20,0)</f>
        <v>0.20094702574726253</v>
      </c>
      <c r="K7" s="47">
        <f t="shared" ref="K7:K19" si="5">IFERROR(I7/I$31,0)</f>
        <v>0.11157669871004854</v>
      </c>
    </row>
    <row r="8" spans="2:11" x14ac:dyDescent="0.35">
      <c r="B8" s="110" t="s">
        <v>118</v>
      </c>
      <c r="C8" s="95">
        <v>0</v>
      </c>
      <c r="D8" s="126">
        <f t="shared" si="0"/>
        <v>0</v>
      </c>
      <c r="E8" s="126">
        <f t="shared" si="1"/>
        <v>0</v>
      </c>
      <c r="F8" s="95">
        <v>2.3969907407407402E-2</v>
      </c>
      <c r="G8" s="133">
        <f t="shared" si="2"/>
        <v>0.17604556273376393</v>
      </c>
      <c r="H8" s="133">
        <f t="shared" si="3"/>
        <v>9.1677733510402801E-2</v>
      </c>
      <c r="I8" s="44">
        <f t="shared" ref="I8:I19" si="6">SUM(C8,F8)</f>
        <v>2.3969907407407402E-2</v>
      </c>
      <c r="J8" s="45">
        <f t="shared" si="4"/>
        <v>0.15322580645161282</v>
      </c>
      <c r="K8" s="47">
        <f t="shared" si="5"/>
        <v>8.5079286829348441E-2</v>
      </c>
    </row>
    <row r="9" spans="2:11" x14ac:dyDescent="0.35">
      <c r="B9" s="43" t="s">
        <v>51</v>
      </c>
      <c r="C9" s="95">
        <v>0</v>
      </c>
      <c r="D9" s="126">
        <f t="shared" si="0"/>
        <v>0</v>
      </c>
      <c r="E9" s="126">
        <f t="shared" si="1"/>
        <v>0</v>
      </c>
      <c r="F9" s="95">
        <v>1.9699074074074101E-2</v>
      </c>
      <c r="G9" s="133">
        <f t="shared" si="2"/>
        <v>0.14467868072084342</v>
      </c>
      <c r="H9" s="133">
        <f t="shared" si="3"/>
        <v>7.5343072155821256E-2</v>
      </c>
      <c r="I9" s="44">
        <f t="shared" si="6"/>
        <v>1.9699074074074101E-2</v>
      </c>
      <c r="J9" s="45">
        <f t="shared" si="4"/>
        <v>0.12592482983131117</v>
      </c>
      <c r="K9" s="47">
        <f t="shared" si="5"/>
        <v>6.992030235806436E-2</v>
      </c>
    </row>
    <row r="10" spans="2:11" x14ac:dyDescent="0.35">
      <c r="B10" s="43" t="s">
        <v>11</v>
      </c>
      <c r="C10" s="95">
        <v>0</v>
      </c>
      <c r="D10" s="126">
        <f t="shared" si="0"/>
        <v>0</v>
      </c>
      <c r="E10" s="126">
        <f t="shared" si="1"/>
        <v>0</v>
      </c>
      <c r="F10" s="95">
        <v>3.1435185185185198E-2</v>
      </c>
      <c r="G10" s="133">
        <f t="shared" si="2"/>
        <v>0.23087385243114589</v>
      </c>
      <c r="H10" s="133">
        <f t="shared" si="3"/>
        <v>0.1202301903497123</v>
      </c>
      <c r="I10" s="44">
        <f t="shared" si="6"/>
        <v>3.1435185185185198E-2</v>
      </c>
      <c r="J10" s="45">
        <f t="shared" si="4"/>
        <v>0.20094702574726253</v>
      </c>
      <c r="K10" s="47">
        <f t="shared" si="5"/>
        <v>0.11157669871004854</v>
      </c>
    </row>
    <row r="11" spans="2:11" x14ac:dyDescent="0.35">
      <c r="B11" s="43" t="s">
        <v>12</v>
      </c>
      <c r="C11" s="95">
        <v>0</v>
      </c>
      <c r="D11" s="126">
        <f t="shared" si="0"/>
        <v>0</v>
      </c>
      <c r="E11" s="126">
        <f t="shared" si="1"/>
        <v>0</v>
      </c>
      <c r="F11" s="95">
        <v>1.6018518518518501E-2</v>
      </c>
      <c r="G11" s="133">
        <f t="shared" si="2"/>
        <v>0.11764705882352924</v>
      </c>
      <c r="H11" s="133">
        <f t="shared" si="3"/>
        <v>6.1266046923417375E-2</v>
      </c>
      <c r="I11" s="44">
        <f t="shared" si="6"/>
        <v>1.6018518518518501E-2</v>
      </c>
      <c r="J11" s="45">
        <f t="shared" si="4"/>
        <v>0.10239715892275807</v>
      </c>
      <c r="K11" s="47">
        <f t="shared" si="5"/>
        <v>5.6856462081998141E-2</v>
      </c>
    </row>
    <row r="12" spans="2:11" x14ac:dyDescent="0.35">
      <c r="B12" s="43" t="s">
        <v>198</v>
      </c>
      <c r="C12" s="95">
        <v>2.7314814814814801E-3</v>
      </c>
      <c r="D12" s="133">
        <f t="shared" si="0"/>
        <v>0.13470319634703187</v>
      </c>
      <c r="E12" s="133">
        <f t="shared" si="1"/>
        <v>0.13470319634703187</v>
      </c>
      <c r="F12" s="95">
        <v>7.3032407407407404E-3</v>
      </c>
      <c r="G12" s="133">
        <f t="shared" si="2"/>
        <v>5.3638218293097568E-2</v>
      </c>
      <c r="H12" s="133">
        <f t="shared" si="3"/>
        <v>2.7932713590084104E-2</v>
      </c>
      <c r="I12" s="44">
        <f t="shared" si="6"/>
        <v>1.0034722222222221E-2</v>
      </c>
      <c r="J12" s="45">
        <f t="shared" si="4"/>
        <v>6.4146197099733626E-2</v>
      </c>
      <c r="K12" s="47">
        <f t="shared" si="5"/>
        <v>3.5617451318708408E-2</v>
      </c>
    </row>
    <row r="13" spans="2:11" x14ac:dyDescent="0.35">
      <c r="B13" s="43" t="s">
        <v>129</v>
      </c>
      <c r="C13" s="95">
        <v>0</v>
      </c>
      <c r="D13" s="126">
        <f t="shared" si="0"/>
        <v>0</v>
      </c>
      <c r="E13" s="126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26">
        <f t="shared" si="0"/>
        <v>0</v>
      </c>
      <c r="E14" s="126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26">
        <f t="shared" si="0"/>
        <v>0</v>
      </c>
      <c r="E15" s="126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26">
        <f t="shared" si="0"/>
        <v>0</v>
      </c>
      <c r="E16" s="126">
        <f t="shared" si="1"/>
        <v>0</v>
      </c>
      <c r="F16" s="95">
        <v>5.0000000000000001E-3</v>
      </c>
      <c r="G16" s="133">
        <f t="shared" si="2"/>
        <v>3.6722203332199922E-2</v>
      </c>
      <c r="H16" s="133">
        <f t="shared" si="3"/>
        <v>1.9123505976095617E-2</v>
      </c>
      <c r="I16" s="44">
        <f t="shared" si="6"/>
        <v>5.0000000000000001E-3</v>
      </c>
      <c r="J16" s="45">
        <f t="shared" si="4"/>
        <v>3.196211897010949E-2</v>
      </c>
      <c r="K16" s="47">
        <f t="shared" si="5"/>
        <v>1.7747103771259553E-2</v>
      </c>
    </row>
    <row r="17" spans="2:11" x14ac:dyDescent="0.35">
      <c r="B17" s="43" t="s">
        <v>200</v>
      </c>
      <c r="C17" s="95">
        <v>0</v>
      </c>
      <c r="D17" s="126">
        <f t="shared" si="0"/>
        <v>0</v>
      </c>
      <c r="E17" s="126">
        <f t="shared" si="1"/>
        <v>0</v>
      </c>
      <c r="F17" s="95">
        <v>0</v>
      </c>
      <c r="G17" s="133">
        <f t="shared" si="2"/>
        <v>0</v>
      </c>
      <c r="H17" s="13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26">
        <f t="shared" si="0"/>
        <v>0</v>
      </c>
      <c r="E18" s="126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1.7546296296296299E-2</v>
      </c>
      <c r="D19" s="133">
        <f t="shared" si="0"/>
        <v>0.86529680365296813</v>
      </c>
      <c r="E19" s="133">
        <f t="shared" si="1"/>
        <v>0.86529680365296813</v>
      </c>
      <c r="F19" s="95">
        <v>1.2962962962962999E-3</v>
      </c>
      <c r="G19" s="133">
        <f t="shared" si="2"/>
        <v>9.5205712342740795E-3</v>
      </c>
      <c r="H19" s="133">
        <f t="shared" si="3"/>
        <v>4.9579459938025811E-3</v>
      </c>
      <c r="I19" s="44">
        <f t="shared" si="6"/>
        <v>1.8842592592592598E-2</v>
      </c>
      <c r="J19" s="45">
        <f t="shared" si="4"/>
        <v>0.12044983722994969</v>
      </c>
      <c r="K19" s="47">
        <f t="shared" si="5"/>
        <v>6.6880289212061489E-2</v>
      </c>
    </row>
    <row r="20" spans="2:11" ht="15.5" thickTop="1" thickBot="1" x14ac:dyDescent="0.4">
      <c r="B20" s="60" t="s">
        <v>3</v>
      </c>
      <c r="C20" s="96">
        <f>SUM(C7:C19)</f>
        <v>2.027777777777778E-2</v>
      </c>
      <c r="D20" s="134">
        <f>IFERROR(SUM(D7:D19),0)</f>
        <v>1</v>
      </c>
      <c r="E20" s="134">
        <f>IFERROR(SUM(E7:E19),0)</f>
        <v>1</v>
      </c>
      <c r="F20" s="96">
        <f>SUM(F7:F19)</f>
        <v>0.13615740740740745</v>
      </c>
      <c r="G20" s="134">
        <f>IFERROR(SUM(G7:G19),0)</f>
        <v>0.99999999999999989</v>
      </c>
      <c r="H20" s="134">
        <f>IFERROR(SUM(H7:H19),0)</f>
        <v>0.52076139884904837</v>
      </c>
      <c r="I20" s="61">
        <f>SUM(I7:I19)</f>
        <v>0.15643518518518523</v>
      </c>
      <c r="J20" s="62">
        <f>IFERROR(SUM(J7:J19),0)</f>
        <v>1</v>
      </c>
      <c r="K20" s="63">
        <f>IFERROR(SUM(K7:K19),0)</f>
        <v>0.5552542929915375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1.8402777777777801E-3</v>
      </c>
      <c r="G23" s="116"/>
      <c r="H23" s="135">
        <f>IFERROR(F23/F$31,0)</f>
        <v>7.0385126162018675E-3</v>
      </c>
      <c r="I23" s="44">
        <f t="shared" ref="I23:I28" si="7">SUM(C23,F23)</f>
        <v>1.8402777777777801E-3</v>
      </c>
      <c r="J23" s="51"/>
      <c r="K23" s="47">
        <f>IFERROR(I23/I$31,0)</f>
        <v>6.5319201380330382E-3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1.5983796296296301E-2</v>
      </c>
      <c r="G26" s="116"/>
      <c r="H26" s="135">
        <f t="shared" si="9"/>
        <v>6.113324479858346E-2</v>
      </c>
      <c r="I26" s="44">
        <f t="shared" si="7"/>
        <v>1.5983796296296301E-2</v>
      </c>
      <c r="J26" s="51"/>
      <c r="K26" s="47">
        <f t="shared" si="10"/>
        <v>5.6733218305808915E-2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9.6319444444444402E-2</v>
      </c>
      <c r="G27" s="116"/>
      <c r="H27" s="135">
        <f t="shared" si="9"/>
        <v>0.36839309428950845</v>
      </c>
      <c r="I27" s="44">
        <f t="shared" si="7"/>
        <v>9.6319444444444402E-2</v>
      </c>
      <c r="J27" s="51"/>
      <c r="K27" s="47">
        <f t="shared" si="10"/>
        <v>0.34187823514912485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1.1157407407407401E-2</v>
      </c>
      <c r="G28" s="117"/>
      <c r="H28" s="135">
        <f t="shared" si="9"/>
        <v>4.2673749446657784E-2</v>
      </c>
      <c r="I28" s="44">
        <f t="shared" si="7"/>
        <v>1.1157407407407401E-2</v>
      </c>
      <c r="J28" s="56"/>
      <c r="K28" s="47">
        <f t="shared" si="10"/>
        <v>3.9602333415495829E-2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0.12530092592592587</v>
      </c>
      <c r="G29" s="115"/>
      <c r="H29" s="134">
        <f>IFERROR(SUM(H23:H28),0)</f>
        <v>0.47923860115095157</v>
      </c>
      <c r="I29" s="61">
        <f>SUM(I23:I28)</f>
        <v>0.12530092592592587</v>
      </c>
      <c r="J29" s="62"/>
      <c r="K29" s="63">
        <f>IFERROR(SUM(K23:K28),0)</f>
        <v>0.44474570700846267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2.027777777777778E-2</v>
      </c>
      <c r="D31" s="115"/>
      <c r="E31" s="134">
        <f>IFERROR(SUM(E20,E29),0)</f>
        <v>1</v>
      </c>
      <c r="F31" s="96">
        <f>SUM(F20,F29)</f>
        <v>0.26145833333333335</v>
      </c>
      <c r="G31" s="115"/>
      <c r="H31" s="134">
        <f>IFERROR(SUM(H20,H29),0)</f>
        <v>1</v>
      </c>
      <c r="I31" s="61">
        <f>SUM(I20,I29)</f>
        <v>0.28173611111111108</v>
      </c>
      <c r="J31" s="64"/>
      <c r="K31" s="66">
        <f>IFERROR(SUM(K20,K29),0)</f>
        <v>1.0000000000000002</v>
      </c>
    </row>
    <row r="32" spans="2:11" ht="66" customHeight="1" thickTop="1" thickBot="1" x14ac:dyDescent="0.4">
      <c r="B32" s="197" t="s">
        <v>215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K32"/>
  <sheetViews>
    <sheetView showGridLines="0" showZeros="0" view="pageBreakPreview" zoomScaleNormal="80" zoomScaleSheetLayoutView="100" zoomScalePageLayoutView="9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171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139</v>
      </c>
      <c r="D5" s="209"/>
      <c r="E5" s="209"/>
      <c r="F5" s="204" t="s">
        <v>140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33">
        <f t="shared" ref="D7:D19" si="0">IFERROR(C7/C$20,0)</f>
        <v>0</v>
      </c>
      <c r="E7" s="133">
        <f t="shared" ref="E7:E19" si="1">IFERROR(C7/C$31,0)</f>
        <v>0</v>
      </c>
      <c r="F7" s="95">
        <v>0</v>
      </c>
      <c r="G7" s="133">
        <f t="shared" ref="G7:G19" si="2">IFERROR(F7/F$20,0)</f>
        <v>0</v>
      </c>
      <c r="H7" s="13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33">
        <f t="shared" si="0"/>
        <v>0</v>
      </c>
      <c r="E8" s="133">
        <f t="shared" si="1"/>
        <v>0</v>
      </c>
      <c r="F8" s="95">
        <v>0</v>
      </c>
      <c r="G8" s="133">
        <f t="shared" si="2"/>
        <v>0</v>
      </c>
      <c r="H8" s="13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33">
        <f t="shared" si="0"/>
        <v>0</v>
      </c>
      <c r="E9" s="133">
        <f t="shared" si="1"/>
        <v>0</v>
      </c>
      <c r="F9" s="95">
        <v>0</v>
      </c>
      <c r="G9" s="133">
        <f t="shared" si="2"/>
        <v>0</v>
      </c>
      <c r="H9" s="13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33">
        <f t="shared" si="0"/>
        <v>0</v>
      </c>
      <c r="E10" s="133">
        <f t="shared" si="1"/>
        <v>0</v>
      </c>
      <c r="F10" s="95">
        <v>0</v>
      </c>
      <c r="G10" s="133">
        <f t="shared" si="2"/>
        <v>0</v>
      </c>
      <c r="H10" s="13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33">
        <f t="shared" si="0"/>
        <v>0</v>
      </c>
      <c r="E11" s="133">
        <f t="shared" si="1"/>
        <v>0</v>
      </c>
      <c r="F11" s="95">
        <v>0</v>
      </c>
      <c r="G11" s="133">
        <f t="shared" si="2"/>
        <v>0</v>
      </c>
      <c r="H11" s="13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33">
        <f t="shared" si="0"/>
        <v>0</v>
      </c>
      <c r="E12" s="133">
        <f t="shared" si="1"/>
        <v>0</v>
      </c>
      <c r="F12" s="95">
        <v>0</v>
      </c>
      <c r="G12" s="133">
        <f t="shared" si="2"/>
        <v>0</v>
      </c>
      <c r="H12" s="13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33">
        <f t="shared" si="0"/>
        <v>0</v>
      </c>
      <c r="E13" s="133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33">
        <f t="shared" si="0"/>
        <v>0</v>
      </c>
      <c r="E14" s="133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33">
        <f t="shared" si="0"/>
        <v>0</v>
      </c>
      <c r="E15" s="133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33">
        <f t="shared" si="0"/>
        <v>0</v>
      </c>
      <c r="E16" s="133">
        <f t="shared" si="1"/>
        <v>0</v>
      </c>
      <c r="F16" s="95">
        <v>0</v>
      </c>
      <c r="G16" s="133">
        <f t="shared" si="2"/>
        <v>0</v>
      </c>
      <c r="H16" s="13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33">
        <f t="shared" si="0"/>
        <v>0</v>
      </c>
      <c r="E17" s="133">
        <f t="shared" si="1"/>
        <v>0</v>
      </c>
      <c r="F17" s="95">
        <v>0</v>
      </c>
      <c r="G17" s="133">
        <f t="shared" si="2"/>
        <v>0</v>
      </c>
      <c r="H17" s="13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33">
        <f t="shared" si="0"/>
        <v>0</v>
      </c>
      <c r="E18" s="133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33">
        <f t="shared" si="0"/>
        <v>0</v>
      </c>
      <c r="E19" s="133">
        <f t="shared" si="1"/>
        <v>0</v>
      </c>
      <c r="F19" s="95">
        <v>0</v>
      </c>
      <c r="G19" s="133">
        <f t="shared" si="2"/>
        <v>0</v>
      </c>
      <c r="H19" s="13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134">
        <f>IFERROR(SUM(D7:D19),0)</f>
        <v>0</v>
      </c>
      <c r="E20" s="134">
        <f>IFERROR(SUM(E7:E19),0)</f>
        <v>0</v>
      </c>
      <c r="F20" s="96">
        <f>SUM(F7:F19)</f>
        <v>0</v>
      </c>
      <c r="G20" s="134">
        <f>IFERROR(SUM(G7:G19),0)</f>
        <v>0</v>
      </c>
      <c r="H20" s="134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137" t="s">
        <v>5</v>
      </c>
      <c r="F22" s="93" t="s">
        <v>4</v>
      </c>
      <c r="G22" s="93"/>
      <c r="H22" s="137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0</v>
      </c>
      <c r="G23" s="116"/>
      <c r="H23" s="135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0</v>
      </c>
      <c r="G26" s="116"/>
      <c r="H26" s="135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0</v>
      </c>
      <c r="G27" s="116"/>
      <c r="H27" s="135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0</v>
      </c>
      <c r="G28" s="117"/>
      <c r="H28" s="135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0</v>
      </c>
      <c r="G29" s="115"/>
      <c r="H29" s="134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134">
        <f>IFERROR(SUM(E20,E29),0)</f>
        <v>0</v>
      </c>
      <c r="F31" s="96">
        <f>SUM(F20,F29)</f>
        <v>0</v>
      </c>
      <c r="G31" s="115"/>
      <c r="H31" s="134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7" t="s">
        <v>46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K32"/>
  <sheetViews>
    <sheetView showGridLines="0" showZeros="0" view="pageBreakPreview" topLeftCell="A16" zoomScaleNormal="80" zoomScaleSheetLayoutView="100" zoomScalePageLayoutView="8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172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141</v>
      </c>
      <c r="D5" s="209"/>
      <c r="E5" s="209"/>
      <c r="F5" s="204" t="s">
        <v>22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33">
        <f t="shared" ref="D7:D19" si="0">IFERROR(C7/C$20,0)</f>
        <v>0</v>
      </c>
      <c r="E7" s="133">
        <f t="shared" ref="E7:E19" si="1">IFERROR(C7/C$31,0)</f>
        <v>0</v>
      </c>
      <c r="F7" s="95">
        <v>0</v>
      </c>
      <c r="G7" s="133">
        <f t="shared" ref="G7:G19" si="2">IFERROR(F7/F$20,0)</f>
        <v>0</v>
      </c>
      <c r="H7" s="13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33">
        <f t="shared" si="0"/>
        <v>0</v>
      </c>
      <c r="E8" s="133">
        <f t="shared" si="1"/>
        <v>0</v>
      </c>
      <c r="F8" s="95">
        <v>1.38888888888889E-2</v>
      </c>
      <c r="G8" s="133">
        <f t="shared" si="2"/>
        <v>0.4149377593361</v>
      </c>
      <c r="H8" s="133">
        <f t="shared" si="3"/>
        <v>0.37209302325581428</v>
      </c>
      <c r="I8" s="44">
        <f t="shared" ref="I8:I19" si="6">SUM(C8,F8)</f>
        <v>1.38888888888889E-2</v>
      </c>
      <c r="J8" s="45">
        <f t="shared" si="4"/>
        <v>0.4149377593361</v>
      </c>
      <c r="K8" s="47">
        <f t="shared" si="5"/>
        <v>0.37209302325581428</v>
      </c>
    </row>
    <row r="9" spans="2:11" x14ac:dyDescent="0.35">
      <c r="B9" s="43" t="s">
        <v>51</v>
      </c>
      <c r="C9" s="95">
        <v>0</v>
      </c>
      <c r="D9" s="133">
        <f t="shared" si="0"/>
        <v>0</v>
      </c>
      <c r="E9" s="133">
        <f t="shared" si="1"/>
        <v>0</v>
      </c>
      <c r="F9" s="95">
        <v>3.4143518518518498E-3</v>
      </c>
      <c r="G9" s="133">
        <f t="shared" si="2"/>
        <v>0.10200553250345777</v>
      </c>
      <c r="H9" s="133">
        <f t="shared" si="3"/>
        <v>9.1472868217054207E-2</v>
      </c>
      <c r="I9" s="44">
        <f t="shared" si="6"/>
        <v>3.4143518518518498E-3</v>
      </c>
      <c r="J9" s="45">
        <f t="shared" si="4"/>
        <v>0.10200553250345777</v>
      </c>
      <c r="K9" s="47">
        <f t="shared" si="5"/>
        <v>9.1472868217054207E-2</v>
      </c>
    </row>
    <row r="10" spans="2:11" x14ac:dyDescent="0.35">
      <c r="B10" s="43" t="s">
        <v>11</v>
      </c>
      <c r="C10" s="95">
        <v>0</v>
      </c>
      <c r="D10" s="133">
        <f t="shared" si="0"/>
        <v>0</v>
      </c>
      <c r="E10" s="133">
        <f t="shared" si="1"/>
        <v>0</v>
      </c>
      <c r="F10" s="95">
        <v>5.3819444444444401E-3</v>
      </c>
      <c r="G10" s="133">
        <f t="shared" si="2"/>
        <v>0.16078838174273849</v>
      </c>
      <c r="H10" s="133">
        <f t="shared" si="3"/>
        <v>0.14418604651162778</v>
      </c>
      <c r="I10" s="44">
        <f t="shared" si="6"/>
        <v>5.3819444444444401E-3</v>
      </c>
      <c r="J10" s="45">
        <f t="shared" si="4"/>
        <v>0.16078838174273849</v>
      </c>
      <c r="K10" s="47">
        <f t="shared" si="5"/>
        <v>0.14418604651162778</v>
      </c>
    </row>
    <row r="11" spans="2:11" x14ac:dyDescent="0.35">
      <c r="B11" s="43" t="s">
        <v>12</v>
      </c>
      <c r="C11" s="95">
        <v>0</v>
      </c>
      <c r="D11" s="133">
        <f t="shared" si="0"/>
        <v>0</v>
      </c>
      <c r="E11" s="133">
        <f t="shared" si="1"/>
        <v>0</v>
      </c>
      <c r="F11" s="95">
        <v>6.3773148148148096E-3</v>
      </c>
      <c r="G11" s="133">
        <f t="shared" si="2"/>
        <v>0.19052558782849227</v>
      </c>
      <c r="H11" s="133">
        <f t="shared" si="3"/>
        <v>0.17085271317829442</v>
      </c>
      <c r="I11" s="44">
        <f t="shared" si="6"/>
        <v>6.3773148148148096E-3</v>
      </c>
      <c r="J11" s="45">
        <f t="shared" si="4"/>
        <v>0.19052558782849227</v>
      </c>
      <c r="K11" s="47">
        <f t="shared" si="5"/>
        <v>0.17085271317829442</v>
      </c>
    </row>
    <row r="12" spans="2:11" x14ac:dyDescent="0.35">
      <c r="B12" s="43" t="s">
        <v>198</v>
      </c>
      <c r="C12" s="95">
        <v>0</v>
      </c>
      <c r="D12" s="133">
        <f t="shared" si="0"/>
        <v>0</v>
      </c>
      <c r="E12" s="133">
        <f t="shared" si="1"/>
        <v>0</v>
      </c>
      <c r="F12" s="95">
        <v>0</v>
      </c>
      <c r="G12" s="133">
        <f t="shared" si="2"/>
        <v>0</v>
      </c>
      <c r="H12" s="13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33">
        <f t="shared" si="0"/>
        <v>0</v>
      </c>
      <c r="E13" s="133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33">
        <f t="shared" si="0"/>
        <v>0</v>
      </c>
      <c r="E14" s="133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33">
        <f t="shared" si="0"/>
        <v>0</v>
      </c>
      <c r="E15" s="133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33">
        <f t="shared" si="0"/>
        <v>0</v>
      </c>
      <c r="E16" s="133">
        <f t="shared" si="1"/>
        <v>0</v>
      </c>
      <c r="F16" s="95">
        <v>0</v>
      </c>
      <c r="G16" s="133">
        <f t="shared" si="2"/>
        <v>0</v>
      </c>
      <c r="H16" s="13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33">
        <f t="shared" si="0"/>
        <v>0</v>
      </c>
      <c r="E17" s="133">
        <f t="shared" si="1"/>
        <v>0</v>
      </c>
      <c r="F17" s="95">
        <v>4.4097222222222203E-3</v>
      </c>
      <c r="G17" s="133">
        <f t="shared" si="2"/>
        <v>0.13174273858921159</v>
      </c>
      <c r="H17" s="133">
        <f t="shared" si="3"/>
        <v>0.11813953488372088</v>
      </c>
      <c r="I17" s="44">
        <f t="shared" si="6"/>
        <v>4.4097222222222203E-3</v>
      </c>
      <c r="J17" s="45">
        <f t="shared" si="4"/>
        <v>0.13174273858921159</v>
      </c>
      <c r="K17" s="47">
        <f t="shared" si="5"/>
        <v>0.11813953488372088</v>
      </c>
    </row>
    <row r="18" spans="2:11" x14ac:dyDescent="0.35">
      <c r="B18" s="43" t="s">
        <v>201</v>
      </c>
      <c r="C18" s="95">
        <v>0</v>
      </c>
      <c r="D18" s="133">
        <f t="shared" si="0"/>
        <v>0</v>
      </c>
      <c r="E18" s="133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33">
        <f t="shared" si="0"/>
        <v>0</v>
      </c>
      <c r="E19" s="133">
        <f t="shared" si="1"/>
        <v>0</v>
      </c>
      <c r="F19" s="95">
        <v>0</v>
      </c>
      <c r="G19" s="133">
        <f t="shared" si="2"/>
        <v>0</v>
      </c>
      <c r="H19" s="13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134">
        <f>IFERROR(SUM(D7:D19),0)</f>
        <v>0</v>
      </c>
      <c r="E20" s="134">
        <f>IFERROR(SUM(E7:E19),0)</f>
        <v>0</v>
      </c>
      <c r="F20" s="96">
        <f>SUM(F7:F19)</f>
        <v>3.3472222222222216E-2</v>
      </c>
      <c r="G20" s="134">
        <f>IFERROR(SUM(G7:G19),0)</f>
        <v>1</v>
      </c>
      <c r="H20" s="134">
        <f>IFERROR(SUM(H7:H19),0)</f>
        <v>0.89674418604651152</v>
      </c>
      <c r="I20" s="61">
        <f>SUM(I7:I19)</f>
        <v>3.3472222222222216E-2</v>
      </c>
      <c r="J20" s="62">
        <f>IFERROR(SUM(J7:J19),0)</f>
        <v>1</v>
      </c>
      <c r="K20" s="63">
        <f>IFERROR(SUM(K7:K19),0)</f>
        <v>0.89674418604651152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1.38888888888889E-4</v>
      </c>
      <c r="G23" s="116"/>
      <c r="H23" s="135">
        <f>IFERROR(F23/F$31,0)</f>
        <v>3.7209302325581423E-3</v>
      </c>
      <c r="I23" s="44">
        <f t="shared" ref="I23:I28" si="7">SUM(C23,F23)</f>
        <v>1.38888888888889E-4</v>
      </c>
      <c r="J23" s="51"/>
      <c r="K23" s="47">
        <f>IFERROR(I23/I$31,0)</f>
        <v>3.7209302325581423E-3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2.31481481481481E-4</v>
      </c>
      <c r="G26" s="116"/>
      <c r="H26" s="135">
        <f t="shared" si="9"/>
        <v>6.2015503875968861E-3</v>
      </c>
      <c r="I26" s="44">
        <f t="shared" si="7"/>
        <v>2.31481481481481E-4</v>
      </c>
      <c r="J26" s="51"/>
      <c r="K26" s="47">
        <f t="shared" si="10"/>
        <v>6.2015503875968861E-3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3.4837962962962999E-3</v>
      </c>
      <c r="G27" s="116"/>
      <c r="H27" s="135">
        <f t="shared" si="9"/>
        <v>9.3333333333333435E-2</v>
      </c>
      <c r="I27" s="44">
        <f t="shared" si="7"/>
        <v>3.4837962962962999E-3</v>
      </c>
      <c r="J27" s="51"/>
      <c r="K27" s="47">
        <f t="shared" si="10"/>
        <v>9.3333333333333435E-2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0</v>
      </c>
      <c r="G28" s="117"/>
      <c r="H28" s="135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3.8541666666666698E-3</v>
      </c>
      <c r="G29" s="115"/>
      <c r="H29" s="134">
        <f>IFERROR(SUM(H23:H28),0)</f>
        <v>0.10325581395348846</v>
      </c>
      <c r="I29" s="61">
        <f>SUM(I23:I28)</f>
        <v>3.8541666666666698E-3</v>
      </c>
      <c r="J29" s="62"/>
      <c r="K29" s="63">
        <f>IFERROR(SUM(K23:K28),0)</f>
        <v>0.10325581395348846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134">
        <f>IFERROR(SUM(E20,E29),0)</f>
        <v>0</v>
      </c>
      <c r="F31" s="96">
        <f>SUM(F20,F29)</f>
        <v>3.7326388888888888E-2</v>
      </c>
      <c r="G31" s="115"/>
      <c r="H31" s="134">
        <f>IFERROR(SUM(H20,H29),0)</f>
        <v>1</v>
      </c>
      <c r="I31" s="61">
        <f>SUM(I20,I29)</f>
        <v>3.7326388888888888E-2</v>
      </c>
      <c r="J31" s="64"/>
      <c r="K31" s="66">
        <f>IFERROR(SUM(K20,K29),0)</f>
        <v>1</v>
      </c>
    </row>
    <row r="32" spans="2:11" ht="66" customHeight="1" thickTop="1" thickBot="1" x14ac:dyDescent="0.4">
      <c r="B32" s="197" t="s">
        <v>216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K32"/>
  <sheetViews>
    <sheetView showGridLines="0" showZeros="0" view="pageBreakPreview" zoomScaleNormal="7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173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141</v>
      </c>
      <c r="D5" s="209"/>
      <c r="E5" s="209"/>
      <c r="F5" s="204" t="s">
        <v>22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33">
        <f t="shared" ref="D7:D19" si="0">IFERROR(C7/C$20,0)</f>
        <v>0</v>
      </c>
      <c r="E7" s="133">
        <f t="shared" ref="E7:E19" si="1">IFERROR(C7/C$31,0)</f>
        <v>0</v>
      </c>
      <c r="F7" s="95">
        <v>0</v>
      </c>
      <c r="G7" s="133">
        <f t="shared" ref="G7:G19" si="2">IFERROR(F7/F$20,0)</f>
        <v>0</v>
      </c>
      <c r="H7" s="13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33">
        <f t="shared" si="0"/>
        <v>0</v>
      </c>
      <c r="E8" s="133">
        <f t="shared" si="1"/>
        <v>0</v>
      </c>
      <c r="F8" s="95">
        <v>0</v>
      </c>
      <c r="G8" s="133">
        <f t="shared" si="2"/>
        <v>0</v>
      </c>
      <c r="H8" s="13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33">
        <f t="shared" si="0"/>
        <v>0</v>
      </c>
      <c r="E9" s="133">
        <f t="shared" si="1"/>
        <v>0</v>
      </c>
      <c r="F9" s="95">
        <v>0</v>
      </c>
      <c r="G9" s="133">
        <f t="shared" si="2"/>
        <v>0</v>
      </c>
      <c r="H9" s="13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33">
        <f t="shared" si="0"/>
        <v>0</v>
      </c>
      <c r="E10" s="133">
        <f t="shared" si="1"/>
        <v>0</v>
      </c>
      <c r="F10" s="95">
        <v>0</v>
      </c>
      <c r="G10" s="133">
        <f t="shared" si="2"/>
        <v>0</v>
      </c>
      <c r="H10" s="13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33">
        <f t="shared" si="0"/>
        <v>0</v>
      </c>
      <c r="E11" s="133">
        <f t="shared" si="1"/>
        <v>0</v>
      </c>
      <c r="F11" s="95">
        <v>0</v>
      </c>
      <c r="G11" s="133">
        <f t="shared" si="2"/>
        <v>0</v>
      </c>
      <c r="H11" s="13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33">
        <f t="shared" si="0"/>
        <v>0</v>
      </c>
      <c r="E12" s="133">
        <f t="shared" si="1"/>
        <v>0</v>
      </c>
      <c r="F12" s="95">
        <v>0</v>
      </c>
      <c r="G12" s="133">
        <f t="shared" si="2"/>
        <v>0</v>
      </c>
      <c r="H12" s="13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33">
        <f t="shared" si="0"/>
        <v>0</v>
      </c>
      <c r="E13" s="133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33">
        <f t="shared" si="0"/>
        <v>0</v>
      </c>
      <c r="E14" s="133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33">
        <f t="shared" si="0"/>
        <v>0</v>
      </c>
      <c r="E15" s="133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33">
        <f t="shared" si="0"/>
        <v>0</v>
      </c>
      <c r="E16" s="133">
        <f t="shared" si="1"/>
        <v>0</v>
      </c>
      <c r="F16" s="95">
        <v>0</v>
      </c>
      <c r="G16" s="133">
        <f t="shared" si="2"/>
        <v>0</v>
      </c>
      <c r="H16" s="13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33">
        <f t="shared" si="0"/>
        <v>0</v>
      </c>
      <c r="E17" s="133">
        <f t="shared" si="1"/>
        <v>0</v>
      </c>
      <c r="F17" s="95">
        <v>0</v>
      </c>
      <c r="G17" s="133">
        <f t="shared" si="2"/>
        <v>0</v>
      </c>
      <c r="H17" s="13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33">
        <f t="shared" si="0"/>
        <v>0</v>
      </c>
      <c r="E18" s="133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33">
        <f t="shared" si="0"/>
        <v>0</v>
      </c>
      <c r="E19" s="133">
        <f t="shared" si="1"/>
        <v>0</v>
      </c>
      <c r="F19" s="95">
        <v>0</v>
      </c>
      <c r="G19" s="133">
        <f t="shared" si="2"/>
        <v>0</v>
      </c>
      <c r="H19" s="13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134">
        <f>IFERROR(SUM(D7:D19),0)</f>
        <v>0</v>
      </c>
      <c r="E20" s="134">
        <f>IFERROR(SUM(E7:E19),0)</f>
        <v>0</v>
      </c>
      <c r="F20" s="96">
        <f>SUM(F7:F19)</f>
        <v>0</v>
      </c>
      <c r="G20" s="134">
        <f>IFERROR(SUM(G7:G19),0)</f>
        <v>0</v>
      </c>
      <c r="H20" s="134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0</v>
      </c>
      <c r="G23" s="116"/>
      <c r="H23" s="135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0</v>
      </c>
      <c r="G26" s="116"/>
      <c r="H26" s="135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0</v>
      </c>
      <c r="G27" s="116"/>
      <c r="H27" s="135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0</v>
      </c>
      <c r="G28" s="117"/>
      <c r="H28" s="135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0</v>
      </c>
      <c r="G29" s="115"/>
      <c r="H29" s="134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134">
        <f>IFERROR(SUM(E20,E29),0)</f>
        <v>0</v>
      </c>
      <c r="F31" s="96">
        <f>SUM(F20,F29)</f>
        <v>0</v>
      </c>
      <c r="G31" s="115"/>
      <c r="H31" s="134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6" customHeight="1" thickTop="1" thickBot="1" x14ac:dyDescent="0.4">
      <c r="B32" s="197" t="s">
        <v>47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K32"/>
  <sheetViews>
    <sheetView showGridLines="0" showZeros="0" view="pageBreakPreview" zoomScale="80" zoomScaleNormal="80" zoomScaleSheetLayoutView="80" zoomScalePageLayoutView="9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2.269531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174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204" t="s">
        <v>142</v>
      </c>
      <c r="D5" s="209"/>
      <c r="E5" s="209"/>
      <c r="F5" s="204" t="s">
        <v>143</v>
      </c>
      <c r="G5" s="204"/>
      <c r="H5" s="205"/>
      <c r="I5" s="204" t="s">
        <v>3</v>
      </c>
      <c r="J5" s="204"/>
      <c r="K5" s="205"/>
    </row>
    <row r="6" spans="2:11" x14ac:dyDescent="0.35">
      <c r="B6" s="108" t="s">
        <v>10</v>
      </c>
      <c r="C6" s="93" t="s">
        <v>4</v>
      </c>
      <c r="D6" s="93" t="s">
        <v>5</v>
      </c>
      <c r="E6" s="93" t="s">
        <v>5</v>
      </c>
      <c r="F6" s="93" t="s">
        <v>4</v>
      </c>
      <c r="G6" s="93" t="s">
        <v>5</v>
      </c>
      <c r="H6" s="93" t="s">
        <v>5</v>
      </c>
      <c r="I6" s="41" t="s">
        <v>4</v>
      </c>
      <c r="J6" s="41" t="s">
        <v>5</v>
      </c>
      <c r="K6" s="42" t="s">
        <v>5</v>
      </c>
    </row>
    <row r="7" spans="2:11" x14ac:dyDescent="0.35">
      <c r="B7" s="43" t="s">
        <v>37</v>
      </c>
      <c r="C7" s="95">
        <v>0</v>
      </c>
      <c r="D7" s="133">
        <f t="shared" ref="D7:D19" si="0">IFERROR(C7/C$20,0)</f>
        <v>0</v>
      </c>
      <c r="E7" s="133">
        <f t="shared" ref="E7:E19" si="1">IFERROR(C7/C$31,0)</f>
        <v>0</v>
      </c>
      <c r="F7" s="95">
        <v>0</v>
      </c>
      <c r="G7" s="133">
        <f t="shared" ref="G7:G19" si="2">IFERROR(F7/F$20,0)</f>
        <v>0</v>
      </c>
      <c r="H7" s="133">
        <f t="shared" ref="H7:H19" si="3">IFERROR(F7/F$31,0)</f>
        <v>0</v>
      </c>
      <c r="I7" s="44">
        <f>SUM(C7,F7)</f>
        <v>0</v>
      </c>
      <c r="J7" s="45">
        <f t="shared" ref="J7:J19" si="4">IFERROR(I7/I$20,0)</f>
        <v>0</v>
      </c>
      <c r="K7" s="47">
        <f t="shared" ref="K7:K19" si="5">IFERROR(I7/I$31,0)</f>
        <v>0</v>
      </c>
    </row>
    <row r="8" spans="2:11" x14ac:dyDescent="0.35">
      <c r="B8" s="110" t="s">
        <v>118</v>
      </c>
      <c r="C8" s="95">
        <v>0</v>
      </c>
      <c r="D8" s="133">
        <f t="shared" si="0"/>
        <v>0</v>
      </c>
      <c r="E8" s="133">
        <f t="shared" si="1"/>
        <v>0</v>
      </c>
      <c r="F8" s="95">
        <v>0</v>
      </c>
      <c r="G8" s="133">
        <f t="shared" si="2"/>
        <v>0</v>
      </c>
      <c r="H8" s="133">
        <f t="shared" si="3"/>
        <v>0</v>
      </c>
      <c r="I8" s="44">
        <f t="shared" ref="I8:I19" si="6">SUM(C8,F8)</f>
        <v>0</v>
      </c>
      <c r="J8" s="45">
        <f t="shared" si="4"/>
        <v>0</v>
      </c>
      <c r="K8" s="47">
        <f t="shared" si="5"/>
        <v>0</v>
      </c>
    </row>
    <row r="9" spans="2:11" x14ac:dyDescent="0.35">
      <c r="B9" s="43" t="s">
        <v>51</v>
      </c>
      <c r="C9" s="95">
        <v>0</v>
      </c>
      <c r="D9" s="133">
        <f t="shared" si="0"/>
        <v>0</v>
      </c>
      <c r="E9" s="133">
        <f t="shared" si="1"/>
        <v>0</v>
      </c>
      <c r="F9" s="95">
        <v>0</v>
      </c>
      <c r="G9" s="133">
        <f t="shared" si="2"/>
        <v>0</v>
      </c>
      <c r="H9" s="133">
        <f t="shared" si="3"/>
        <v>0</v>
      </c>
      <c r="I9" s="44">
        <f t="shared" si="6"/>
        <v>0</v>
      </c>
      <c r="J9" s="45">
        <f t="shared" si="4"/>
        <v>0</v>
      </c>
      <c r="K9" s="47">
        <f t="shared" si="5"/>
        <v>0</v>
      </c>
    </row>
    <row r="10" spans="2:11" x14ac:dyDescent="0.35">
      <c r="B10" s="43" t="s">
        <v>11</v>
      </c>
      <c r="C10" s="95">
        <v>0</v>
      </c>
      <c r="D10" s="133">
        <f t="shared" si="0"/>
        <v>0</v>
      </c>
      <c r="E10" s="133">
        <f t="shared" si="1"/>
        <v>0</v>
      </c>
      <c r="F10" s="95">
        <v>0</v>
      </c>
      <c r="G10" s="133">
        <f t="shared" si="2"/>
        <v>0</v>
      </c>
      <c r="H10" s="133">
        <f t="shared" si="3"/>
        <v>0</v>
      </c>
      <c r="I10" s="44">
        <f t="shared" si="6"/>
        <v>0</v>
      </c>
      <c r="J10" s="45">
        <f t="shared" si="4"/>
        <v>0</v>
      </c>
      <c r="K10" s="47">
        <f t="shared" si="5"/>
        <v>0</v>
      </c>
    </row>
    <row r="11" spans="2:11" x14ac:dyDescent="0.35">
      <c r="B11" s="43" t="s">
        <v>12</v>
      </c>
      <c r="C11" s="95">
        <v>0</v>
      </c>
      <c r="D11" s="133">
        <f t="shared" si="0"/>
        <v>0</v>
      </c>
      <c r="E11" s="133">
        <f t="shared" si="1"/>
        <v>0</v>
      </c>
      <c r="F11" s="95">
        <v>0</v>
      </c>
      <c r="G11" s="133">
        <f t="shared" si="2"/>
        <v>0</v>
      </c>
      <c r="H11" s="133">
        <f t="shared" si="3"/>
        <v>0</v>
      </c>
      <c r="I11" s="44">
        <f t="shared" si="6"/>
        <v>0</v>
      </c>
      <c r="J11" s="45">
        <f t="shared" si="4"/>
        <v>0</v>
      </c>
      <c r="K11" s="47">
        <f t="shared" si="5"/>
        <v>0</v>
      </c>
    </row>
    <row r="12" spans="2:11" x14ac:dyDescent="0.35">
      <c r="B12" s="43" t="s">
        <v>198</v>
      </c>
      <c r="C12" s="95">
        <v>0</v>
      </c>
      <c r="D12" s="133">
        <f t="shared" si="0"/>
        <v>0</v>
      </c>
      <c r="E12" s="133">
        <f t="shared" si="1"/>
        <v>0</v>
      </c>
      <c r="F12" s="95">
        <v>0</v>
      </c>
      <c r="G12" s="133">
        <f t="shared" si="2"/>
        <v>0</v>
      </c>
      <c r="H12" s="133">
        <f t="shared" si="3"/>
        <v>0</v>
      </c>
      <c r="I12" s="44">
        <f t="shared" si="6"/>
        <v>0</v>
      </c>
      <c r="J12" s="45">
        <f t="shared" si="4"/>
        <v>0</v>
      </c>
      <c r="K12" s="47">
        <f t="shared" si="5"/>
        <v>0</v>
      </c>
    </row>
    <row r="13" spans="2:11" x14ac:dyDescent="0.35">
      <c r="B13" s="43" t="s">
        <v>129</v>
      </c>
      <c r="C13" s="95">
        <v>0</v>
      </c>
      <c r="D13" s="133">
        <f t="shared" si="0"/>
        <v>0</v>
      </c>
      <c r="E13" s="133">
        <f t="shared" si="1"/>
        <v>0</v>
      </c>
      <c r="F13" s="95">
        <v>0</v>
      </c>
      <c r="G13" s="133">
        <f t="shared" si="2"/>
        <v>0</v>
      </c>
      <c r="H13" s="133">
        <f t="shared" si="3"/>
        <v>0</v>
      </c>
      <c r="I13" s="44">
        <f t="shared" si="6"/>
        <v>0</v>
      </c>
      <c r="J13" s="45">
        <f t="shared" si="4"/>
        <v>0</v>
      </c>
      <c r="K13" s="47">
        <f t="shared" si="5"/>
        <v>0</v>
      </c>
    </row>
    <row r="14" spans="2:11" x14ac:dyDescent="0.35">
      <c r="B14" s="43" t="s">
        <v>130</v>
      </c>
      <c r="C14" s="95">
        <v>0</v>
      </c>
      <c r="D14" s="133">
        <f t="shared" si="0"/>
        <v>0</v>
      </c>
      <c r="E14" s="133">
        <f t="shared" si="1"/>
        <v>0</v>
      </c>
      <c r="F14" s="95">
        <v>0</v>
      </c>
      <c r="G14" s="133">
        <f t="shared" si="2"/>
        <v>0</v>
      </c>
      <c r="H14" s="133">
        <f t="shared" si="3"/>
        <v>0</v>
      </c>
      <c r="I14" s="44">
        <f t="shared" si="6"/>
        <v>0</v>
      </c>
      <c r="J14" s="45">
        <f t="shared" si="4"/>
        <v>0</v>
      </c>
      <c r="K14" s="47">
        <f t="shared" si="5"/>
        <v>0</v>
      </c>
    </row>
    <row r="15" spans="2:11" x14ac:dyDescent="0.35">
      <c r="B15" s="43" t="s">
        <v>199</v>
      </c>
      <c r="C15" s="95">
        <v>0</v>
      </c>
      <c r="D15" s="133">
        <f t="shared" si="0"/>
        <v>0</v>
      </c>
      <c r="E15" s="133">
        <f t="shared" si="1"/>
        <v>0</v>
      </c>
      <c r="F15" s="95">
        <v>0</v>
      </c>
      <c r="G15" s="133">
        <f t="shared" si="2"/>
        <v>0</v>
      </c>
      <c r="H15" s="133">
        <f t="shared" si="3"/>
        <v>0</v>
      </c>
      <c r="I15" s="44">
        <f t="shared" si="6"/>
        <v>0</v>
      </c>
      <c r="J15" s="45">
        <f t="shared" si="4"/>
        <v>0</v>
      </c>
      <c r="K15" s="47">
        <f t="shared" si="5"/>
        <v>0</v>
      </c>
    </row>
    <row r="16" spans="2:11" x14ac:dyDescent="0.35">
      <c r="B16" s="43" t="s">
        <v>128</v>
      </c>
      <c r="C16" s="95">
        <v>0</v>
      </c>
      <c r="D16" s="133">
        <f t="shared" si="0"/>
        <v>0</v>
      </c>
      <c r="E16" s="133">
        <f t="shared" si="1"/>
        <v>0</v>
      </c>
      <c r="F16" s="95">
        <v>0</v>
      </c>
      <c r="G16" s="133">
        <f t="shared" si="2"/>
        <v>0</v>
      </c>
      <c r="H16" s="133">
        <f t="shared" si="3"/>
        <v>0</v>
      </c>
      <c r="I16" s="44">
        <f t="shared" si="6"/>
        <v>0</v>
      </c>
      <c r="J16" s="45">
        <f t="shared" si="4"/>
        <v>0</v>
      </c>
      <c r="K16" s="47">
        <f t="shared" si="5"/>
        <v>0</v>
      </c>
    </row>
    <row r="17" spans="2:11" x14ac:dyDescent="0.35">
      <c r="B17" s="43" t="s">
        <v>200</v>
      </c>
      <c r="C17" s="95">
        <v>0</v>
      </c>
      <c r="D17" s="133">
        <f t="shared" si="0"/>
        <v>0</v>
      </c>
      <c r="E17" s="133">
        <f t="shared" si="1"/>
        <v>0</v>
      </c>
      <c r="F17" s="95">
        <v>0</v>
      </c>
      <c r="G17" s="133">
        <f t="shared" si="2"/>
        <v>0</v>
      </c>
      <c r="H17" s="133">
        <f t="shared" si="3"/>
        <v>0</v>
      </c>
      <c r="I17" s="44">
        <f t="shared" si="6"/>
        <v>0</v>
      </c>
      <c r="J17" s="45">
        <f t="shared" si="4"/>
        <v>0</v>
      </c>
      <c r="K17" s="47">
        <f t="shared" si="5"/>
        <v>0</v>
      </c>
    </row>
    <row r="18" spans="2:11" x14ac:dyDescent="0.35">
      <c r="B18" s="43" t="s">
        <v>201</v>
      </c>
      <c r="C18" s="95">
        <v>0</v>
      </c>
      <c r="D18" s="133">
        <f t="shared" si="0"/>
        <v>0</v>
      </c>
      <c r="E18" s="133">
        <f t="shared" si="1"/>
        <v>0</v>
      </c>
      <c r="F18" s="95">
        <v>0</v>
      </c>
      <c r="G18" s="133">
        <f t="shared" si="2"/>
        <v>0</v>
      </c>
      <c r="H18" s="133">
        <f t="shared" si="3"/>
        <v>0</v>
      </c>
      <c r="I18" s="44">
        <f t="shared" si="6"/>
        <v>0</v>
      </c>
      <c r="J18" s="45">
        <f t="shared" si="4"/>
        <v>0</v>
      </c>
      <c r="K18" s="47">
        <f t="shared" si="5"/>
        <v>0</v>
      </c>
    </row>
    <row r="19" spans="2:11" ht="15" thickBot="1" x14ac:dyDescent="0.4">
      <c r="B19" s="43" t="s">
        <v>13</v>
      </c>
      <c r="C19" s="95">
        <v>0</v>
      </c>
      <c r="D19" s="133">
        <f t="shared" si="0"/>
        <v>0</v>
      </c>
      <c r="E19" s="133">
        <f t="shared" si="1"/>
        <v>0</v>
      </c>
      <c r="F19" s="95">
        <v>0</v>
      </c>
      <c r="G19" s="133">
        <f t="shared" si="2"/>
        <v>0</v>
      </c>
      <c r="H19" s="133">
        <f t="shared" si="3"/>
        <v>0</v>
      </c>
      <c r="I19" s="44">
        <f t="shared" si="6"/>
        <v>0</v>
      </c>
      <c r="J19" s="45">
        <f t="shared" si="4"/>
        <v>0</v>
      </c>
      <c r="K19" s="47">
        <f t="shared" si="5"/>
        <v>0</v>
      </c>
    </row>
    <row r="20" spans="2:11" ht="15.5" thickTop="1" thickBot="1" x14ac:dyDescent="0.4">
      <c r="B20" s="60" t="s">
        <v>3</v>
      </c>
      <c r="C20" s="96">
        <f>SUM(C7:C19)</f>
        <v>0</v>
      </c>
      <c r="D20" s="134">
        <f>IFERROR(SUM(D7:D19),0)</f>
        <v>0</v>
      </c>
      <c r="E20" s="134">
        <f>IFERROR(SUM(E7:E19),0)</f>
        <v>0</v>
      </c>
      <c r="F20" s="96">
        <f>SUM(F7:F19)</f>
        <v>0</v>
      </c>
      <c r="G20" s="134">
        <f>IFERROR(SUM(G7:G19),0)</f>
        <v>0</v>
      </c>
      <c r="H20" s="134">
        <f>IFERROR(SUM(H7:H19),0)</f>
        <v>0</v>
      </c>
      <c r="I20" s="61">
        <f>SUM(I7:I19)</f>
        <v>0</v>
      </c>
      <c r="J20" s="62">
        <f>IFERROR(SUM(J7:J19),0)</f>
        <v>0</v>
      </c>
      <c r="K20" s="63">
        <f>IFERROR(SUM(K7:K19),0)</f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/>
      <c r="E22" s="93" t="s">
        <v>5</v>
      </c>
      <c r="F22" s="93" t="s">
        <v>4</v>
      </c>
      <c r="G22" s="93"/>
      <c r="H22" s="93" t="s">
        <v>5</v>
      </c>
      <c r="I22" s="41" t="s">
        <v>4</v>
      </c>
      <c r="J22" s="48"/>
      <c r="K22" s="49" t="s">
        <v>5</v>
      </c>
    </row>
    <row r="23" spans="2:11" x14ac:dyDescent="0.35">
      <c r="B23" s="50" t="s">
        <v>15</v>
      </c>
      <c r="C23" s="97">
        <v>0</v>
      </c>
      <c r="D23" s="116"/>
      <c r="E23" s="135">
        <f>IFERROR(C23/C$31,0)</f>
        <v>0</v>
      </c>
      <c r="F23" s="97">
        <v>0</v>
      </c>
      <c r="G23" s="116"/>
      <c r="H23" s="135">
        <f>IFERROR(F23/F$31,0)</f>
        <v>0</v>
      </c>
      <c r="I23" s="44">
        <f t="shared" ref="I23:I28" si="7">SUM(C23,F23)</f>
        <v>0</v>
      </c>
      <c r="J23" s="51"/>
      <c r="K23" s="47">
        <f>IFERROR(I23/I$31,0)</f>
        <v>0</v>
      </c>
    </row>
    <row r="24" spans="2:11" x14ac:dyDescent="0.35">
      <c r="B24" s="50" t="s">
        <v>16</v>
      </c>
      <c r="C24" s="97">
        <v>0</v>
      </c>
      <c r="D24" s="116"/>
      <c r="E24" s="135">
        <f t="shared" ref="E24:E28" si="8">IFERROR(C24/C$31,0)</f>
        <v>0</v>
      </c>
      <c r="F24" s="97">
        <v>0</v>
      </c>
      <c r="G24" s="116"/>
      <c r="H24" s="135">
        <f t="shared" ref="H24:H28" si="9">IFERROR(F24/F$31,0)</f>
        <v>0</v>
      </c>
      <c r="I24" s="44">
        <f t="shared" si="7"/>
        <v>0</v>
      </c>
      <c r="J24" s="51"/>
      <c r="K24" s="47">
        <f t="shared" ref="K24:K28" si="10">IFERROR(I24/I$31,0)</f>
        <v>0</v>
      </c>
    </row>
    <row r="25" spans="2:11" x14ac:dyDescent="0.35">
      <c r="B25" s="50" t="s">
        <v>17</v>
      </c>
      <c r="C25" s="97">
        <v>0</v>
      </c>
      <c r="D25" s="116"/>
      <c r="E25" s="135">
        <f t="shared" si="8"/>
        <v>0</v>
      </c>
      <c r="F25" s="97">
        <v>0</v>
      </c>
      <c r="G25" s="116"/>
      <c r="H25" s="135">
        <f t="shared" si="9"/>
        <v>0</v>
      </c>
      <c r="I25" s="44">
        <f t="shared" si="7"/>
        <v>0</v>
      </c>
      <c r="J25" s="51"/>
      <c r="K25" s="47">
        <f t="shared" si="10"/>
        <v>0</v>
      </c>
    </row>
    <row r="26" spans="2:11" x14ac:dyDescent="0.35">
      <c r="B26" s="50" t="s">
        <v>18</v>
      </c>
      <c r="C26" s="97">
        <v>0</v>
      </c>
      <c r="D26" s="116"/>
      <c r="E26" s="135">
        <f t="shared" si="8"/>
        <v>0</v>
      </c>
      <c r="F26" s="97">
        <v>0</v>
      </c>
      <c r="G26" s="116"/>
      <c r="H26" s="135">
        <f t="shared" si="9"/>
        <v>0</v>
      </c>
      <c r="I26" s="44">
        <f t="shared" si="7"/>
        <v>0</v>
      </c>
      <c r="J26" s="51"/>
      <c r="K26" s="47">
        <f t="shared" si="10"/>
        <v>0</v>
      </c>
    </row>
    <row r="27" spans="2:11" x14ac:dyDescent="0.35">
      <c r="B27" s="50" t="s">
        <v>19</v>
      </c>
      <c r="C27" s="97">
        <v>0</v>
      </c>
      <c r="D27" s="116"/>
      <c r="E27" s="135">
        <f t="shared" si="8"/>
        <v>0</v>
      </c>
      <c r="F27" s="97">
        <v>0</v>
      </c>
      <c r="G27" s="116"/>
      <c r="H27" s="135">
        <f t="shared" si="9"/>
        <v>0</v>
      </c>
      <c r="I27" s="44">
        <f t="shared" si="7"/>
        <v>0</v>
      </c>
      <c r="J27" s="51"/>
      <c r="K27" s="47">
        <f t="shared" si="10"/>
        <v>0</v>
      </c>
    </row>
    <row r="28" spans="2:11" ht="15" thickBot="1" x14ac:dyDescent="0.4">
      <c r="B28" s="55" t="s">
        <v>20</v>
      </c>
      <c r="C28" s="101">
        <v>0</v>
      </c>
      <c r="D28" s="117"/>
      <c r="E28" s="135">
        <f t="shared" si="8"/>
        <v>0</v>
      </c>
      <c r="F28" s="101">
        <v>0</v>
      </c>
      <c r="G28" s="117"/>
      <c r="H28" s="135">
        <f t="shared" si="9"/>
        <v>0</v>
      </c>
      <c r="I28" s="44">
        <f t="shared" si="7"/>
        <v>0</v>
      </c>
      <c r="J28" s="56"/>
      <c r="K28" s="47">
        <f t="shared" si="10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115"/>
      <c r="E29" s="134">
        <f>IFERROR(SUM(E23:E28),0)</f>
        <v>0</v>
      </c>
      <c r="F29" s="96">
        <f>SUM(F23:F28)</f>
        <v>0</v>
      </c>
      <c r="G29" s="115"/>
      <c r="H29" s="134">
        <f>IFERROR(SUM(H23:H28),0)</f>
        <v>0</v>
      </c>
      <c r="I29" s="61">
        <f>SUM(I23:I28)</f>
        <v>0</v>
      </c>
      <c r="J29" s="62"/>
      <c r="K29" s="63">
        <f>IFERROR(SUM(K23:K28),0)</f>
        <v>0</v>
      </c>
    </row>
    <row r="30" spans="2:11" ht="15.5" thickTop="1" thickBot="1" x14ac:dyDescent="0.4">
      <c r="B30" s="59"/>
      <c r="C30" s="119"/>
      <c r="D30" s="118"/>
      <c r="E30" s="136"/>
      <c r="F30" s="119"/>
      <c r="G30" s="118"/>
      <c r="H30" s="136"/>
      <c r="I30" s="118"/>
      <c r="J30" s="118"/>
      <c r="K30" s="131"/>
    </row>
    <row r="31" spans="2:11" ht="15.5" thickTop="1" thickBot="1" x14ac:dyDescent="0.4">
      <c r="B31" s="60" t="s">
        <v>6</v>
      </c>
      <c r="C31" s="96">
        <f>SUM(C20,C29)</f>
        <v>0</v>
      </c>
      <c r="D31" s="115"/>
      <c r="E31" s="134">
        <f>IFERROR(SUM(E20,E29),0)</f>
        <v>0</v>
      </c>
      <c r="F31" s="96">
        <f>SUM(F20,F29)</f>
        <v>0</v>
      </c>
      <c r="G31" s="115"/>
      <c r="H31" s="134">
        <f>IFERROR(SUM(H20,H29),0)</f>
        <v>0</v>
      </c>
      <c r="I31" s="61">
        <f>SUM(I20,I29)</f>
        <v>0</v>
      </c>
      <c r="J31" s="64"/>
      <c r="K31" s="66">
        <f>IFERROR(SUM(K20,K29),0)</f>
        <v>0</v>
      </c>
    </row>
    <row r="32" spans="2:11" ht="65.25" customHeight="1" thickTop="1" thickBot="1" x14ac:dyDescent="0.4">
      <c r="B32" s="197" t="s">
        <v>57</v>
      </c>
      <c r="C32" s="198"/>
      <c r="D32" s="198"/>
      <c r="E32" s="198"/>
      <c r="F32" s="198"/>
      <c r="G32" s="198"/>
      <c r="H32" s="198"/>
      <c r="I32" s="198"/>
      <c r="J32" s="198"/>
      <c r="K32" s="199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4"/>
  <dimension ref="B2:K33"/>
  <sheetViews>
    <sheetView showGridLines="0" showZeros="0" view="pageBreakPreview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144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2.1365740740740699E-2</v>
      </c>
      <c r="D7" s="95">
        <v>9.1666666666666702E-3</v>
      </c>
      <c r="E7" s="95">
        <v>4.4745370370370401E-2</v>
      </c>
      <c r="F7" s="95">
        <v>7.0833333333333304E-3</v>
      </c>
      <c r="G7" s="95">
        <v>7.1296296296296299E-3</v>
      </c>
      <c r="H7" s="95">
        <v>0</v>
      </c>
      <c r="I7" s="98">
        <v>7.3263888888888901E-3</v>
      </c>
      <c r="J7" s="109">
        <v>0</v>
      </c>
      <c r="K7" s="100">
        <f>SUM(C7:J7)</f>
        <v>9.6817129629629628E-2</v>
      </c>
    </row>
    <row r="8" spans="2:11" x14ac:dyDescent="0.35">
      <c r="B8" s="110" t="s">
        <v>118</v>
      </c>
      <c r="C8" s="95">
        <v>2.6354166666666699E-2</v>
      </c>
      <c r="D8" s="95">
        <v>8.3217592592592596E-3</v>
      </c>
      <c r="E8" s="95">
        <v>3.8321759259259298E-2</v>
      </c>
      <c r="F8" s="95">
        <v>1.7233796296296299E-2</v>
      </c>
      <c r="G8" s="95">
        <v>3.5914351851851899E-2</v>
      </c>
      <c r="H8" s="95">
        <v>3.5648148148148102E-3</v>
      </c>
      <c r="I8" s="98">
        <v>1.01851851851852E-2</v>
      </c>
      <c r="J8" s="109">
        <v>0</v>
      </c>
      <c r="K8" s="100">
        <f t="shared" ref="K8:K19" si="0">SUM(C8:J8)</f>
        <v>0.13989583333333344</v>
      </c>
    </row>
    <row r="9" spans="2:11" x14ac:dyDescent="0.35">
      <c r="B9" s="110" t="s">
        <v>51</v>
      </c>
      <c r="C9" s="95">
        <v>9.5601851851851907E-3</v>
      </c>
      <c r="D9" s="95">
        <v>1.27662037037037E-2</v>
      </c>
      <c r="E9" s="95">
        <v>3.6493055555555598E-2</v>
      </c>
      <c r="F9" s="95">
        <v>2.1527777777777799E-3</v>
      </c>
      <c r="G9" s="95">
        <v>5.2314814814814802E-3</v>
      </c>
      <c r="H9" s="95">
        <v>4.6412037037037003E-3</v>
      </c>
      <c r="I9" s="98">
        <v>0</v>
      </c>
      <c r="J9" s="109">
        <v>0</v>
      </c>
      <c r="K9" s="100">
        <f t="shared" si="0"/>
        <v>7.0844907407407454E-2</v>
      </c>
    </row>
    <row r="10" spans="2:11" x14ac:dyDescent="0.35">
      <c r="B10" s="110" t="s">
        <v>11</v>
      </c>
      <c r="C10" s="95">
        <v>1.37152777777778E-2</v>
      </c>
      <c r="D10" s="95">
        <v>2.1678240740740699E-2</v>
      </c>
      <c r="E10" s="95">
        <v>6.1724537037037001E-2</v>
      </c>
      <c r="F10" s="95">
        <v>2.3796296296296301E-2</v>
      </c>
      <c r="G10" s="95">
        <v>2.3460648148148099E-2</v>
      </c>
      <c r="H10" s="95">
        <v>6.3541666666666703E-3</v>
      </c>
      <c r="I10" s="98">
        <v>9.4907407407407397E-4</v>
      </c>
      <c r="J10" s="109">
        <v>0</v>
      </c>
      <c r="K10" s="100">
        <f t="shared" si="0"/>
        <v>0.15167824074074063</v>
      </c>
    </row>
    <row r="11" spans="2:11" x14ac:dyDescent="0.35">
      <c r="B11" s="43" t="s">
        <v>12</v>
      </c>
      <c r="C11" s="95">
        <v>7.6851851851851899E-3</v>
      </c>
      <c r="D11" s="95">
        <v>3.9467592592592601E-3</v>
      </c>
      <c r="E11" s="95">
        <v>1.9594907407407401E-2</v>
      </c>
      <c r="F11" s="95">
        <v>1.1435185185185199E-2</v>
      </c>
      <c r="G11" s="95">
        <v>5.6249999999999998E-3</v>
      </c>
      <c r="H11" s="95">
        <v>5.0810185185185203E-3</v>
      </c>
      <c r="I11" s="98">
        <v>0</v>
      </c>
      <c r="J11" s="109">
        <v>0</v>
      </c>
      <c r="K11" s="100">
        <f t="shared" si="0"/>
        <v>5.3368055555555571E-2</v>
      </c>
    </row>
    <row r="12" spans="2:11" x14ac:dyDescent="0.35">
      <c r="B12" s="43" t="s">
        <v>198</v>
      </c>
      <c r="C12" s="95">
        <v>6.6550925925925901E-3</v>
      </c>
      <c r="D12" s="95">
        <v>4.5138888888888898E-4</v>
      </c>
      <c r="E12" s="95">
        <v>2.4826388888888901E-2</v>
      </c>
      <c r="F12" s="95">
        <v>5.3587962962962999E-3</v>
      </c>
      <c r="G12" s="95">
        <v>8.4259259259259305E-3</v>
      </c>
      <c r="H12" s="95">
        <v>0</v>
      </c>
      <c r="I12" s="98">
        <v>0</v>
      </c>
      <c r="J12" s="109">
        <v>0</v>
      </c>
      <c r="K12" s="100">
        <f t="shared" si="0"/>
        <v>4.5717592592592615E-2</v>
      </c>
    </row>
    <row r="13" spans="2:11" x14ac:dyDescent="0.35">
      <c r="B13" s="43" t="s">
        <v>129</v>
      </c>
      <c r="C13" s="95">
        <v>0</v>
      </c>
      <c r="D13" s="95">
        <v>3.00925925925926E-4</v>
      </c>
      <c r="E13" s="95">
        <v>5.20833333333333E-4</v>
      </c>
      <c r="F13" s="95">
        <v>1.9791666666666699E-3</v>
      </c>
      <c r="G13" s="95">
        <v>0</v>
      </c>
      <c r="H13" s="95">
        <v>0</v>
      </c>
      <c r="I13" s="98">
        <v>3.4606481481481502E-3</v>
      </c>
      <c r="J13" s="109">
        <v>0</v>
      </c>
      <c r="K13" s="100">
        <f t="shared" si="0"/>
        <v>6.2615740740740791E-3</v>
      </c>
    </row>
    <row r="14" spans="2:11" x14ac:dyDescent="0.35">
      <c r="B14" s="43" t="s">
        <v>130</v>
      </c>
      <c r="C14" s="95">
        <v>0</v>
      </c>
      <c r="D14" s="95">
        <v>1.6203703703703701E-3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1.6203703703703701E-3</v>
      </c>
    </row>
    <row r="15" spans="2:11" x14ac:dyDescent="0.35">
      <c r="B15" s="43" t="s">
        <v>199</v>
      </c>
      <c r="C15" s="95">
        <v>0</v>
      </c>
      <c r="D15" s="95">
        <v>1.65509259259259E-3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1.65509259259259E-3</v>
      </c>
    </row>
    <row r="16" spans="2:11" x14ac:dyDescent="0.35">
      <c r="B16" s="43" t="s">
        <v>128</v>
      </c>
      <c r="C16" s="95">
        <v>2.9745370370370399E-3</v>
      </c>
      <c r="D16" s="95">
        <v>0</v>
      </c>
      <c r="E16" s="95">
        <v>2.5000000000000001E-3</v>
      </c>
      <c r="F16" s="95">
        <v>6.6203703703703702E-3</v>
      </c>
      <c r="G16" s="95">
        <v>0</v>
      </c>
      <c r="H16" s="95">
        <v>0</v>
      </c>
      <c r="I16" s="98">
        <v>8.3217592592592596E-3</v>
      </c>
      <c r="J16" s="109">
        <v>0</v>
      </c>
      <c r="K16" s="100">
        <f t="shared" si="0"/>
        <v>2.041666666666667E-2</v>
      </c>
    </row>
    <row r="17" spans="2:11" x14ac:dyDescent="0.35">
      <c r="B17" s="43" t="s">
        <v>200</v>
      </c>
      <c r="C17" s="95">
        <v>2.0601851851851901E-3</v>
      </c>
      <c r="D17" s="95">
        <v>4.8958333333333302E-3</v>
      </c>
      <c r="E17" s="95">
        <v>2.5347222222222199E-3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9.4907407407407406E-3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1.03009259259259E-3</v>
      </c>
      <c r="D19" s="95">
        <v>3.1701388888888897E-2</v>
      </c>
      <c r="E19" s="95">
        <v>2.8032407407407402E-2</v>
      </c>
      <c r="F19" s="95">
        <v>1.5462962962963E-2</v>
      </c>
      <c r="G19" s="95">
        <v>2.83912037037037E-2</v>
      </c>
      <c r="H19" s="95">
        <v>0</v>
      </c>
      <c r="I19" s="98">
        <v>7.8935185185185202E-3</v>
      </c>
      <c r="J19" s="109">
        <v>0</v>
      </c>
      <c r="K19" s="100">
        <f t="shared" si="0"/>
        <v>0.11251157407407411</v>
      </c>
    </row>
    <row r="20" spans="2:11" ht="15.5" thickTop="1" thickBot="1" x14ac:dyDescent="0.4">
      <c r="B20" s="60" t="s">
        <v>3</v>
      </c>
      <c r="C20" s="96">
        <f t="shared" ref="C20:K20" si="1">SUM(C7:C19)</f>
        <v>9.1400462962962989E-2</v>
      </c>
      <c r="D20" s="96">
        <f t="shared" si="1"/>
        <v>9.6504629629629579E-2</v>
      </c>
      <c r="E20" s="96">
        <f t="shared" si="1"/>
        <v>0.25929398148148158</v>
      </c>
      <c r="F20" s="96">
        <f t="shared" si="1"/>
        <v>9.1122685185185265E-2</v>
      </c>
      <c r="G20" s="96">
        <f t="shared" si="1"/>
        <v>0.11417824074074075</v>
      </c>
      <c r="H20" s="96">
        <f t="shared" si="1"/>
        <v>1.9641203703703699E-2</v>
      </c>
      <c r="I20" s="96">
        <f t="shared" si="1"/>
        <v>3.8136574074074094E-2</v>
      </c>
      <c r="J20" s="96">
        <f t="shared" si="1"/>
        <v>0</v>
      </c>
      <c r="K20" s="105">
        <f t="shared" si="1"/>
        <v>0.71027777777777779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1" t="s">
        <v>4</v>
      </c>
      <c r="K22" s="42" t="s">
        <v>4</v>
      </c>
    </row>
    <row r="23" spans="2:11" x14ac:dyDescent="0.35">
      <c r="B23" s="50" t="s">
        <v>15</v>
      </c>
      <c r="C23" s="97">
        <v>0</v>
      </c>
      <c r="D23" s="97">
        <v>2.31481481481481E-4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2.31481481481481E-4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6.8287037037037003E-4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6.8287037037037003E-4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1.15740740740741E-4</v>
      </c>
      <c r="F25" s="97">
        <v>0</v>
      </c>
      <c r="G25" s="97">
        <v>6.3657407407407402E-4</v>
      </c>
      <c r="H25" s="97">
        <v>0</v>
      </c>
      <c r="I25" s="98">
        <v>0</v>
      </c>
      <c r="J25" s="99">
        <v>0</v>
      </c>
      <c r="K25" s="100">
        <f t="shared" si="2"/>
        <v>7.5231481481481503E-4</v>
      </c>
    </row>
    <row r="26" spans="2:11" x14ac:dyDescent="0.35">
      <c r="B26" s="50" t="s">
        <v>18</v>
      </c>
      <c r="C26" s="97">
        <v>1.4583333333333299E-3</v>
      </c>
      <c r="D26" s="97">
        <v>0</v>
      </c>
      <c r="E26" s="97">
        <v>6.8402777777777802E-3</v>
      </c>
      <c r="F26" s="97">
        <v>3.9351851851851901E-4</v>
      </c>
      <c r="G26" s="97">
        <v>6.01851851851852E-4</v>
      </c>
      <c r="H26" s="97">
        <v>0</v>
      </c>
      <c r="I26" s="98">
        <v>0</v>
      </c>
      <c r="J26" s="99">
        <v>0</v>
      </c>
      <c r="K26" s="100">
        <f t="shared" si="2"/>
        <v>9.2939814814814812E-3</v>
      </c>
    </row>
    <row r="27" spans="2:11" x14ac:dyDescent="0.35">
      <c r="B27" s="50" t="s">
        <v>19</v>
      </c>
      <c r="C27" s="97">
        <v>4.7905092592592603E-2</v>
      </c>
      <c r="D27" s="97">
        <v>3.4594907407407401E-2</v>
      </c>
      <c r="E27" s="97">
        <v>3.4456018518518497E-2</v>
      </c>
      <c r="F27" s="97">
        <v>2.03819444444444E-2</v>
      </c>
      <c r="G27" s="97">
        <v>3.8124999999999999E-2</v>
      </c>
      <c r="H27" s="97">
        <v>0</v>
      </c>
      <c r="I27" s="98">
        <v>0</v>
      </c>
      <c r="J27" s="99">
        <v>0</v>
      </c>
      <c r="K27" s="100">
        <f t="shared" si="2"/>
        <v>0.1754629629629629</v>
      </c>
    </row>
    <row r="28" spans="2:11" ht="15" thickBot="1" x14ac:dyDescent="0.4">
      <c r="B28" s="55" t="s">
        <v>20</v>
      </c>
      <c r="C28" s="101">
        <v>3.0324074074074099E-3</v>
      </c>
      <c r="D28" s="101">
        <v>0</v>
      </c>
      <c r="E28" s="101">
        <v>0</v>
      </c>
      <c r="F28" s="101">
        <v>0</v>
      </c>
      <c r="G28" s="101">
        <v>5.5439814814814796E-3</v>
      </c>
      <c r="H28" s="101">
        <v>0</v>
      </c>
      <c r="I28" s="102">
        <v>0</v>
      </c>
      <c r="J28" s="103">
        <v>0</v>
      </c>
      <c r="K28" s="104">
        <f t="shared" si="2"/>
        <v>8.5763888888888903E-3</v>
      </c>
    </row>
    <row r="29" spans="2:11" ht="15.5" thickTop="1" thickBot="1" x14ac:dyDescent="0.4">
      <c r="B29" s="60" t="s">
        <v>3</v>
      </c>
      <c r="C29" s="96">
        <f>SUM(C23:C28)</f>
        <v>5.2395833333333343E-2</v>
      </c>
      <c r="D29" s="96">
        <f t="shared" ref="D29:K29" si="3">SUM(D23:D28)</f>
        <v>3.4826388888888879E-2</v>
      </c>
      <c r="E29" s="96">
        <f t="shared" si="3"/>
        <v>4.2094907407407386E-2</v>
      </c>
      <c r="F29" s="96">
        <f t="shared" si="3"/>
        <v>2.0775462962962919E-2</v>
      </c>
      <c r="G29" s="96">
        <f t="shared" si="3"/>
        <v>4.490740740740741E-2</v>
      </c>
      <c r="H29" s="96">
        <f t="shared" si="3"/>
        <v>0</v>
      </c>
      <c r="I29" s="96">
        <f t="shared" si="3"/>
        <v>0</v>
      </c>
      <c r="J29" s="96">
        <f t="shared" si="3"/>
        <v>0</v>
      </c>
      <c r="K29" s="105">
        <f t="shared" si="3"/>
        <v>0.19499999999999995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0.14379629629629634</v>
      </c>
      <c r="D31" s="96">
        <f t="shared" si="4"/>
        <v>0.13133101851851847</v>
      </c>
      <c r="E31" s="96">
        <f t="shared" si="4"/>
        <v>0.30138888888888898</v>
      </c>
      <c r="F31" s="96">
        <f t="shared" si="4"/>
        <v>0.11189814814814819</v>
      </c>
      <c r="G31" s="96">
        <f t="shared" si="4"/>
        <v>0.15908564814814816</v>
      </c>
      <c r="H31" s="96">
        <f t="shared" si="4"/>
        <v>1.9641203703703699E-2</v>
      </c>
      <c r="I31" s="96">
        <f t="shared" si="4"/>
        <v>3.8136574074074094E-2</v>
      </c>
      <c r="J31" s="106">
        <f>SUM(J20,J29)</f>
        <v>0</v>
      </c>
      <c r="K31" s="107">
        <f t="shared" si="4"/>
        <v>0.90527777777777774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:K3"/>
    <mergeCell ref="B4:K4"/>
    <mergeCell ref="B33:K33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&amp;R41</oddHeader>
  </headerFooter>
  <rowBreaks count="1" manualBreakCount="1">
    <brk id="33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3"/>
  <dimension ref="B2:K33"/>
  <sheetViews>
    <sheetView showGridLines="0" showZeros="0" view="pageBreakPreview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2.2569444444444399E-3</v>
      </c>
      <c r="H7" s="95">
        <v>0</v>
      </c>
      <c r="I7" s="98">
        <v>0</v>
      </c>
      <c r="J7" s="109">
        <v>5.82175925925926E-3</v>
      </c>
      <c r="K7" s="100">
        <f>SUM(C7:J7)</f>
        <v>8.0787037037036991E-3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3.65740740740741E-3</v>
      </c>
      <c r="J8" s="109">
        <v>0</v>
      </c>
      <c r="K8" s="100">
        <f t="shared" ref="K8:K19" si="0">SUM(C8:J8)</f>
        <v>3.65740740740741E-3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2.98611111111111E-3</v>
      </c>
      <c r="J9" s="109">
        <v>0</v>
      </c>
      <c r="K9" s="100">
        <f t="shared" si="0"/>
        <v>2.98611111111111E-3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6.5972222222222196E-3</v>
      </c>
      <c r="J10" s="109">
        <v>0</v>
      </c>
      <c r="K10" s="100">
        <f t="shared" si="0"/>
        <v>6.5972222222222196E-3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8.4953703703703701E-3</v>
      </c>
      <c r="J12" s="109">
        <v>0</v>
      </c>
      <c r="K12" s="100">
        <f t="shared" si="0"/>
        <v>8.4953703703703701E-3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1.77083333333333E-3</v>
      </c>
      <c r="H19" s="95">
        <v>0</v>
      </c>
      <c r="I19" s="98">
        <v>7.3263888888888901E-3</v>
      </c>
      <c r="J19" s="109">
        <v>1.0451388888888901E-2</v>
      </c>
      <c r="K19" s="100">
        <f t="shared" si="0"/>
        <v>1.9548611111111121E-2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4.0277777777777699E-3</v>
      </c>
      <c r="H20" s="96">
        <f t="shared" si="1"/>
        <v>0</v>
      </c>
      <c r="I20" s="96">
        <f t="shared" si="1"/>
        <v>2.9062499999999998E-2</v>
      </c>
      <c r="J20" s="96">
        <f t="shared" si="1"/>
        <v>1.6273148148148162E-2</v>
      </c>
      <c r="K20" s="105">
        <f t="shared" si="1"/>
        <v>4.9363425925925929E-2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1" t="s">
        <v>4</v>
      </c>
      <c r="K22" s="42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2.0254629629629598E-3</v>
      </c>
      <c r="H27" s="97">
        <v>0</v>
      </c>
      <c r="I27" s="98">
        <v>0</v>
      </c>
      <c r="J27" s="99">
        <v>0</v>
      </c>
      <c r="K27" s="100">
        <f t="shared" si="2"/>
        <v>2.0254629629629598E-3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96">
        <f t="shared" ref="D29:K29" si="3">SUM(D23:D28)</f>
        <v>0</v>
      </c>
      <c r="E29" s="96">
        <f t="shared" si="3"/>
        <v>0</v>
      </c>
      <c r="F29" s="96">
        <f t="shared" si="3"/>
        <v>0</v>
      </c>
      <c r="G29" s="96">
        <f t="shared" si="3"/>
        <v>2.0254629629629598E-3</v>
      </c>
      <c r="H29" s="96">
        <f t="shared" si="3"/>
        <v>0</v>
      </c>
      <c r="I29" s="96">
        <f t="shared" si="3"/>
        <v>0</v>
      </c>
      <c r="J29" s="96">
        <f t="shared" si="3"/>
        <v>0</v>
      </c>
      <c r="K29" s="105">
        <f t="shared" si="3"/>
        <v>2.0254629629629598E-3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6.0532407407407297E-3</v>
      </c>
      <c r="H31" s="96">
        <f t="shared" si="4"/>
        <v>0</v>
      </c>
      <c r="I31" s="96">
        <f t="shared" si="4"/>
        <v>2.9062499999999998E-2</v>
      </c>
      <c r="J31" s="106">
        <f>SUM(J20,J29)</f>
        <v>1.6273148148148162E-2</v>
      </c>
      <c r="K31" s="107">
        <f t="shared" si="4"/>
        <v>5.1388888888888887E-2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&amp;R42</oddHead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7"/>
  <sheetViews>
    <sheetView showGridLines="0" showZeros="0" view="pageBreakPreview" zoomScale="90" zoomScaleNormal="80" zoomScaleSheetLayoutView="9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9" t="s">
        <v>31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2.7071759259259299E-2</v>
      </c>
      <c r="D7" s="12">
        <f t="shared" ref="D7:D19" si="0">IFERROR(C7/C$20,0)</f>
        <v>0.23821163051227229</v>
      </c>
      <c r="E7" s="12">
        <f t="shared" ref="E7:E19" si="1">IFERROR(C7/C$31,0)</f>
        <v>5.1673478404948667E-2</v>
      </c>
      <c r="F7" s="11">
        <v>1.9375E-2</v>
      </c>
      <c r="G7" s="12">
        <f t="shared" ref="G7:G19" si="2">IFERROR(F7/F$20,0)</f>
        <v>0.25394417475728154</v>
      </c>
      <c r="H7" s="12">
        <f t="shared" ref="H7:H19" si="3">IFERROR(F7/F$31,0)</f>
        <v>0.11380013596193063</v>
      </c>
      <c r="I7" s="11">
        <v>4.6446759259259299E-2</v>
      </c>
      <c r="J7" s="12">
        <f t="shared" ref="J7:J19" si="4">IFERROR(I7/I$20,0)</f>
        <v>0.24453110718420598</v>
      </c>
      <c r="K7" s="14">
        <f t="shared" ref="K7:K19" si="5">IFERROR(I7/I$31,0)</f>
        <v>6.6911213005418982E-2</v>
      </c>
    </row>
    <row r="8" spans="2:11" s="5" customFormat="1" x14ac:dyDescent="0.35">
      <c r="B8" s="113" t="s">
        <v>118</v>
      </c>
      <c r="C8" s="11">
        <v>3.5266203703703702E-2</v>
      </c>
      <c r="D8" s="12">
        <f t="shared" si="0"/>
        <v>0.31031673286485362</v>
      </c>
      <c r="E8" s="12">
        <f t="shared" si="1"/>
        <v>6.7314702308626906E-2</v>
      </c>
      <c r="F8" s="11">
        <v>1.58333333333333E-2</v>
      </c>
      <c r="G8" s="12">
        <f t="shared" si="2"/>
        <v>0.20752427184465974</v>
      </c>
      <c r="H8" s="12">
        <f t="shared" si="3"/>
        <v>9.2997960571039887E-2</v>
      </c>
      <c r="I8" s="11">
        <v>5.1099537037036999E-2</v>
      </c>
      <c r="J8" s="12">
        <f t="shared" si="4"/>
        <v>0.26902687221985239</v>
      </c>
      <c r="K8" s="14">
        <f t="shared" si="5"/>
        <v>7.3614005835764856E-2</v>
      </c>
    </row>
    <row r="9" spans="2:11" s="5" customFormat="1" x14ac:dyDescent="0.35">
      <c r="B9" s="10" t="s">
        <v>51</v>
      </c>
      <c r="C9" s="11">
        <v>5.9606481481481498E-3</v>
      </c>
      <c r="D9" s="12">
        <f t="shared" si="0"/>
        <v>5.2449332925959852E-2</v>
      </c>
      <c r="E9" s="12">
        <f t="shared" si="1"/>
        <v>1.1377443941234942E-2</v>
      </c>
      <c r="F9" s="11">
        <v>5.92592592592593E-3</v>
      </c>
      <c r="G9" s="12">
        <f t="shared" si="2"/>
        <v>7.7669902912621408E-2</v>
      </c>
      <c r="H9" s="12">
        <f t="shared" si="3"/>
        <v>3.4806254248810349E-2</v>
      </c>
      <c r="I9" s="11">
        <v>1.18865740740741E-2</v>
      </c>
      <c r="J9" s="12">
        <f t="shared" si="4"/>
        <v>6.2579976844799365E-2</v>
      </c>
      <c r="K9" s="14">
        <f t="shared" si="5"/>
        <v>1.7123801583993369E-2</v>
      </c>
    </row>
    <row r="10" spans="2:11" s="5" customFormat="1" x14ac:dyDescent="0.35">
      <c r="B10" s="10" t="s">
        <v>11</v>
      </c>
      <c r="C10" s="11">
        <v>1.24768518518519E-2</v>
      </c>
      <c r="D10" s="12">
        <f t="shared" si="0"/>
        <v>0.10978714736734936</v>
      </c>
      <c r="E10" s="12">
        <f t="shared" si="1"/>
        <v>2.3815309842041384E-2</v>
      </c>
      <c r="F10" s="11">
        <v>1.43518518518519E-2</v>
      </c>
      <c r="G10" s="12">
        <f t="shared" si="2"/>
        <v>0.18810679611650546</v>
      </c>
      <c r="H10" s="12">
        <f t="shared" si="3"/>
        <v>8.4296397008837787E-2</v>
      </c>
      <c r="I10" s="11">
        <v>2.6828703703703698E-2</v>
      </c>
      <c r="J10" s="12">
        <f t="shared" si="4"/>
        <v>0.14124672475778441</v>
      </c>
      <c r="K10" s="14">
        <f t="shared" si="5"/>
        <v>3.8649437265527296E-2</v>
      </c>
    </row>
    <row r="11" spans="2:11" s="5" customFormat="1" x14ac:dyDescent="0.35">
      <c r="B11" s="10" t="s">
        <v>12</v>
      </c>
      <c r="C11" s="11">
        <v>1.2384259259259299E-3</v>
      </c>
      <c r="D11" s="12">
        <f t="shared" si="0"/>
        <v>1.0897240044811107E-2</v>
      </c>
      <c r="E11" s="12">
        <f t="shared" si="1"/>
        <v>2.3638572848779463E-3</v>
      </c>
      <c r="F11" s="11">
        <v>3.9583333333333302E-3</v>
      </c>
      <c r="G11" s="12">
        <f t="shared" si="2"/>
        <v>5.1881067961164998E-2</v>
      </c>
      <c r="H11" s="12">
        <f t="shared" si="3"/>
        <v>2.3249490142760003E-2</v>
      </c>
      <c r="I11" s="11">
        <v>5.1967592592592603E-3</v>
      </c>
      <c r="J11" s="12">
        <f t="shared" si="4"/>
        <v>2.7359697763695096E-2</v>
      </c>
      <c r="K11" s="14">
        <f t="shared" si="5"/>
        <v>7.48645268862026E-3</v>
      </c>
    </row>
    <row r="12" spans="2:11" s="5" customFormat="1" x14ac:dyDescent="0.35">
      <c r="B12" s="10" t="s">
        <v>198</v>
      </c>
      <c r="C12" s="11">
        <v>1.9953703703703699E-2</v>
      </c>
      <c r="D12" s="12">
        <f t="shared" si="0"/>
        <v>0.17557796109583443</v>
      </c>
      <c r="E12" s="12">
        <f t="shared" si="1"/>
        <v>3.8086822047939867E-2</v>
      </c>
      <c r="F12" s="11">
        <v>9.2361111111111099E-3</v>
      </c>
      <c r="G12" s="12">
        <f t="shared" si="2"/>
        <v>0.12105582524271842</v>
      </c>
      <c r="H12" s="12">
        <f t="shared" si="3"/>
        <v>5.424881033310671E-2</v>
      </c>
      <c r="I12" s="11">
        <v>2.91898148148148E-2</v>
      </c>
      <c r="J12" s="12">
        <f t="shared" si="4"/>
        <v>0.15367741149229172</v>
      </c>
      <c r="K12" s="14">
        <f t="shared" si="5"/>
        <v>4.2050854522717777E-2</v>
      </c>
    </row>
    <row r="13" spans="2:11" s="5" customFormat="1" x14ac:dyDescent="0.35">
      <c r="B13" s="10" t="s">
        <v>129</v>
      </c>
      <c r="C13" s="11">
        <v>8.7962962962963005E-4</v>
      </c>
      <c r="D13" s="12">
        <f t="shared" si="0"/>
        <v>7.740095732763008E-3</v>
      </c>
      <c r="E13" s="12">
        <f t="shared" si="1"/>
        <v>1.6790014359880695E-3</v>
      </c>
      <c r="F13" s="11">
        <v>6.01851851851852E-4</v>
      </c>
      <c r="G13" s="12">
        <f t="shared" si="2"/>
        <v>7.8883495145631085E-3</v>
      </c>
      <c r="H13" s="12">
        <f t="shared" si="3"/>
        <v>3.5350101971447995E-3</v>
      </c>
      <c r="I13" s="11">
        <v>1.4814814814814801E-3</v>
      </c>
      <c r="J13" s="12">
        <f t="shared" si="4"/>
        <v>7.799646578514406E-3</v>
      </c>
      <c r="K13" s="14">
        <f t="shared" si="5"/>
        <v>2.1342225927469759E-3</v>
      </c>
    </row>
    <row r="14" spans="2:11" s="5" customFormat="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6.01851851851852E-4</v>
      </c>
      <c r="G17" s="12">
        <f t="shared" si="2"/>
        <v>7.8883495145631085E-3</v>
      </c>
      <c r="H17" s="12">
        <f t="shared" si="3"/>
        <v>3.5350101971447995E-3</v>
      </c>
      <c r="I17" s="11">
        <v>6.01851851851852E-4</v>
      </c>
      <c r="J17" s="12">
        <f t="shared" si="4"/>
        <v>3.1686064225214809E-3</v>
      </c>
      <c r="K17" s="14">
        <f t="shared" si="5"/>
        <v>8.6702792830346007E-4</v>
      </c>
    </row>
    <row r="18" spans="2:11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1.0798611111111101E-2</v>
      </c>
      <c r="D19" s="12">
        <f t="shared" si="0"/>
        <v>9.5019859456156264E-2</v>
      </c>
      <c r="E19" s="12">
        <f t="shared" si="1"/>
        <v>2.0611951839169296E-2</v>
      </c>
      <c r="F19" s="11">
        <v>6.4120370370370399E-3</v>
      </c>
      <c r="G19" s="12">
        <f t="shared" si="2"/>
        <v>8.4041262135922362E-2</v>
      </c>
      <c r="H19" s="12">
        <f t="shared" si="3"/>
        <v>3.7661454792658061E-2</v>
      </c>
      <c r="I19" s="11">
        <v>1.72106481481481E-2</v>
      </c>
      <c r="J19" s="12">
        <f t="shared" si="4"/>
        <v>9.0609956736335151E-2</v>
      </c>
      <c r="K19" s="14">
        <f t="shared" si="5"/>
        <v>2.4793664026677716E-2</v>
      </c>
    </row>
    <row r="20" spans="2:11" s="5" customFormat="1" ht="15.5" thickTop="1" thickBot="1" x14ac:dyDescent="0.4">
      <c r="B20" s="31" t="s">
        <v>3</v>
      </c>
      <c r="C20" s="32">
        <f>SUM(C7:C19)</f>
        <v>0.11364583333333342</v>
      </c>
      <c r="D20" s="33">
        <f>IFERROR(SUM(D7:D19),0)</f>
        <v>1</v>
      </c>
      <c r="E20" s="33">
        <f>IFERROR(SUM(E7:E19),0)</f>
        <v>0.2169225671048271</v>
      </c>
      <c r="F20" s="32">
        <f>SUM(F7:F19)</f>
        <v>7.6296296296296306E-2</v>
      </c>
      <c r="G20" s="33">
        <f>IFERROR(SUM(G7:G19),0)</f>
        <v>1.0000000000000002</v>
      </c>
      <c r="H20" s="33">
        <f>IFERROR(SUM(H7:H19),0)</f>
        <v>0.44813052345343296</v>
      </c>
      <c r="I20" s="32">
        <f>SUM(I7:I19)</f>
        <v>0.18994212962962959</v>
      </c>
      <c r="J20" s="33">
        <f>IFERROR(SUM(J7:J19),0)</f>
        <v>1</v>
      </c>
      <c r="K20" s="34">
        <f>IFERROR(SUM(K7:K19),0)</f>
        <v>0.27363067944977071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2.6574074074074101E-2</v>
      </c>
      <c r="D23" s="19"/>
      <c r="E23" s="12">
        <f>IFERROR(C23/C$31,0)</f>
        <v>5.0723517066165916E-2</v>
      </c>
      <c r="F23" s="11">
        <v>2.2222222222222201E-3</v>
      </c>
      <c r="G23" s="19"/>
      <c r="H23" s="12">
        <f>IFERROR(F23/F$31,0)</f>
        <v>1.3052345343303859E-2</v>
      </c>
      <c r="I23" s="11">
        <v>2.8796296296296299E-2</v>
      </c>
      <c r="J23" s="19"/>
      <c r="K23" s="14">
        <f>IFERROR(I23/I$31,0)</f>
        <v>4.1483951646519392E-2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3.4722222222222202E-5</v>
      </c>
      <c r="D25" s="19"/>
      <c r="E25" s="12">
        <f t="shared" si="6"/>
        <v>6.6276372473213202E-5</v>
      </c>
      <c r="F25" s="11">
        <v>0</v>
      </c>
      <c r="G25" s="19"/>
      <c r="H25" s="12">
        <f t="shared" si="7"/>
        <v>0</v>
      </c>
      <c r="I25" s="11">
        <v>3.4722222222222202E-5</v>
      </c>
      <c r="J25" s="19"/>
      <c r="K25" s="14">
        <f t="shared" si="8"/>
        <v>5.0020842017507265E-5</v>
      </c>
    </row>
    <row r="26" spans="2:11" s="5" customFormat="1" x14ac:dyDescent="0.35">
      <c r="B26" s="18" t="s">
        <v>18</v>
      </c>
      <c r="C26" s="11">
        <v>2.9641203703703701E-2</v>
      </c>
      <c r="D26" s="19"/>
      <c r="E26" s="12">
        <f t="shared" si="6"/>
        <v>5.6577929967966366E-2</v>
      </c>
      <c r="F26" s="11">
        <v>3.9479166666666697E-2</v>
      </c>
      <c r="G26" s="19"/>
      <c r="H26" s="12">
        <f t="shared" si="7"/>
        <v>0.23188307273963302</v>
      </c>
      <c r="I26" s="11">
        <v>6.9120370370370401E-2</v>
      </c>
      <c r="J26" s="19"/>
      <c r="K26" s="14">
        <f t="shared" si="8"/>
        <v>9.9574822842851241E-2</v>
      </c>
    </row>
    <row r="27" spans="2:11" s="5" customFormat="1" x14ac:dyDescent="0.35">
      <c r="B27" s="18" t="s">
        <v>19</v>
      </c>
      <c r="C27" s="11">
        <v>0.33400462962963001</v>
      </c>
      <c r="D27" s="19"/>
      <c r="E27" s="12">
        <f t="shared" si="6"/>
        <v>0.6375345189439966</v>
      </c>
      <c r="F27" s="11">
        <v>4.80439814814815E-2</v>
      </c>
      <c r="G27" s="19"/>
      <c r="H27" s="12">
        <f t="shared" si="7"/>
        <v>0.28218898708361662</v>
      </c>
      <c r="I27" s="11">
        <v>0.38204861111111099</v>
      </c>
      <c r="J27" s="19"/>
      <c r="K27" s="14">
        <f t="shared" si="8"/>
        <v>0.5503793247186326</v>
      </c>
    </row>
    <row r="28" spans="2:11" s="5" customFormat="1" ht="15" thickBot="1" x14ac:dyDescent="0.4">
      <c r="B28" s="23" t="s">
        <v>20</v>
      </c>
      <c r="C28" s="20">
        <v>0.02</v>
      </c>
      <c r="D28" s="24"/>
      <c r="E28" s="21">
        <f t="shared" si="6"/>
        <v>3.8175190544570824E-2</v>
      </c>
      <c r="F28" s="20">
        <v>4.21296296296296E-3</v>
      </c>
      <c r="G28" s="24"/>
      <c r="H28" s="21">
        <f t="shared" si="7"/>
        <v>2.4745071380013573E-2</v>
      </c>
      <c r="I28" s="20">
        <v>2.4212962962962999E-2</v>
      </c>
      <c r="J28" s="24"/>
      <c r="K28" s="22">
        <f t="shared" si="8"/>
        <v>3.4881200500208473E-2</v>
      </c>
    </row>
    <row r="29" spans="2:11" s="5" customFormat="1" ht="15.5" thickTop="1" thickBot="1" x14ac:dyDescent="0.4">
      <c r="B29" s="31" t="s">
        <v>3</v>
      </c>
      <c r="C29" s="32">
        <f>SUM(C23:C28)</f>
        <v>0.41025462962963005</v>
      </c>
      <c r="D29" s="33"/>
      <c r="E29" s="33">
        <f>IFERROR(SUM(E23:E28),0)</f>
        <v>0.78307743289517295</v>
      </c>
      <c r="F29" s="32">
        <f>SUM(F23:F28)</f>
        <v>9.395833333333338E-2</v>
      </c>
      <c r="G29" s="33"/>
      <c r="H29" s="33">
        <f>IFERROR(SUM(H23:H28),0)</f>
        <v>0.55186947654656704</v>
      </c>
      <c r="I29" s="32">
        <f>SUM(I23:I28)</f>
        <v>0.50421296296296292</v>
      </c>
      <c r="J29" s="33"/>
      <c r="K29" s="34">
        <f>IFERROR(SUM(K23:K28),0)</f>
        <v>0.72636932055022918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0.52390046296296344</v>
      </c>
      <c r="D31" s="35"/>
      <c r="E31" s="36">
        <f>IFERROR(SUM(E20,E29),0)</f>
        <v>1</v>
      </c>
      <c r="F31" s="32">
        <f>SUM(F20,F29)</f>
        <v>0.17025462962962967</v>
      </c>
      <c r="G31" s="35"/>
      <c r="H31" s="36">
        <f>IFERROR(SUM(H20,H29),0)</f>
        <v>1</v>
      </c>
      <c r="I31" s="32">
        <f>SUM(I20,I29)</f>
        <v>0.69415509259259256</v>
      </c>
      <c r="J31" s="35"/>
      <c r="K31" s="38">
        <f>IFERROR(SUM(K20,K29),0)</f>
        <v>0.99999999999999989</v>
      </c>
    </row>
    <row r="32" spans="2:11" s="5" customFormat="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8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3.15972222222222E-3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3.15972222222222E-3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3.1944444444444399E-3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3.1944444444444399E-3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9.4097222222222204E-3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9.4097222222222204E-3</v>
      </c>
    </row>
    <row r="20" spans="2:11" ht="15.5" thickTop="1" thickBot="1" x14ac:dyDescent="0.4">
      <c r="B20" s="60" t="s">
        <v>3</v>
      </c>
      <c r="C20" s="96">
        <v>0</v>
      </c>
      <c r="D20" s="96">
        <f t="shared" ref="D20" si="1">SUM(D7:D19)</f>
        <v>1.5763888888888879E-2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105">
        <f>SUM(K7:K19)</f>
        <v>1.5763888888888879E-2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1" t="s">
        <v>4</v>
      </c>
      <c r="K22" s="42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7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4.43287037037037E-3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4.43287037037037E-3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>SUM(C28:J28)</f>
        <v>0</v>
      </c>
    </row>
    <row r="29" spans="2:11" ht="15.5" thickTop="1" thickBot="1" x14ac:dyDescent="0.4">
      <c r="B29" s="60" t="s">
        <v>3</v>
      </c>
      <c r="C29" s="96">
        <f>SUM(C23:C28)</f>
        <v>0</v>
      </c>
      <c r="D29" s="96">
        <f t="shared" ref="D29:K29" si="3">SUM(D23:D28)</f>
        <v>4.43287037037037E-3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 t="shared" si="3"/>
        <v>0</v>
      </c>
      <c r="K29" s="105">
        <f t="shared" si="3"/>
        <v>4.43287037037037E-3</v>
      </c>
    </row>
    <row r="30" spans="2:11" ht="15.5" thickTop="1" thickBot="1" x14ac:dyDescent="0.4">
      <c r="B30" s="59"/>
      <c r="C30" s="114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>SUM(C29,C20)</f>
        <v>0</v>
      </c>
      <c r="D31" s="96">
        <f t="shared" ref="D31:K31" si="4">SUM(D29,D20)</f>
        <v>2.0196759259259248E-2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96">
        <f t="shared" si="4"/>
        <v>0</v>
      </c>
      <c r="K31" s="105">
        <f t="shared" si="4"/>
        <v>2.0196759259259248E-2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&amp;R43</oddHeader>
  </headerFooter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9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6.7708333333333301E-3</v>
      </c>
      <c r="D7" s="95">
        <v>5.5555555555555599E-4</v>
      </c>
      <c r="E7" s="95">
        <v>1.7361111111111099E-3</v>
      </c>
      <c r="F7" s="95">
        <v>0</v>
      </c>
      <c r="G7" s="95">
        <v>1.0185185185185199E-3</v>
      </c>
      <c r="H7" s="95">
        <v>3.5763888888888898E-3</v>
      </c>
      <c r="I7" s="98">
        <v>0</v>
      </c>
      <c r="J7" s="109">
        <v>0</v>
      </c>
      <c r="K7" s="100">
        <f>SUM(C7:J7)</f>
        <v>1.3657407407407405E-2</v>
      </c>
    </row>
    <row r="8" spans="2:11" x14ac:dyDescent="0.35">
      <c r="B8" s="110" t="s">
        <v>118</v>
      </c>
      <c r="C8" s="95">
        <v>2.8784722222222201E-2</v>
      </c>
      <c r="D8" s="95">
        <v>0</v>
      </c>
      <c r="E8" s="95">
        <v>3.1134259259259301E-3</v>
      </c>
      <c r="F8" s="95">
        <v>0</v>
      </c>
      <c r="G8" s="95">
        <v>7.0717592592592603E-3</v>
      </c>
      <c r="H8" s="95">
        <v>2.44212962962963E-3</v>
      </c>
      <c r="I8" s="98">
        <v>0</v>
      </c>
      <c r="J8" s="109">
        <v>0</v>
      </c>
      <c r="K8" s="100">
        <f t="shared" ref="K8:K19" si="0">SUM(C8:J8)</f>
        <v>4.1412037037037025E-2</v>
      </c>
    </row>
    <row r="9" spans="2:11" x14ac:dyDescent="0.35">
      <c r="B9" s="110" t="s">
        <v>51</v>
      </c>
      <c r="C9" s="95">
        <v>6.8865740740740701E-3</v>
      </c>
      <c r="D9" s="95">
        <v>0</v>
      </c>
      <c r="E9" s="95">
        <v>4.1666666666666701E-3</v>
      </c>
      <c r="F9" s="95">
        <v>0</v>
      </c>
      <c r="G9" s="95">
        <v>7.8240740740740701E-3</v>
      </c>
      <c r="H9" s="95">
        <v>1.15740740740741E-4</v>
      </c>
      <c r="I9" s="98">
        <v>0</v>
      </c>
      <c r="J9" s="109">
        <v>0</v>
      </c>
      <c r="K9" s="100">
        <f t="shared" si="0"/>
        <v>1.8993055555555555E-2</v>
      </c>
    </row>
    <row r="10" spans="2:11" x14ac:dyDescent="0.35">
      <c r="B10" s="110" t="s">
        <v>11</v>
      </c>
      <c r="C10" s="95">
        <v>3.7696759259259298E-2</v>
      </c>
      <c r="D10" s="95">
        <v>1.63078703703704E-2</v>
      </c>
      <c r="E10" s="95">
        <v>1.20833333333333E-2</v>
      </c>
      <c r="F10" s="95">
        <v>0</v>
      </c>
      <c r="G10" s="95">
        <v>6.04166666666667E-3</v>
      </c>
      <c r="H10" s="95">
        <v>1.79398148148148E-3</v>
      </c>
      <c r="I10" s="98">
        <v>0</v>
      </c>
      <c r="J10" s="109">
        <v>0</v>
      </c>
      <c r="K10" s="100">
        <f t="shared" si="0"/>
        <v>7.3923611111111134E-2</v>
      </c>
    </row>
    <row r="11" spans="2:11" x14ac:dyDescent="0.35">
      <c r="B11" s="43" t="s">
        <v>12</v>
      </c>
      <c r="C11" s="95">
        <v>1.0104166666666701E-2</v>
      </c>
      <c r="D11" s="95">
        <v>1.4583333333333299E-3</v>
      </c>
      <c r="E11" s="95">
        <v>0</v>
      </c>
      <c r="F11" s="95">
        <v>0</v>
      </c>
      <c r="G11" s="95">
        <v>1.1574074074074099E-3</v>
      </c>
      <c r="H11" s="95">
        <v>1.5625000000000001E-3</v>
      </c>
      <c r="I11" s="98">
        <v>0</v>
      </c>
      <c r="J11" s="109">
        <v>0</v>
      </c>
      <c r="K11" s="100">
        <f t="shared" si="0"/>
        <v>1.428240740740744E-2</v>
      </c>
    </row>
    <row r="12" spans="2:11" x14ac:dyDescent="0.35">
      <c r="B12" s="43" t="s">
        <v>198</v>
      </c>
      <c r="C12" s="95">
        <v>1.8518518518518501E-4</v>
      </c>
      <c r="D12" s="95">
        <v>0</v>
      </c>
      <c r="E12" s="95">
        <v>0</v>
      </c>
      <c r="F12" s="95">
        <v>0</v>
      </c>
      <c r="G12" s="95">
        <v>8.4490740740740696E-4</v>
      </c>
      <c r="H12" s="95">
        <v>1.41203703703704E-3</v>
      </c>
      <c r="I12" s="98">
        <v>0</v>
      </c>
      <c r="J12" s="109">
        <v>0</v>
      </c>
      <c r="K12" s="100">
        <f t="shared" si="0"/>
        <v>2.4421296296296318E-3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1.9560185185185201E-3</v>
      </c>
      <c r="E14" s="95">
        <v>2.88194444444444E-3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4.8379629629629606E-3</v>
      </c>
    </row>
    <row r="15" spans="2:11" x14ac:dyDescent="0.35">
      <c r="B15" s="43" t="s">
        <v>199</v>
      </c>
      <c r="C15" s="95">
        <v>2.93981481481481E-3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2.93981481481481E-3</v>
      </c>
    </row>
    <row r="16" spans="2:11" x14ac:dyDescent="0.35">
      <c r="B16" s="43" t="s">
        <v>128</v>
      </c>
      <c r="C16" s="95">
        <v>8.7962962962963003E-3</v>
      </c>
      <c r="D16" s="95">
        <v>1.7361111111111101E-4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8.9699074074074108E-3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3.9583333333333302E-3</v>
      </c>
      <c r="E19" s="95">
        <v>1.4189814814814799E-2</v>
      </c>
      <c r="F19" s="95">
        <v>0</v>
      </c>
      <c r="G19" s="95">
        <v>1.8958333333333299E-2</v>
      </c>
      <c r="H19" s="95">
        <v>4.6296296296296301E-5</v>
      </c>
      <c r="I19" s="98">
        <v>0</v>
      </c>
      <c r="J19" s="109">
        <v>0</v>
      </c>
      <c r="K19" s="100">
        <f t="shared" si="0"/>
        <v>3.7152777777777722E-2</v>
      </c>
    </row>
    <row r="20" spans="2:11" ht="15.5" thickTop="1" thickBot="1" x14ac:dyDescent="0.4">
      <c r="B20" s="60" t="s">
        <v>3</v>
      </c>
      <c r="C20" s="96">
        <f t="shared" ref="C20:K20" si="1">SUM(C7:C19)</f>
        <v>0.10216435185185191</v>
      </c>
      <c r="D20" s="96">
        <f t="shared" si="1"/>
        <v>2.4409722222222246E-2</v>
      </c>
      <c r="E20" s="96">
        <f t="shared" si="1"/>
        <v>3.8171296296296252E-2</v>
      </c>
      <c r="F20" s="96">
        <f t="shared" si="1"/>
        <v>0</v>
      </c>
      <c r="G20" s="96">
        <f t="shared" si="1"/>
        <v>4.2916666666666631E-2</v>
      </c>
      <c r="H20" s="96">
        <f t="shared" si="1"/>
        <v>1.0949074074074076E-2</v>
      </c>
      <c r="I20" s="96">
        <f t="shared" si="1"/>
        <v>0</v>
      </c>
      <c r="J20" s="96">
        <f t="shared" si="1"/>
        <v>0</v>
      </c>
      <c r="K20" s="105">
        <f t="shared" si="1"/>
        <v>0.21861111111111109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6.7129629629629603E-4</v>
      </c>
      <c r="I23" s="98">
        <v>0</v>
      </c>
      <c r="J23" s="99">
        <v>0</v>
      </c>
      <c r="K23" s="100">
        <f>SUM(C23:J23)</f>
        <v>6.7129629629629603E-4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4.0509259259259301E-4</v>
      </c>
      <c r="I25" s="98">
        <v>0</v>
      </c>
      <c r="J25" s="99">
        <v>0</v>
      </c>
      <c r="K25" s="100">
        <f t="shared" si="2"/>
        <v>4.0509259259259301E-4</v>
      </c>
    </row>
    <row r="26" spans="2:11" x14ac:dyDescent="0.35">
      <c r="B26" s="50" t="s">
        <v>18</v>
      </c>
      <c r="C26" s="97">
        <v>4.8611111111111099E-4</v>
      </c>
      <c r="D26" s="97">
        <v>5.20833333333333E-4</v>
      </c>
      <c r="E26" s="97">
        <v>2.89351851851852E-4</v>
      </c>
      <c r="F26" s="97">
        <v>0</v>
      </c>
      <c r="G26" s="97">
        <v>0</v>
      </c>
      <c r="H26" s="97">
        <v>8.5532407407407397E-3</v>
      </c>
      <c r="I26" s="98">
        <v>0</v>
      </c>
      <c r="J26" s="99">
        <v>0</v>
      </c>
      <c r="K26" s="100">
        <f t="shared" si="2"/>
        <v>9.8495370370370351E-3</v>
      </c>
    </row>
    <row r="27" spans="2:11" x14ac:dyDescent="0.35">
      <c r="B27" s="50" t="s">
        <v>19</v>
      </c>
      <c r="C27" s="97">
        <v>8.1400462962962994E-2</v>
      </c>
      <c r="D27" s="97">
        <v>2.5462962962962999E-4</v>
      </c>
      <c r="E27" s="97">
        <v>6.1458333333333304E-3</v>
      </c>
      <c r="F27" s="97">
        <v>0</v>
      </c>
      <c r="G27" s="97">
        <v>0</v>
      </c>
      <c r="H27" s="97">
        <v>4.05092592592593E-3</v>
      </c>
      <c r="I27" s="98">
        <v>0</v>
      </c>
      <c r="J27" s="99">
        <v>0</v>
      </c>
      <c r="K27" s="100">
        <f t="shared" si="2"/>
        <v>9.1851851851851893E-2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2.31481481481481E-4</v>
      </c>
      <c r="F28" s="101">
        <v>0</v>
      </c>
      <c r="G28" s="101">
        <v>0</v>
      </c>
      <c r="H28" s="101">
        <v>5.09259259259259E-4</v>
      </c>
      <c r="I28" s="102">
        <v>0</v>
      </c>
      <c r="J28" s="103">
        <v>0</v>
      </c>
      <c r="K28" s="104">
        <f t="shared" si="2"/>
        <v>7.4074074074073995E-4</v>
      </c>
    </row>
    <row r="29" spans="2:11" ht="15.5" thickTop="1" thickBot="1" x14ac:dyDescent="0.4">
      <c r="B29" s="60" t="s">
        <v>3</v>
      </c>
      <c r="C29" s="96">
        <f t="shared" ref="C29:K29" si="3">SUM(C23:C28)</f>
        <v>8.1886574074074112E-2</v>
      </c>
      <c r="D29" s="96">
        <f t="shared" si="3"/>
        <v>7.7546296296296304E-4</v>
      </c>
      <c r="E29" s="96">
        <f t="shared" si="3"/>
        <v>6.6666666666666636E-3</v>
      </c>
      <c r="F29" s="96">
        <f t="shared" si="3"/>
        <v>0</v>
      </c>
      <c r="G29" s="96">
        <f t="shared" si="3"/>
        <v>0</v>
      </c>
      <c r="H29" s="96">
        <f t="shared" si="3"/>
        <v>1.4189814814814818E-2</v>
      </c>
      <c r="I29" s="96">
        <f t="shared" si="3"/>
        <v>0</v>
      </c>
      <c r="J29" s="96">
        <f>SUM(J23:J28)</f>
        <v>0</v>
      </c>
      <c r="K29" s="105">
        <f t="shared" si="3"/>
        <v>0.10351851851851855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0.18405092592592603</v>
      </c>
      <c r="D31" s="96">
        <f t="shared" si="4"/>
        <v>2.518518518518521E-2</v>
      </c>
      <c r="E31" s="96">
        <f t="shared" si="4"/>
        <v>4.4837962962962913E-2</v>
      </c>
      <c r="F31" s="96">
        <f t="shared" si="4"/>
        <v>0</v>
      </c>
      <c r="G31" s="96">
        <f t="shared" si="4"/>
        <v>4.2916666666666631E-2</v>
      </c>
      <c r="H31" s="96">
        <f t="shared" si="4"/>
        <v>2.5138888888888895E-2</v>
      </c>
      <c r="I31" s="96">
        <f t="shared" si="4"/>
        <v>0</v>
      </c>
      <c r="J31" s="106">
        <f>SUM(J20,J29)</f>
        <v>0</v>
      </c>
      <c r="K31" s="107">
        <f t="shared" si="4"/>
        <v>0.32212962962962965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&amp;R44</oddHeader>
  </headerFooter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0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&amp;R45</oddHeader>
  </headerFooter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1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157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&amp;R46</oddHeader>
  </headerFooter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2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158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&amp;R47</oddHeader>
  </headerFooter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3"/>
  <dimension ref="B2:K33"/>
  <sheetViews>
    <sheetView showGridLines="0" showZeros="0" view="pageBreakPreview" zoomScaleNormal="8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159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1.04166666666667E-4</v>
      </c>
      <c r="K8" s="100">
        <f t="shared" ref="K8:K19" si="0">SUM(C8:J8)</f>
        <v>1.04166666666667E-4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1.5393518518518499E-3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1.5393518518518499E-3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7.1990740740740704E-3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6.9444444444444404E-4</v>
      </c>
      <c r="K19" s="100">
        <f t="shared" si="0"/>
        <v>7.893518518518515E-3</v>
      </c>
    </row>
    <row r="20" spans="2:11" ht="15.5" thickTop="1" thickBot="1" x14ac:dyDescent="0.4">
      <c r="B20" s="60" t="s">
        <v>3</v>
      </c>
      <c r="C20" s="96">
        <f t="shared" ref="C20:K20" si="1">SUM(C7:C19)</f>
        <v>8.7384259259259203E-3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7.9861111111111105E-4</v>
      </c>
      <c r="K20" s="105">
        <f t="shared" si="1"/>
        <v>9.5370370370370314E-3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8.7384259259259203E-3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7.9861111111111105E-4</v>
      </c>
      <c r="K31" s="107">
        <f t="shared" si="4"/>
        <v>9.5370370370370314E-3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&amp;R48</oddHeader>
  </headerFooter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4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160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&amp;R49</oddHeader>
  </headerFooter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5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161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&amp;R50</oddHeader>
  </headerFooter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6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162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1.5543981481481501E-2</v>
      </c>
      <c r="D7" s="95">
        <v>0</v>
      </c>
      <c r="E7" s="95">
        <v>0</v>
      </c>
      <c r="F7" s="95">
        <v>0</v>
      </c>
      <c r="G7" s="95">
        <v>7.4652777777777799E-3</v>
      </c>
      <c r="H7" s="95">
        <v>0</v>
      </c>
      <c r="I7" s="98">
        <v>0</v>
      </c>
      <c r="J7" s="109">
        <v>8.4259259259259305E-3</v>
      </c>
      <c r="K7" s="100">
        <f>SUM(C7:J7)</f>
        <v>3.1435185185185212E-2</v>
      </c>
    </row>
    <row r="8" spans="2:11" x14ac:dyDescent="0.35">
      <c r="B8" s="110" t="s">
        <v>118</v>
      </c>
      <c r="C8" s="95">
        <v>1.6435185185185198E-2</v>
      </c>
      <c r="D8" s="95">
        <v>0</v>
      </c>
      <c r="E8" s="95">
        <v>0</v>
      </c>
      <c r="F8" s="95">
        <v>0</v>
      </c>
      <c r="G8" s="95">
        <v>4.6643518518518501E-3</v>
      </c>
      <c r="H8" s="95">
        <v>0</v>
      </c>
      <c r="I8" s="98">
        <v>0</v>
      </c>
      <c r="J8" s="109">
        <v>2.8703703703703699E-3</v>
      </c>
      <c r="K8" s="100">
        <f t="shared" ref="K8:K19" si="0">SUM(C8:J8)</f>
        <v>2.3969907407407419E-2</v>
      </c>
    </row>
    <row r="9" spans="2:11" x14ac:dyDescent="0.35">
      <c r="B9" s="110" t="s">
        <v>51</v>
      </c>
      <c r="C9" s="95">
        <v>8.8541666666666699E-3</v>
      </c>
      <c r="D9" s="95">
        <v>0</v>
      </c>
      <c r="E9" s="95">
        <v>0</v>
      </c>
      <c r="F9" s="95">
        <v>0</v>
      </c>
      <c r="G9" s="95">
        <v>5.5324074074074104E-3</v>
      </c>
      <c r="H9" s="95">
        <v>0</v>
      </c>
      <c r="I9" s="98">
        <v>0</v>
      </c>
      <c r="J9" s="109">
        <v>5.3125000000000004E-3</v>
      </c>
      <c r="K9" s="100">
        <f t="shared" si="0"/>
        <v>1.9699074074074081E-2</v>
      </c>
    </row>
    <row r="10" spans="2:11" x14ac:dyDescent="0.35">
      <c r="B10" s="110" t="s">
        <v>11</v>
      </c>
      <c r="C10" s="95">
        <v>2.7800925925925899E-2</v>
      </c>
      <c r="D10" s="95">
        <v>0</v>
      </c>
      <c r="E10" s="95">
        <v>0</v>
      </c>
      <c r="F10" s="95">
        <v>0</v>
      </c>
      <c r="G10" s="95">
        <v>1.90972222222222E-3</v>
      </c>
      <c r="H10" s="95">
        <v>0</v>
      </c>
      <c r="I10" s="98">
        <v>0</v>
      </c>
      <c r="J10" s="109">
        <v>1.72453703703704E-3</v>
      </c>
      <c r="K10" s="100">
        <f t="shared" si="0"/>
        <v>3.1435185185185156E-2</v>
      </c>
    </row>
    <row r="11" spans="2:11" x14ac:dyDescent="0.35">
      <c r="B11" s="43" t="s">
        <v>12</v>
      </c>
      <c r="C11" s="95">
        <v>1.4236111111111101E-3</v>
      </c>
      <c r="D11" s="95">
        <v>0</v>
      </c>
      <c r="E11" s="95">
        <v>0</v>
      </c>
      <c r="F11" s="95">
        <v>0</v>
      </c>
      <c r="G11" s="95">
        <v>7.9976851851851893E-3</v>
      </c>
      <c r="H11" s="95">
        <v>0</v>
      </c>
      <c r="I11" s="98">
        <v>0</v>
      </c>
      <c r="J11" s="109">
        <v>6.5972222222222196E-3</v>
      </c>
      <c r="K11" s="100">
        <f t="shared" si="0"/>
        <v>1.6018518518518519E-2</v>
      </c>
    </row>
    <row r="12" spans="2:11" x14ac:dyDescent="0.35">
      <c r="B12" s="43" t="s">
        <v>198</v>
      </c>
      <c r="C12" s="95">
        <v>7.7430555555555603E-3</v>
      </c>
      <c r="D12" s="95">
        <v>0</v>
      </c>
      <c r="E12" s="95">
        <v>0</v>
      </c>
      <c r="F12" s="95">
        <v>0</v>
      </c>
      <c r="G12" s="95">
        <v>1.52777777777778E-3</v>
      </c>
      <c r="H12" s="95">
        <v>0</v>
      </c>
      <c r="I12" s="98">
        <v>0</v>
      </c>
      <c r="J12" s="109">
        <v>7.6388888888888904E-4</v>
      </c>
      <c r="K12" s="100">
        <f t="shared" si="0"/>
        <v>1.003472222222223E-2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5.0000000000000001E-3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5.0000000000000001E-3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1.7557870370370401E-2</v>
      </c>
      <c r="D19" s="95">
        <v>2.6620370370370399E-4</v>
      </c>
      <c r="E19" s="95">
        <v>0</v>
      </c>
      <c r="F19" s="95">
        <v>0</v>
      </c>
      <c r="G19" s="95">
        <v>7.1759259259259302E-4</v>
      </c>
      <c r="H19" s="95">
        <v>0</v>
      </c>
      <c r="I19" s="98">
        <v>0</v>
      </c>
      <c r="J19" s="109">
        <v>3.00925925925926E-4</v>
      </c>
      <c r="K19" s="100">
        <f t="shared" si="0"/>
        <v>1.8842592592592623E-2</v>
      </c>
    </row>
    <row r="20" spans="2:11" ht="15.5" thickTop="1" thickBot="1" x14ac:dyDescent="0.4">
      <c r="B20" s="60" t="s">
        <v>3</v>
      </c>
      <c r="C20" s="96">
        <f t="shared" ref="C20:K20" si="1">SUM(C7:C19)</f>
        <v>0.10035879629629635</v>
      </c>
      <c r="D20" s="96">
        <f t="shared" si="1"/>
        <v>2.6620370370370399E-4</v>
      </c>
      <c r="E20" s="96">
        <f t="shared" si="1"/>
        <v>0</v>
      </c>
      <c r="F20" s="96">
        <f t="shared" si="1"/>
        <v>0</v>
      </c>
      <c r="G20" s="96">
        <f t="shared" si="1"/>
        <v>2.9814814814814818E-2</v>
      </c>
      <c r="H20" s="96">
        <f t="shared" si="1"/>
        <v>0</v>
      </c>
      <c r="I20" s="96">
        <f t="shared" si="1"/>
        <v>0</v>
      </c>
      <c r="J20" s="96">
        <f t="shared" si="1"/>
        <v>2.5995370370370377E-2</v>
      </c>
      <c r="K20" s="105">
        <f t="shared" si="1"/>
        <v>0.15643518518518526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1.4004629629629599E-3</v>
      </c>
      <c r="D23" s="97">
        <v>0</v>
      </c>
      <c r="E23" s="97">
        <v>0</v>
      </c>
      <c r="F23" s="97">
        <v>0</v>
      </c>
      <c r="G23" s="97">
        <v>1.2731481481481499E-4</v>
      </c>
      <c r="H23" s="97">
        <v>0</v>
      </c>
      <c r="I23" s="98">
        <v>0</v>
      </c>
      <c r="J23" s="99">
        <v>3.1250000000000001E-4</v>
      </c>
      <c r="K23" s="100">
        <f>SUM(C23:J23)</f>
        <v>1.8402777777777749E-3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1.1261574074074099E-2</v>
      </c>
      <c r="D26" s="97">
        <v>0</v>
      </c>
      <c r="E26" s="97">
        <v>0</v>
      </c>
      <c r="F26" s="97">
        <v>0</v>
      </c>
      <c r="G26" s="97">
        <v>2.2800925925925901E-3</v>
      </c>
      <c r="H26" s="97">
        <v>0</v>
      </c>
      <c r="I26" s="98">
        <v>0</v>
      </c>
      <c r="J26" s="99">
        <v>2.44212962962963E-3</v>
      </c>
      <c r="K26" s="100">
        <f t="shared" si="2"/>
        <v>1.5983796296296319E-2</v>
      </c>
    </row>
    <row r="27" spans="2:11" x14ac:dyDescent="0.35">
      <c r="B27" s="50" t="s">
        <v>19</v>
      </c>
      <c r="C27" s="97">
        <v>7.8854166666666697E-2</v>
      </c>
      <c r="D27" s="97">
        <v>0</v>
      </c>
      <c r="E27" s="97">
        <v>0</v>
      </c>
      <c r="F27" s="97">
        <v>0</v>
      </c>
      <c r="G27" s="97">
        <v>8.8888888888888906E-3</v>
      </c>
      <c r="H27" s="97">
        <v>0</v>
      </c>
      <c r="I27" s="98">
        <v>0</v>
      </c>
      <c r="J27" s="99">
        <v>8.5763888888888903E-3</v>
      </c>
      <c r="K27" s="100">
        <f t="shared" si="2"/>
        <v>9.6319444444444485E-2</v>
      </c>
    </row>
    <row r="28" spans="2:11" ht="15" thickBot="1" x14ac:dyDescent="0.4">
      <c r="B28" s="55" t="s">
        <v>20</v>
      </c>
      <c r="C28" s="101">
        <v>1.1157407407407401E-2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1.1157407407407401E-2</v>
      </c>
    </row>
    <row r="29" spans="2:11" ht="15.5" thickTop="1" thickBot="1" x14ac:dyDescent="0.4">
      <c r="B29" s="60" t="s">
        <v>3</v>
      </c>
      <c r="C29" s="96">
        <f t="shared" ref="C29:K29" si="3">SUM(C23:C28)</f>
        <v>0.10267361111111115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1.1296296296296296E-2</v>
      </c>
      <c r="H29" s="96">
        <f t="shared" si="3"/>
        <v>0</v>
      </c>
      <c r="I29" s="96">
        <f t="shared" si="3"/>
        <v>0</v>
      </c>
      <c r="J29" s="96">
        <f>SUM(J23:J28)</f>
        <v>1.133101851851852E-2</v>
      </c>
      <c r="K29" s="105">
        <f t="shared" si="3"/>
        <v>0.12530092592592598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0.20303240740740749</v>
      </c>
      <c r="D31" s="96">
        <f t="shared" si="4"/>
        <v>2.6620370370370399E-4</v>
      </c>
      <c r="E31" s="96">
        <f t="shared" si="4"/>
        <v>0</v>
      </c>
      <c r="F31" s="96">
        <f t="shared" si="4"/>
        <v>0</v>
      </c>
      <c r="G31" s="96">
        <f t="shared" si="4"/>
        <v>4.1111111111111112E-2</v>
      </c>
      <c r="H31" s="96">
        <f t="shared" si="4"/>
        <v>0</v>
      </c>
      <c r="I31" s="96">
        <f t="shared" si="4"/>
        <v>0</v>
      </c>
      <c r="J31" s="106">
        <f>SUM(J20,J29)</f>
        <v>3.7326388888888895E-2</v>
      </c>
      <c r="K31" s="107">
        <f t="shared" si="4"/>
        <v>0.28173611111111124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&amp;R51</oddHeader>
  </headerFooter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7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163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&amp;R52</oddHeader>
  </headerFooter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9" t="s">
        <v>40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2.3414351851851901E-2</v>
      </c>
      <c r="D7" s="12">
        <f t="shared" ref="D7:D19" si="0">IFERROR(C7/C$20,0)</f>
        <v>0.46040054619936321</v>
      </c>
      <c r="E7" s="12">
        <f t="shared" ref="E7:E19" si="1">IFERROR(C7/C$31,0)</f>
        <v>0.14580180180180199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2.3414351851851901E-2</v>
      </c>
      <c r="J7" s="12">
        <f t="shared" ref="J7:J19" si="4">IFERROR(I7/I$20,0)</f>
        <v>0.46040054619936321</v>
      </c>
      <c r="K7" s="14">
        <f t="shared" ref="K7:K19" si="5">IFERROR(I7/I$31,0)</f>
        <v>0.14580180180180199</v>
      </c>
    </row>
    <row r="8" spans="2:11" x14ac:dyDescent="0.35">
      <c r="B8" s="113" t="s">
        <v>118</v>
      </c>
      <c r="C8" s="11">
        <v>7.0833333333333304E-3</v>
      </c>
      <c r="D8" s="12">
        <f t="shared" si="0"/>
        <v>0.13928083750568937</v>
      </c>
      <c r="E8" s="12">
        <f t="shared" si="1"/>
        <v>4.4108108108108057E-2</v>
      </c>
      <c r="F8" s="11">
        <v>0</v>
      </c>
      <c r="G8" s="12">
        <f t="shared" si="2"/>
        <v>0</v>
      </c>
      <c r="H8" s="12">
        <f t="shared" si="3"/>
        <v>0</v>
      </c>
      <c r="I8" s="11">
        <v>7.0833333333333304E-3</v>
      </c>
      <c r="J8" s="12">
        <f t="shared" si="4"/>
        <v>0.13928083750568937</v>
      </c>
      <c r="K8" s="14">
        <f t="shared" si="5"/>
        <v>4.4108108108108057E-2</v>
      </c>
    </row>
    <row r="9" spans="2:11" x14ac:dyDescent="0.35">
      <c r="B9" s="10" t="s">
        <v>51</v>
      </c>
      <c r="C9" s="11">
        <v>3.6226851851851902E-3</v>
      </c>
      <c r="D9" s="12">
        <f t="shared" si="0"/>
        <v>7.1233500227583083E-2</v>
      </c>
      <c r="E9" s="12">
        <f t="shared" si="1"/>
        <v>2.2558558558558574E-2</v>
      </c>
      <c r="F9" s="11">
        <v>0</v>
      </c>
      <c r="G9" s="12">
        <f t="shared" si="2"/>
        <v>0</v>
      </c>
      <c r="H9" s="12">
        <f t="shared" si="3"/>
        <v>0</v>
      </c>
      <c r="I9" s="11">
        <v>3.6226851851851902E-3</v>
      </c>
      <c r="J9" s="12">
        <f t="shared" si="4"/>
        <v>7.1233500227583083E-2</v>
      </c>
      <c r="K9" s="14">
        <f t="shared" si="5"/>
        <v>2.2558558558558574E-2</v>
      </c>
    </row>
    <row r="10" spans="2:11" x14ac:dyDescent="0.35">
      <c r="B10" s="10" t="s">
        <v>11</v>
      </c>
      <c r="C10" s="11">
        <v>5.5902777777777799E-3</v>
      </c>
      <c r="D10" s="12">
        <f t="shared" si="0"/>
        <v>0.1099226217569412</v>
      </c>
      <c r="E10" s="12">
        <f t="shared" si="1"/>
        <v>3.4810810810810798E-2</v>
      </c>
      <c r="F10" s="11">
        <v>0</v>
      </c>
      <c r="G10" s="12">
        <f t="shared" si="2"/>
        <v>0</v>
      </c>
      <c r="H10" s="12">
        <f t="shared" si="3"/>
        <v>0</v>
      </c>
      <c r="I10" s="11">
        <v>5.5902777777777799E-3</v>
      </c>
      <c r="J10" s="12">
        <f t="shared" si="4"/>
        <v>0.1099226217569412</v>
      </c>
      <c r="K10" s="14">
        <f t="shared" si="5"/>
        <v>3.4810810810810798E-2</v>
      </c>
    </row>
    <row r="11" spans="2:11" x14ac:dyDescent="0.35">
      <c r="B11" s="10" t="s">
        <v>12</v>
      </c>
      <c r="C11" s="11">
        <v>1.74768518518519E-3</v>
      </c>
      <c r="D11" s="12">
        <f t="shared" si="0"/>
        <v>3.436504324078294E-2</v>
      </c>
      <c r="E11" s="12">
        <f t="shared" si="1"/>
        <v>1.0882882882882904E-2</v>
      </c>
      <c r="F11" s="11">
        <v>0</v>
      </c>
      <c r="G11" s="12">
        <f t="shared" si="2"/>
        <v>0</v>
      </c>
      <c r="H11" s="12">
        <f t="shared" si="3"/>
        <v>0</v>
      </c>
      <c r="I11" s="11">
        <v>1.74768518518519E-3</v>
      </c>
      <c r="J11" s="12">
        <f t="shared" si="4"/>
        <v>3.436504324078294E-2</v>
      </c>
      <c r="K11" s="14">
        <f t="shared" si="5"/>
        <v>1.0882882882882904E-2</v>
      </c>
    </row>
    <row r="12" spans="2:11" x14ac:dyDescent="0.35">
      <c r="B12" s="10" t="s">
        <v>198</v>
      </c>
      <c r="C12" s="11">
        <v>6.7939814814814798E-3</v>
      </c>
      <c r="D12" s="12">
        <f t="shared" si="0"/>
        <v>0.13359126081019554</v>
      </c>
      <c r="E12" s="12">
        <f t="shared" si="1"/>
        <v>4.2306306306306267E-2</v>
      </c>
      <c r="F12" s="11">
        <v>0</v>
      </c>
      <c r="G12" s="12">
        <f t="shared" si="2"/>
        <v>0</v>
      </c>
      <c r="H12" s="12">
        <f t="shared" si="3"/>
        <v>0</v>
      </c>
      <c r="I12" s="11">
        <v>6.7939814814814798E-3</v>
      </c>
      <c r="J12" s="12">
        <f t="shared" si="4"/>
        <v>0.13359126081019554</v>
      </c>
      <c r="K12" s="14">
        <f t="shared" si="5"/>
        <v>4.2306306306306267E-2</v>
      </c>
    </row>
    <row r="13" spans="2:11" x14ac:dyDescent="0.35">
      <c r="B13" s="10" t="s">
        <v>129</v>
      </c>
      <c r="C13" s="11">
        <v>8.6805555555555605E-4</v>
      </c>
      <c r="D13" s="12">
        <f t="shared" si="0"/>
        <v>1.7068730086481555E-2</v>
      </c>
      <c r="E13" s="12">
        <f t="shared" si="1"/>
        <v>5.405405405405404E-3</v>
      </c>
      <c r="F13" s="11">
        <v>0</v>
      </c>
      <c r="G13" s="12">
        <f t="shared" si="2"/>
        <v>0</v>
      </c>
      <c r="H13" s="12">
        <f t="shared" si="3"/>
        <v>0</v>
      </c>
      <c r="I13" s="11">
        <v>8.6805555555555605E-4</v>
      </c>
      <c r="J13" s="12">
        <f t="shared" si="4"/>
        <v>1.7068730086481555E-2</v>
      </c>
      <c r="K13" s="14">
        <f t="shared" si="5"/>
        <v>5.405405405405404E-3</v>
      </c>
    </row>
    <row r="14" spans="2:11" x14ac:dyDescent="0.35">
      <c r="B14" s="10" t="s">
        <v>130</v>
      </c>
      <c r="C14" s="11">
        <v>1.8518518518518501E-4</v>
      </c>
      <c r="D14" s="12">
        <f t="shared" si="0"/>
        <v>3.64132908511606E-3</v>
      </c>
      <c r="E14" s="12">
        <f t="shared" si="1"/>
        <v>1.1531531531531513E-3</v>
      </c>
      <c r="F14" s="11">
        <v>0</v>
      </c>
      <c r="G14" s="12">
        <f t="shared" si="2"/>
        <v>0</v>
      </c>
      <c r="H14" s="12">
        <f t="shared" si="3"/>
        <v>0</v>
      </c>
      <c r="I14" s="11">
        <v>1.8518518518518501E-4</v>
      </c>
      <c r="J14" s="12">
        <f t="shared" si="4"/>
        <v>3.64132908511606E-3</v>
      </c>
      <c r="K14" s="14">
        <f t="shared" si="5"/>
        <v>1.1531531531531513E-3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8.1018518518518503E-5</v>
      </c>
      <c r="D16" s="12">
        <f t="shared" si="0"/>
        <v>1.5930814747382774E-3</v>
      </c>
      <c r="E16" s="12">
        <f t="shared" si="1"/>
        <v>5.0450450450450406E-4</v>
      </c>
      <c r="F16" s="11">
        <v>0</v>
      </c>
      <c r="G16" s="12">
        <f t="shared" si="2"/>
        <v>0</v>
      </c>
      <c r="H16" s="12">
        <f t="shared" si="3"/>
        <v>0</v>
      </c>
      <c r="I16" s="11">
        <v>8.1018518518518503E-5</v>
      </c>
      <c r="J16" s="12">
        <f t="shared" si="4"/>
        <v>1.5930814747382774E-3</v>
      </c>
      <c r="K16" s="14">
        <f t="shared" si="5"/>
        <v>5.0450450450450406E-4</v>
      </c>
    </row>
    <row r="17" spans="2:11" x14ac:dyDescent="0.35">
      <c r="B17" s="10" t="s">
        <v>200</v>
      </c>
      <c r="C17" s="11">
        <v>1.9675925925925899E-4</v>
      </c>
      <c r="D17" s="12">
        <f t="shared" si="0"/>
        <v>3.868912152935812E-3</v>
      </c>
      <c r="E17" s="12">
        <f t="shared" si="1"/>
        <v>1.2252252252252225E-3</v>
      </c>
      <c r="F17" s="11">
        <v>0</v>
      </c>
      <c r="G17" s="12">
        <f t="shared" si="2"/>
        <v>0</v>
      </c>
      <c r="H17" s="12">
        <f t="shared" si="3"/>
        <v>0</v>
      </c>
      <c r="I17" s="11">
        <v>1.9675925925925899E-4</v>
      </c>
      <c r="J17" s="12">
        <f t="shared" si="4"/>
        <v>3.868912152935812E-3</v>
      </c>
      <c r="K17" s="14">
        <f t="shared" si="5"/>
        <v>1.2252252252252225E-3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1.27314814814815E-3</v>
      </c>
      <c r="D19" s="12">
        <f t="shared" si="0"/>
        <v>2.5034137460172971E-2</v>
      </c>
      <c r="E19" s="12">
        <f t="shared" si="1"/>
        <v>7.9279279279279337E-3</v>
      </c>
      <c r="F19" s="11">
        <v>0</v>
      </c>
      <c r="G19" s="12">
        <f t="shared" si="2"/>
        <v>0</v>
      </c>
      <c r="H19" s="12">
        <f t="shared" si="3"/>
        <v>0</v>
      </c>
      <c r="I19" s="11">
        <v>1.27314814814815E-3</v>
      </c>
      <c r="J19" s="12">
        <f t="shared" si="4"/>
        <v>2.5034137460172971E-2</v>
      </c>
      <c r="K19" s="14">
        <f t="shared" si="5"/>
        <v>7.9279279279279337E-3</v>
      </c>
    </row>
    <row r="20" spans="2:11" ht="15.5" thickTop="1" thickBot="1" x14ac:dyDescent="0.4">
      <c r="B20" s="31" t="s">
        <v>3</v>
      </c>
      <c r="C20" s="32">
        <f>SUM(C7:C19)</f>
        <v>5.0856481481481537E-2</v>
      </c>
      <c r="D20" s="33">
        <f>IFERROR(SUM(D7:D19),0)</f>
        <v>1</v>
      </c>
      <c r="E20" s="33">
        <f>IFERROR(SUM(E7:E19),0)</f>
        <v>0.31668468468468486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5.0856481481481537E-2</v>
      </c>
      <c r="J20" s="33">
        <f>IFERROR(SUM(J7:J19),0)</f>
        <v>1</v>
      </c>
      <c r="K20" s="34">
        <f>IFERROR(SUM(K7:K19),0)</f>
        <v>0.31668468468468486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9.6296296296296303E-3</v>
      </c>
      <c r="D23" s="19"/>
      <c r="E23" s="12">
        <f>IFERROR(C23/C$31,0)</f>
        <v>5.9963963963963925E-2</v>
      </c>
      <c r="F23" s="11">
        <v>0</v>
      </c>
      <c r="G23" s="19"/>
      <c r="H23" s="12">
        <f>IFERROR(F23/F$31,0)</f>
        <v>0</v>
      </c>
      <c r="I23" s="11">
        <v>9.6296296296296303E-3</v>
      </c>
      <c r="J23" s="19"/>
      <c r="K23" s="14">
        <f>IFERROR(I23/I$31,0)</f>
        <v>5.9963963963963925E-2</v>
      </c>
    </row>
    <row r="24" spans="2:11" x14ac:dyDescent="0.35">
      <c r="B24" s="18" t="s">
        <v>16</v>
      </c>
      <c r="C24" s="11">
        <v>1.15740740740741E-4</v>
      </c>
      <c r="D24" s="19"/>
      <c r="E24" s="12">
        <f t="shared" ref="E24:E28" si="6">IFERROR(C24/C$31,0)</f>
        <v>7.2072072072072182E-4</v>
      </c>
      <c r="F24" s="11">
        <v>0</v>
      </c>
      <c r="G24" s="19"/>
      <c r="H24" s="12">
        <f t="shared" ref="H24:H28" si="7">IFERROR(F24/F$31,0)</f>
        <v>0</v>
      </c>
      <c r="I24" s="11">
        <v>1.15740740740741E-4</v>
      </c>
      <c r="J24" s="19"/>
      <c r="K24" s="14">
        <f t="shared" ref="K24:K28" si="8">IFERROR(I24/I$31,0)</f>
        <v>7.2072072072072182E-4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3.2824074074074103E-2</v>
      </c>
      <c r="D26" s="19"/>
      <c r="E26" s="12">
        <f t="shared" si="6"/>
        <v>0.20439639639639642</v>
      </c>
      <c r="F26" s="11">
        <v>0</v>
      </c>
      <c r="G26" s="19"/>
      <c r="H26" s="12">
        <f t="shared" si="7"/>
        <v>0</v>
      </c>
      <c r="I26" s="11">
        <v>3.2824074074074103E-2</v>
      </c>
      <c r="J26" s="19"/>
      <c r="K26" s="14">
        <f t="shared" si="8"/>
        <v>0.20439639639639642</v>
      </c>
    </row>
    <row r="27" spans="2:11" x14ac:dyDescent="0.35">
      <c r="B27" s="18" t="s">
        <v>19</v>
      </c>
      <c r="C27" s="11">
        <v>6.09143518518519E-2</v>
      </c>
      <c r="D27" s="19"/>
      <c r="E27" s="12">
        <f t="shared" si="6"/>
        <v>0.37931531531531532</v>
      </c>
      <c r="F27" s="11">
        <v>0</v>
      </c>
      <c r="G27" s="19"/>
      <c r="H27" s="12">
        <f t="shared" si="7"/>
        <v>0</v>
      </c>
      <c r="I27" s="11">
        <v>6.09143518518519E-2</v>
      </c>
      <c r="J27" s="19"/>
      <c r="K27" s="14">
        <f t="shared" si="8"/>
        <v>0.37931531531531532</v>
      </c>
    </row>
    <row r="28" spans="2:11" ht="15" thickBot="1" x14ac:dyDescent="0.4">
      <c r="B28" s="23" t="s">
        <v>20</v>
      </c>
      <c r="C28" s="20">
        <v>6.2500000000000003E-3</v>
      </c>
      <c r="D28" s="24"/>
      <c r="E28" s="21">
        <f t="shared" si="6"/>
        <v>3.8918918918918889E-2</v>
      </c>
      <c r="F28" s="20">
        <v>0</v>
      </c>
      <c r="G28" s="24"/>
      <c r="H28" s="21">
        <f t="shared" si="7"/>
        <v>0</v>
      </c>
      <c r="I28" s="20">
        <v>6.2500000000000003E-3</v>
      </c>
      <c r="J28" s="24"/>
      <c r="K28" s="22">
        <f t="shared" si="8"/>
        <v>3.8918918918918889E-2</v>
      </c>
    </row>
    <row r="29" spans="2:11" ht="15.5" thickTop="1" thickBot="1" x14ac:dyDescent="0.4">
      <c r="B29" s="31" t="s">
        <v>3</v>
      </c>
      <c r="C29" s="32">
        <f>SUM(C23:C28)</f>
        <v>0.10973379629629637</v>
      </c>
      <c r="D29" s="33"/>
      <c r="E29" s="33">
        <f>IFERROR(SUM(E23:E28),0)</f>
        <v>0.6833153153153152</v>
      </c>
      <c r="F29" s="32">
        <f>SUM(F23:F28)</f>
        <v>0</v>
      </c>
      <c r="G29" s="33"/>
      <c r="H29" s="33">
        <f>IFERROR(SUM(H23:H28),0)</f>
        <v>0</v>
      </c>
      <c r="I29" s="32">
        <f>SUM(I23:I28)</f>
        <v>0.10973379629629637</v>
      </c>
      <c r="J29" s="33"/>
      <c r="K29" s="34">
        <f>IFERROR(SUM(K23:K28),0)</f>
        <v>0.6833153153153152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0.1605902777777779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0.1605902777777779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8"/>
  <dimension ref="B2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164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1.38888888888889E-2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1.38888888888889E-2</v>
      </c>
    </row>
    <row r="9" spans="2:11" x14ac:dyDescent="0.35">
      <c r="B9" s="110" t="s">
        <v>51</v>
      </c>
      <c r="C9" s="95">
        <v>3.4143518518518498E-3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3.4143518518518498E-3</v>
      </c>
    </row>
    <row r="10" spans="2:11" x14ac:dyDescent="0.35">
      <c r="B10" s="110" t="s">
        <v>11</v>
      </c>
      <c r="C10" s="95">
        <v>5.3819444444444401E-3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5.3819444444444401E-3</v>
      </c>
    </row>
    <row r="11" spans="2:11" x14ac:dyDescent="0.35">
      <c r="B11" s="43" t="s">
        <v>12</v>
      </c>
      <c r="C11" s="95">
        <v>6.3773148148148096E-3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6.3773148148148096E-3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4.4097222222222203E-3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4.4097222222222203E-3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3.3472222222222216E-2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3.3472222222222216E-2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1.38888888888889E-4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1.38888888888889E-4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2.31481481481481E-4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2.31481481481481E-4</v>
      </c>
    </row>
    <row r="27" spans="2:11" x14ac:dyDescent="0.35">
      <c r="B27" s="50" t="s">
        <v>19</v>
      </c>
      <c r="C27" s="97">
        <v>3.4837962962962999E-3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3.4837962962962999E-3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3.8541666666666698E-3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3.8541666666666698E-3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3.7326388888888888E-2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3.7326388888888888E-2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&amp;R53</oddHeader>
  </headerFooter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9"/>
  <dimension ref="B1:K33"/>
  <sheetViews>
    <sheetView showGridLines="0" showZeros="0" view="pageBreakPreview" zoomScaleNormal="10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1" spans="2:11" x14ac:dyDescent="0.35">
      <c r="B1" s="111"/>
      <c r="C1" s="112"/>
      <c r="D1" s="112"/>
      <c r="E1" s="112"/>
      <c r="F1" s="112"/>
      <c r="G1" s="112"/>
      <c r="H1" s="112"/>
      <c r="I1" s="112"/>
      <c r="J1" s="112"/>
      <c r="K1" s="112"/>
    </row>
    <row r="2" spans="2:11" ht="15" thickBot="1" x14ac:dyDescent="0.4"/>
    <row r="3" spans="2:11" x14ac:dyDescent="0.35">
      <c r="B3" s="200" t="s">
        <v>165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&amp;R54</oddHeader>
  </headerFooter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0"/>
  <dimension ref="B2:K33"/>
  <sheetViews>
    <sheetView showGridLines="0" showZeros="0" view="pageBreakPreview" zoomScale="90" zoomScaleNormal="90" zoomScaleSheetLayoutView="9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11" width="11.7265625" style="1" customWidth="1"/>
    <col min="12" max="16384" width="8.81640625" style="1"/>
  </cols>
  <sheetData>
    <row r="2" spans="2:11" ht="15" thickBot="1" x14ac:dyDescent="0.4"/>
    <row r="3" spans="2:11" x14ac:dyDescent="0.35">
      <c r="B3" s="200" t="s">
        <v>166</v>
      </c>
      <c r="C3" s="201"/>
      <c r="D3" s="201"/>
      <c r="E3" s="201"/>
      <c r="F3" s="201"/>
      <c r="G3" s="201"/>
      <c r="H3" s="201"/>
      <c r="I3" s="201"/>
      <c r="J3" s="201"/>
      <c r="K3" s="202"/>
    </row>
    <row r="4" spans="2:11" x14ac:dyDescent="0.35">
      <c r="B4" s="203" t="s">
        <v>202</v>
      </c>
      <c r="C4" s="204"/>
      <c r="D4" s="204"/>
      <c r="E4" s="204"/>
      <c r="F4" s="204"/>
      <c r="G4" s="204"/>
      <c r="H4" s="204"/>
      <c r="I4" s="204"/>
      <c r="J4" s="204"/>
      <c r="K4" s="205"/>
    </row>
    <row r="5" spans="2:11" x14ac:dyDescent="0.35">
      <c r="B5" s="52"/>
      <c r="C5" s="141" t="s">
        <v>145</v>
      </c>
      <c r="D5" s="141" t="s">
        <v>146</v>
      </c>
      <c r="E5" s="141" t="s">
        <v>147</v>
      </c>
      <c r="F5" s="141" t="s">
        <v>148</v>
      </c>
      <c r="G5" s="141" t="s">
        <v>149</v>
      </c>
      <c r="H5" s="142" t="s">
        <v>150</v>
      </c>
      <c r="I5" s="141" t="s">
        <v>151</v>
      </c>
      <c r="J5" s="141" t="s">
        <v>152</v>
      </c>
      <c r="K5" s="142" t="s">
        <v>3</v>
      </c>
    </row>
    <row r="6" spans="2:11" x14ac:dyDescent="0.35">
      <c r="B6" s="108" t="s">
        <v>10</v>
      </c>
      <c r="C6" s="93" t="s">
        <v>4</v>
      </c>
      <c r="D6" s="93" t="s">
        <v>4</v>
      </c>
      <c r="E6" s="93" t="s">
        <v>4</v>
      </c>
      <c r="F6" s="93" t="s">
        <v>4</v>
      </c>
      <c r="G6" s="93" t="s">
        <v>4</v>
      </c>
      <c r="H6" s="93" t="s">
        <v>4</v>
      </c>
      <c r="I6" s="41" t="s">
        <v>4</v>
      </c>
      <c r="J6" s="41" t="s">
        <v>4</v>
      </c>
      <c r="K6" s="42" t="s">
        <v>4</v>
      </c>
    </row>
    <row r="7" spans="2:11" x14ac:dyDescent="0.35">
      <c r="B7" s="43" t="s">
        <v>37</v>
      </c>
      <c r="C7" s="95">
        <v>0</v>
      </c>
      <c r="D7" s="95">
        <v>0</v>
      </c>
      <c r="E7" s="95">
        <v>0</v>
      </c>
      <c r="F7" s="95">
        <v>0</v>
      </c>
      <c r="G7" s="95">
        <v>0</v>
      </c>
      <c r="H7" s="95">
        <v>0</v>
      </c>
      <c r="I7" s="98">
        <v>0</v>
      </c>
      <c r="J7" s="109">
        <v>0</v>
      </c>
      <c r="K7" s="100">
        <f>SUM(C7:J7)</f>
        <v>0</v>
      </c>
    </row>
    <row r="8" spans="2:11" x14ac:dyDescent="0.35">
      <c r="B8" s="110" t="s">
        <v>118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v>0</v>
      </c>
      <c r="I8" s="98">
        <v>0</v>
      </c>
      <c r="J8" s="109">
        <v>0</v>
      </c>
      <c r="K8" s="100">
        <f t="shared" ref="K8:K19" si="0">SUM(C8:J8)</f>
        <v>0</v>
      </c>
    </row>
    <row r="9" spans="2:11" x14ac:dyDescent="0.35">
      <c r="B9" s="110" t="s">
        <v>51</v>
      </c>
      <c r="C9" s="95">
        <v>0</v>
      </c>
      <c r="D9" s="95">
        <v>0</v>
      </c>
      <c r="E9" s="95">
        <v>0</v>
      </c>
      <c r="F9" s="95">
        <v>0</v>
      </c>
      <c r="G9" s="95">
        <v>0</v>
      </c>
      <c r="H9" s="95">
        <v>0</v>
      </c>
      <c r="I9" s="98">
        <v>0</v>
      </c>
      <c r="J9" s="109">
        <v>0</v>
      </c>
      <c r="K9" s="100">
        <f t="shared" si="0"/>
        <v>0</v>
      </c>
    </row>
    <row r="10" spans="2:11" x14ac:dyDescent="0.35">
      <c r="B10" s="110" t="s">
        <v>11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8">
        <v>0</v>
      </c>
      <c r="J10" s="109">
        <v>0</v>
      </c>
      <c r="K10" s="100">
        <f t="shared" si="0"/>
        <v>0</v>
      </c>
    </row>
    <row r="11" spans="2:11" x14ac:dyDescent="0.35">
      <c r="B11" s="43" t="s">
        <v>12</v>
      </c>
      <c r="C11" s="95">
        <v>0</v>
      </c>
      <c r="D11" s="95">
        <v>0</v>
      </c>
      <c r="E11" s="95">
        <v>0</v>
      </c>
      <c r="F11" s="95">
        <v>0</v>
      </c>
      <c r="G11" s="95">
        <v>0</v>
      </c>
      <c r="H11" s="95">
        <v>0</v>
      </c>
      <c r="I11" s="98">
        <v>0</v>
      </c>
      <c r="J11" s="109">
        <v>0</v>
      </c>
      <c r="K11" s="100">
        <f t="shared" si="0"/>
        <v>0</v>
      </c>
    </row>
    <row r="12" spans="2:11" x14ac:dyDescent="0.35">
      <c r="B12" s="43" t="s">
        <v>198</v>
      </c>
      <c r="C12" s="95">
        <v>0</v>
      </c>
      <c r="D12" s="95">
        <v>0</v>
      </c>
      <c r="E12" s="95">
        <v>0</v>
      </c>
      <c r="F12" s="95">
        <v>0</v>
      </c>
      <c r="G12" s="95">
        <v>0</v>
      </c>
      <c r="H12" s="95">
        <v>0</v>
      </c>
      <c r="I12" s="98">
        <v>0</v>
      </c>
      <c r="J12" s="109">
        <v>0</v>
      </c>
      <c r="K12" s="100">
        <f t="shared" si="0"/>
        <v>0</v>
      </c>
    </row>
    <row r="13" spans="2:11" x14ac:dyDescent="0.35">
      <c r="B13" s="43" t="s">
        <v>129</v>
      </c>
      <c r="C13" s="95">
        <v>0</v>
      </c>
      <c r="D13" s="95">
        <v>0</v>
      </c>
      <c r="E13" s="95">
        <v>0</v>
      </c>
      <c r="F13" s="95">
        <v>0</v>
      </c>
      <c r="G13" s="95">
        <v>0</v>
      </c>
      <c r="H13" s="95">
        <v>0</v>
      </c>
      <c r="I13" s="98">
        <v>0</v>
      </c>
      <c r="J13" s="109">
        <v>0</v>
      </c>
      <c r="K13" s="100">
        <f t="shared" si="0"/>
        <v>0</v>
      </c>
    </row>
    <row r="14" spans="2:11" x14ac:dyDescent="0.35">
      <c r="B14" s="43" t="s">
        <v>130</v>
      </c>
      <c r="C14" s="95">
        <v>0</v>
      </c>
      <c r="D14" s="95">
        <v>0</v>
      </c>
      <c r="E14" s="95">
        <v>0</v>
      </c>
      <c r="F14" s="95">
        <v>0</v>
      </c>
      <c r="G14" s="95">
        <v>0</v>
      </c>
      <c r="H14" s="95">
        <v>0</v>
      </c>
      <c r="I14" s="98">
        <v>0</v>
      </c>
      <c r="J14" s="109">
        <v>0</v>
      </c>
      <c r="K14" s="100">
        <f t="shared" si="0"/>
        <v>0</v>
      </c>
    </row>
    <row r="15" spans="2:11" x14ac:dyDescent="0.35">
      <c r="B15" s="43" t="s">
        <v>199</v>
      </c>
      <c r="C15" s="95">
        <v>0</v>
      </c>
      <c r="D15" s="95">
        <v>0</v>
      </c>
      <c r="E15" s="95">
        <v>0</v>
      </c>
      <c r="F15" s="95">
        <v>0</v>
      </c>
      <c r="G15" s="95">
        <v>0</v>
      </c>
      <c r="H15" s="95">
        <v>0</v>
      </c>
      <c r="I15" s="98">
        <v>0</v>
      </c>
      <c r="J15" s="109">
        <v>0</v>
      </c>
      <c r="K15" s="100">
        <f t="shared" si="0"/>
        <v>0</v>
      </c>
    </row>
    <row r="16" spans="2:11" x14ac:dyDescent="0.35">
      <c r="B16" s="43" t="s">
        <v>128</v>
      </c>
      <c r="C16" s="95">
        <v>0</v>
      </c>
      <c r="D16" s="95">
        <v>0</v>
      </c>
      <c r="E16" s="95">
        <v>0</v>
      </c>
      <c r="F16" s="95">
        <v>0</v>
      </c>
      <c r="G16" s="95">
        <v>0</v>
      </c>
      <c r="H16" s="95">
        <v>0</v>
      </c>
      <c r="I16" s="98">
        <v>0</v>
      </c>
      <c r="J16" s="109">
        <v>0</v>
      </c>
      <c r="K16" s="100">
        <f t="shared" si="0"/>
        <v>0</v>
      </c>
    </row>
    <row r="17" spans="2:11" x14ac:dyDescent="0.35">
      <c r="B17" s="43" t="s">
        <v>200</v>
      </c>
      <c r="C17" s="95">
        <v>0</v>
      </c>
      <c r="D17" s="95">
        <v>0</v>
      </c>
      <c r="E17" s="95">
        <v>0</v>
      </c>
      <c r="F17" s="95">
        <v>0</v>
      </c>
      <c r="G17" s="95">
        <v>0</v>
      </c>
      <c r="H17" s="95">
        <v>0</v>
      </c>
      <c r="I17" s="98">
        <v>0</v>
      </c>
      <c r="J17" s="109">
        <v>0</v>
      </c>
      <c r="K17" s="100">
        <f t="shared" si="0"/>
        <v>0</v>
      </c>
    </row>
    <row r="18" spans="2:11" x14ac:dyDescent="0.35">
      <c r="B18" s="43" t="s">
        <v>201</v>
      </c>
      <c r="C18" s="95">
        <v>0</v>
      </c>
      <c r="D18" s="95">
        <v>0</v>
      </c>
      <c r="E18" s="95">
        <v>0</v>
      </c>
      <c r="F18" s="95">
        <v>0</v>
      </c>
      <c r="G18" s="95">
        <v>0</v>
      </c>
      <c r="H18" s="95">
        <v>0</v>
      </c>
      <c r="I18" s="98">
        <v>0</v>
      </c>
      <c r="J18" s="109">
        <v>0</v>
      </c>
      <c r="K18" s="100">
        <f t="shared" si="0"/>
        <v>0</v>
      </c>
    </row>
    <row r="19" spans="2:11" ht="15" thickBot="1" x14ac:dyDescent="0.4">
      <c r="B19" s="43" t="s">
        <v>13</v>
      </c>
      <c r="C19" s="95">
        <v>0</v>
      </c>
      <c r="D19" s="95">
        <v>0</v>
      </c>
      <c r="E19" s="95">
        <v>0</v>
      </c>
      <c r="F19" s="95">
        <v>0</v>
      </c>
      <c r="G19" s="95">
        <v>0</v>
      </c>
      <c r="H19" s="95">
        <v>0</v>
      </c>
      <c r="I19" s="98">
        <v>0</v>
      </c>
      <c r="J19" s="109">
        <v>0</v>
      </c>
      <c r="K19" s="100">
        <f t="shared" si="0"/>
        <v>0</v>
      </c>
    </row>
    <row r="20" spans="2:11" ht="15.5" thickTop="1" thickBot="1" x14ac:dyDescent="0.4">
      <c r="B20" s="60" t="s">
        <v>3</v>
      </c>
      <c r="C20" s="96">
        <f t="shared" ref="C20:K20" si="1">SUM(C7:C19)</f>
        <v>0</v>
      </c>
      <c r="D20" s="96">
        <f t="shared" si="1"/>
        <v>0</v>
      </c>
      <c r="E20" s="96">
        <f t="shared" si="1"/>
        <v>0</v>
      </c>
      <c r="F20" s="96">
        <f t="shared" si="1"/>
        <v>0</v>
      </c>
      <c r="G20" s="96">
        <f t="shared" si="1"/>
        <v>0</v>
      </c>
      <c r="H20" s="96">
        <f t="shared" si="1"/>
        <v>0</v>
      </c>
      <c r="I20" s="96">
        <f t="shared" si="1"/>
        <v>0</v>
      </c>
      <c r="J20" s="96">
        <f t="shared" si="1"/>
        <v>0</v>
      </c>
      <c r="K20" s="105">
        <f t="shared" si="1"/>
        <v>0</v>
      </c>
    </row>
    <row r="21" spans="2:11" ht="15" thickTop="1" x14ac:dyDescent="0.35">
      <c r="B21" s="57"/>
      <c r="C21" s="58"/>
      <c r="D21" s="58"/>
      <c r="E21" s="58"/>
      <c r="F21" s="58"/>
      <c r="G21" s="58"/>
      <c r="H21" s="58"/>
      <c r="I21" s="58"/>
      <c r="J21" s="58"/>
      <c r="K21" s="68"/>
    </row>
    <row r="22" spans="2:11" x14ac:dyDescent="0.35">
      <c r="B22" s="40" t="s">
        <v>14</v>
      </c>
      <c r="C22" s="93" t="s">
        <v>4</v>
      </c>
      <c r="D22" s="93" t="s">
        <v>4</v>
      </c>
      <c r="E22" s="93" t="s">
        <v>4</v>
      </c>
      <c r="F22" s="93" t="s">
        <v>4</v>
      </c>
      <c r="G22" s="93" t="s">
        <v>4</v>
      </c>
      <c r="H22" s="93" t="s">
        <v>4</v>
      </c>
      <c r="I22" s="41" t="s">
        <v>4</v>
      </c>
      <c r="J22" s="48" t="s">
        <v>4</v>
      </c>
      <c r="K22" s="49" t="s">
        <v>4</v>
      </c>
    </row>
    <row r="23" spans="2:11" x14ac:dyDescent="0.35">
      <c r="B23" s="50" t="s">
        <v>15</v>
      </c>
      <c r="C23" s="97">
        <v>0</v>
      </c>
      <c r="D23" s="97">
        <v>0</v>
      </c>
      <c r="E23" s="97">
        <v>0</v>
      </c>
      <c r="F23" s="97">
        <v>0</v>
      </c>
      <c r="G23" s="97">
        <v>0</v>
      </c>
      <c r="H23" s="97">
        <v>0</v>
      </c>
      <c r="I23" s="98">
        <v>0</v>
      </c>
      <c r="J23" s="99">
        <v>0</v>
      </c>
      <c r="K23" s="100">
        <f>SUM(C23:J23)</f>
        <v>0</v>
      </c>
    </row>
    <row r="24" spans="2:11" x14ac:dyDescent="0.35">
      <c r="B24" s="50" t="s">
        <v>16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8">
        <v>0</v>
      </c>
      <c r="J24" s="99">
        <v>0</v>
      </c>
      <c r="K24" s="100">
        <f t="shared" ref="K24:K28" si="2">SUM(C24:J24)</f>
        <v>0</v>
      </c>
    </row>
    <row r="25" spans="2:11" x14ac:dyDescent="0.35">
      <c r="B25" s="50" t="s">
        <v>17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8">
        <v>0</v>
      </c>
      <c r="J25" s="99">
        <v>0</v>
      </c>
      <c r="K25" s="100">
        <f t="shared" si="2"/>
        <v>0</v>
      </c>
    </row>
    <row r="26" spans="2:11" x14ac:dyDescent="0.35">
      <c r="B26" s="50" t="s">
        <v>18</v>
      </c>
      <c r="C26" s="97">
        <v>0</v>
      </c>
      <c r="D26" s="97">
        <v>0</v>
      </c>
      <c r="E26" s="97">
        <v>0</v>
      </c>
      <c r="F26" s="97">
        <v>0</v>
      </c>
      <c r="G26" s="97">
        <v>0</v>
      </c>
      <c r="H26" s="97">
        <v>0</v>
      </c>
      <c r="I26" s="98">
        <v>0</v>
      </c>
      <c r="J26" s="99">
        <v>0</v>
      </c>
      <c r="K26" s="100">
        <f t="shared" si="2"/>
        <v>0</v>
      </c>
    </row>
    <row r="27" spans="2:11" x14ac:dyDescent="0.35">
      <c r="B27" s="50" t="s">
        <v>19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8">
        <v>0</v>
      </c>
      <c r="J27" s="99">
        <v>0</v>
      </c>
      <c r="K27" s="100">
        <f t="shared" si="2"/>
        <v>0</v>
      </c>
    </row>
    <row r="28" spans="2:11" ht="15" thickBot="1" x14ac:dyDescent="0.4">
      <c r="B28" s="55" t="s">
        <v>20</v>
      </c>
      <c r="C28" s="101">
        <v>0</v>
      </c>
      <c r="D28" s="101">
        <v>0</v>
      </c>
      <c r="E28" s="101">
        <v>0</v>
      </c>
      <c r="F28" s="101">
        <v>0</v>
      </c>
      <c r="G28" s="101">
        <v>0</v>
      </c>
      <c r="H28" s="101">
        <v>0</v>
      </c>
      <c r="I28" s="102">
        <v>0</v>
      </c>
      <c r="J28" s="103">
        <v>0</v>
      </c>
      <c r="K28" s="104">
        <f t="shared" si="2"/>
        <v>0</v>
      </c>
    </row>
    <row r="29" spans="2:11" ht="15.5" thickTop="1" thickBot="1" x14ac:dyDescent="0.4">
      <c r="B29" s="60" t="s">
        <v>3</v>
      </c>
      <c r="C29" s="96">
        <f t="shared" ref="C29:K29" si="3">SUM(C23:C28)</f>
        <v>0</v>
      </c>
      <c r="D29" s="96">
        <f t="shared" si="3"/>
        <v>0</v>
      </c>
      <c r="E29" s="96">
        <f t="shared" si="3"/>
        <v>0</v>
      </c>
      <c r="F29" s="96">
        <f t="shared" si="3"/>
        <v>0</v>
      </c>
      <c r="G29" s="96">
        <f t="shared" si="3"/>
        <v>0</v>
      </c>
      <c r="H29" s="96">
        <f t="shared" si="3"/>
        <v>0</v>
      </c>
      <c r="I29" s="96">
        <f t="shared" si="3"/>
        <v>0</v>
      </c>
      <c r="J29" s="96">
        <f>SUM(J23:J28)</f>
        <v>0</v>
      </c>
      <c r="K29" s="105">
        <f t="shared" si="3"/>
        <v>0</v>
      </c>
    </row>
    <row r="30" spans="2:11" ht="15.5" thickTop="1" thickBot="1" x14ac:dyDescent="0.4">
      <c r="B30" s="59"/>
      <c r="C30" s="29"/>
      <c r="D30" s="29"/>
      <c r="E30" s="29"/>
      <c r="F30" s="29"/>
      <c r="G30" s="29"/>
      <c r="H30" s="29"/>
      <c r="I30" s="29"/>
      <c r="J30" s="29"/>
      <c r="K30" s="69"/>
    </row>
    <row r="31" spans="2:11" ht="15.5" thickTop="1" thickBot="1" x14ac:dyDescent="0.4">
      <c r="B31" s="60" t="s">
        <v>6</v>
      </c>
      <c r="C31" s="96">
        <f t="shared" ref="C31:K31" si="4">SUM(C20,C29)</f>
        <v>0</v>
      </c>
      <c r="D31" s="96">
        <f t="shared" si="4"/>
        <v>0</v>
      </c>
      <c r="E31" s="96">
        <f t="shared" si="4"/>
        <v>0</v>
      </c>
      <c r="F31" s="96">
        <f t="shared" si="4"/>
        <v>0</v>
      </c>
      <c r="G31" s="96">
        <f t="shared" si="4"/>
        <v>0</v>
      </c>
      <c r="H31" s="96">
        <f t="shared" si="4"/>
        <v>0</v>
      </c>
      <c r="I31" s="96">
        <f t="shared" si="4"/>
        <v>0</v>
      </c>
      <c r="J31" s="106">
        <f>SUM(J20,J29)</f>
        <v>0</v>
      </c>
      <c r="K31" s="107">
        <f t="shared" si="4"/>
        <v>0</v>
      </c>
    </row>
    <row r="32" spans="2:11" ht="15.5" thickTop="1" thickBot="1" x14ac:dyDescent="0.4">
      <c r="B32" s="197"/>
      <c r="C32" s="198"/>
      <c r="D32" s="198"/>
      <c r="E32" s="198"/>
      <c r="F32" s="198"/>
      <c r="G32" s="198"/>
      <c r="H32" s="198"/>
      <c r="I32" s="198"/>
      <c r="J32" s="198"/>
      <c r="K32" s="199"/>
    </row>
    <row r="33" spans="2:11" ht="66" customHeight="1" thickBot="1" x14ac:dyDescent="0.4">
      <c r="B33" s="210" t="s">
        <v>197</v>
      </c>
      <c r="C33" s="211"/>
      <c r="D33" s="211"/>
      <c r="E33" s="211"/>
      <c r="F33" s="211"/>
      <c r="G33" s="211"/>
      <c r="H33" s="211"/>
      <c r="I33" s="211"/>
      <c r="J33" s="211"/>
      <c r="K33" s="212"/>
    </row>
  </sheetData>
  <mergeCells count="4">
    <mergeCell ref="B33:K33"/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&amp;R55</oddHeader>
  </headerFooter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7"/>
  <sheetViews>
    <sheetView showGridLines="0" showZeros="0" zoomScale="70" zoomScaleNormal="7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63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147" t="s">
        <v>77</v>
      </c>
      <c r="C6" s="148">
        <v>3.5358796296296298E-2</v>
      </c>
      <c r="D6" s="149">
        <v>0.218729863249087</v>
      </c>
    </row>
    <row r="7" spans="2:4" s="76" customFormat="1" ht="24" customHeight="1" x14ac:dyDescent="0.35">
      <c r="B7" s="147" t="s">
        <v>120</v>
      </c>
      <c r="C7" s="148">
        <v>1.6736111111111101E-2</v>
      </c>
      <c r="D7" s="149">
        <v>0.10352974869334899</v>
      </c>
    </row>
    <row r="8" spans="2:4" s="76" customFormat="1" ht="24" customHeight="1" x14ac:dyDescent="0.35">
      <c r="B8" s="147" t="s">
        <v>121</v>
      </c>
      <c r="C8" s="148">
        <v>1.6388888888888901E-2</v>
      </c>
      <c r="D8" s="149">
        <v>0.101381828595976</v>
      </c>
    </row>
    <row r="9" spans="2:4" s="76" customFormat="1" ht="24" customHeight="1" x14ac:dyDescent="0.35">
      <c r="B9" s="147" t="s">
        <v>222</v>
      </c>
      <c r="C9" s="148">
        <v>0.01</v>
      </c>
      <c r="D9" s="149">
        <v>6.1860098804324498E-2</v>
      </c>
    </row>
    <row r="10" spans="2:4" s="76" customFormat="1" ht="24" customHeight="1" x14ac:dyDescent="0.35">
      <c r="B10" s="147" t="s">
        <v>81</v>
      </c>
      <c r="C10" s="148">
        <v>6.8055555555555603E-3</v>
      </c>
      <c r="D10" s="149">
        <v>4.2099233908498603E-2</v>
      </c>
    </row>
    <row r="11" spans="2:4" s="76" customFormat="1" ht="24" customHeight="1" x14ac:dyDescent="0.35">
      <c r="B11" s="147" t="s">
        <v>223</v>
      </c>
      <c r="C11" s="148">
        <v>5.5902777777777799E-3</v>
      </c>
      <c r="D11" s="149">
        <v>3.4581513567695302E-2</v>
      </c>
    </row>
    <row r="12" spans="2:4" s="76" customFormat="1" ht="24" customHeight="1" x14ac:dyDescent="0.35">
      <c r="B12" s="147" t="s">
        <v>122</v>
      </c>
      <c r="C12" s="148">
        <v>5.5208333333333299E-3</v>
      </c>
      <c r="D12" s="149">
        <v>3.41519295482208E-2</v>
      </c>
    </row>
    <row r="13" spans="2:4" s="76" customFormat="1" ht="24" customHeight="1" x14ac:dyDescent="0.35">
      <c r="B13" s="147" t="s">
        <v>78</v>
      </c>
      <c r="C13" s="148">
        <v>5.48611111111111E-3</v>
      </c>
      <c r="D13" s="149">
        <v>3.3937137538483597E-2</v>
      </c>
    </row>
    <row r="14" spans="2:4" s="76" customFormat="1" ht="24" customHeight="1" x14ac:dyDescent="0.35">
      <c r="B14" s="147" t="s">
        <v>82</v>
      </c>
      <c r="C14" s="148">
        <v>4.54861111111111E-3</v>
      </c>
      <c r="D14" s="149">
        <v>2.81377532755781E-2</v>
      </c>
    </row>
    <row r="15" spans="2:4" s="76" customFormat="1" ht="24" customHeight="1" x14ac:dyDescent="0.35">
      <c r="B15" s="147" t="s">
        <v>124</v>
      </c>
      <c r="C15" s="148">
        <v>3.3680555555555599E-3</v>
      </c>
      <c r="D15" s="149">
        <v>2.0834824944512099E-2</v>
      </c>
    </row>
    <row r="16" spans="2:4" s="76" customFormat="1" ht="24" customHeight="1" x14ac:dyDescent="0.35">
      <c r="B16" s="147" t="s">
        <v>220</v>
      </c>
      <c r="C16" s="148">
        <v>2.98611111111111E-3</v>
      </c>
      <c r="D16" s="149">
        <v>1.84721128374025E-2</v>
      </c>
    </row>
    <row r="17" spans="2:4" s="76" customFormat="1" ht="24" customHeight="1" x14ac:dyDescent="0.35">
      <c r="B17" s="147" t="s">
        <v>217</v>
      </c>
      <c r="C17" s="148">
        <v>2.8587962962962998E-3</v>
      </c>
      <c r="D17" s="149">
        <v>1.7684542135032601E-2</v>
      </c>
    </row>
    <row r="18" spans="2:4" s="76" customFormat="1" ht="24" customHeight="1" x14ac:dyDescent="0.35">
      <c r="B18" s="147" t="s">
        <v>224</v>
      </c>
      <c r="C18" s="148">
        <v>2.6273148148148102E-3</v>
      </c>
      <c r="D18" s="149">
        <v>1.6252595403451E-2</v>
      </c>
    </row>
    <row r="19" spans="2:4" s="76" customFormat="1" ht="24" customHeight="1" x14ac:dyDescent="0.35">
      <c r="B19" s="147" t="s">
        <v>176</v>
      </c>
      <c r="C19" s="148">
        <v>1.65509259259259E-3</v>
      </c>
      <c r="D19" s="149">
        <v>1.02384191308083E-2</v>
      </c>
    </row>
    <row r="20" spans="2:4" s="76" customFormat="1" ht="24" customHeight="1" x14ac:dyDescent="0.35">
      <c r="B20" s="147" t="s">
        <v>182</v>
      </c>
      <c r="C20" s="148">
        <v>1.6087962962963E-3</v>
      </c>
      <c r="D20" s="149">
        <v>9.9520297844920193E-3</v>
      </c>
    </row>
    <row r="21" spans="2:4" s="76" customFormat="1" ht="24" customHeight="1" x14ac:dyDescent="0.35">
      <c r="B21" s="147" t="s">
        <v>225</v>
      </c>
      <c r="C21" s="148">
        <v>1.38888888888889E-3</v>
      </c>
      <c r="D21" s="149">
        <v>8.5916803894895092E-3</v>
      </c>
    </row>
    <row r="22" spans="2:4" s="76" customFormat="1" ht="24" customHeight="1" x14ac:dyDescent="0.35">
      <c r="B22" s="147" t="s">
        <v>226</v>
      </c>
      <c r="C22" s="148">
        <v>1.35416666666667E-3</v>
      </c>
      <c r="D22" s="149">
        <v>8.3768883797522703E-3</v>
      </c>
    </row>
    <row r="23" spans="2:4" s="76" customFormat="1" ht="24" customHeight="1" x14ac:dyDescent="0.35">
      <c r="B23" s="147" t="s">
        <v>227</v>
      </c>
      <c r="C23" s="148">
        <v>1.1805555555555599E-3</v>
      </c>
      <c r="D23" s="149">
        <v>7.3029283310660801E-3</v>
      </c>
    </row>
    <row r="24" spans="2:4" s="76" customFormat="1" ht="24" customHeight="1" x14ac:dyDescent="0.35">
      <c r="B24" s="147" t="s">
        <v>186</v>
      </c>
      <c r="C24" s="148">
        <v>1.0879629629629601E-3</v>
      </c>
      <c r="D24" s="149">
        <v>6.7301496384334497E-3</v>
      </c>
    </row>
    <row r="25" spans="2:4" s="76" customFormat="1" ht="24" customHeight="1" thickBot="1" x14ac:dyDescent="0.4">
      <c r="B25" s="150" t="s">
        <v>177</v>
      </c>
      <c r="C25" s="151">
        <v>9.8379629629629598E-4</v>
      </c>
      <c r="D25" s="152">
        <v>6.0857736092217399E-3</v>
      </c>
    </row>
    <row r="27" spans="2:4" x14ac:dyDescent="0.35">
      <c r="C27" s="1" t="s">
        <v>119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zoomScale="80" zoomScaleNormal="80" zoomScaleSheetLayoutView="8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1.1796875" style="1" customWidth="1"/>
    <col min="3" max="3" width="17.54296875" style="1" bestFit="1" customWidth="1"/>
    <col min="4" max="4" width="16.54296875" style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73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4" customHeight="1" x14ac:dyDescent="0.35">
      <c r="B5" s="153" t="s">
        <v>10</v>
      </c>
      <c r="C5" s="154" t="s">
        <v>62</v>
      </c>
      <c r="D5" s="155" t="s">
        <v>5</v>
      </c>
    </row>
    <row r="6" spans="2:4" s="76" customFormat="1" ht="24" customHeight="1" x14ac:dyDescent="0.35">
      <c r="B6" s="147" t="s">
        <v>77</v>
      </c>
      <c r="C6" s="148">
        <v>9.1898148148148208E-3</v>
      </c>
      <c r="D6" s="149">
        <v>0.19068203650336199</v>
      </c>
    </row>
    <row r="7" spans="2:4" s="76" customFormat="1" ht="24" customHeight="1" x14ac:dyDescent="0.35">
      <c r="B7" s="147" t="s">
        <v>121</v>
      </c>
      <c r="C7" s="148">
        <v>7.3032407407407404E-3</v>
      </c>
      <c r="D7" s="149">
        <v>0.15153698366954901</v>
      </c>
    </row>
    <row r="8" spans="2:4" s="76" customFormat="1" ht="24" customHeight="1" x14ac:dyDescent="0.35">
      <c r="B8" s="147" t="s">
        <v>120</v>
      </c>
      <c r="C8" s="148">
        <v>4.09722222222222E-3</v>
      </c>
      <c r="D8" s="149">
        <v>8.5014409221901996E-2</v>
      </c>
    </row>
    <row r="9" spans="2:4" s="76" customFormat="1" ht="24" customHeight="1" x14ac:dyDescent="0.35">
      <c r="B9" s="147" t="s">
        <v>81</v>
      </c>
      <c r="C9" s="148">
        <v>3.8310185185185201E-3</v>
      </c>
      <c r="D9" s="149">
        <v>7.9490874159462099E-2</v>
      </c>
    </row>
    <row r="10" spans="2:4" s="76" customFormat="1" ht="24" customHeight="1" x14ac:dyDescent="0.35">
      <c r="B10" s="147" t="s">
        <v>222</v>
      </c>
      <c r="C10" s="148">
        <v>2.1990740740740699E-3</v>
      </c>
      <c r="D10" s="149">
        <v>4.5629202689721399E-2</v>
      </c>
    </row>
    <row r="11" spans="2:4" s="76" customFormat="1" ht="24" customHeight="1" x14ac:dyDescent="0.35">
      <c r="B11" s="147" t="s">
        <v>223</v>
      </c>
      <c r="C11" s="148">
        <v>2.0717592592592602E-3</v>
      </c>
      <c r="D11" s="149">
        <v>4.29875120076849E-2</v>
      </c>
    </row>
    <row r="12" spans="2:4" s="76" customFormat="1" ht="24" customHeight="1" x14ac:dyDescent="0.35">
      <c r="B12" s="147" t="s">
        <v>122</v>
      </c>
      <c r="C12" s="148">
        <v>1.68981481481481E-3</v>
      </c>
      <c r="D12" s="149">
        <v>3.5062439961575403E-2</v>
      </c>
    </row>
    <row r="13" spans="2:4" s="76" customFormat="1" ht="24" customHeight="1" x14ac:dyDescent="0.35">
      <c r="B13" s="147" t="s">
        <v>217</v>
      </c>
      <c r="C13" s="148">
        <v>1.5625000000000001E-3</v>
      </c>
      <c r="D13" s="149">
        <v>3.2420749279538898E-2</v>
      </c>
    </row>
    <row r="14" spans="2:4" s="76" customFormat="1" ht="24" customHeight="1" x14ac:dyDescent="0.35">
      <c r="B14" s="147" t="s">
        <v>82</v>
      </c>
      <c r="C14" s="148">
        <v>1.0648148148148101E-3</v>
      </c>
      <c r="D14" s="149">
        <v>2.2094140249759801E-2</v>
      </c>
    </row>
    <row r="15" spans="2:4" s="76" customFormat="1" ht="24" customHeight="1" x14ac:dyDescent="0.35">
      <c r="B15" s="147" t="s">
        <v>220</v>
      </c>
      <c r="C15" s="148">
        <v>1.0416666666666699E-3</v>
      </c>
      <c r="D15" s="149">
        <v>2.1613832853025899E-2</v>
      </c>
    </row>
    <row r="16" spans="2:4" s="76" customFormat="1" ht="24" customHeight="1" x14ac:dyDescent="0.35">
      <c r="B16" s="147" t="s">
        <v>78</v>
      </c>
      <c r="C16" s="148">
        <v>9.8379629629629598E-4</v>
      </c>
      <c r="D16" s="149">
        <v>2.04130643611912E-2</v>
      </c>
    </row>
    <row r="17" spans="2:4" s="76" customFormat="1" ht="24" customHeight="1" x14ac:dyDescent="0.35">
      <c r="B17" s="147" t="s">
        <v>124</v>
      </c>
      <c r="C17" s="148">
        <v>8.4490740740740696E-4</v>
      </c>
      <c r="D17" s="149">
        <v>1.7531219980787702E-2</v>
      </c>
    </row>
    <row r="18" spans="2:4" s="76" customFormat="1" ht="24" customHeight="1" x14ac:dyDescent="0.35">
      <c r="B18" s="147" t="s">
        <v>126</v>
      </c>
      <c r="C18" s="148">
        <v>7.0601851851851804E-4</v>
      </c>
      <c r="D18" s="149">
        <v>1.46493756003842E-2</v>
      </c>
    </row>
    <row r="19" spans="2:4" s="76" customFormat="1" ht="24" customHeight="1" x14ac:dyDescent="0.35">
      <c r="B19" s="147" t="s">
        <v>181</v>
      </c>
      <c r="C19" s="148">
        <v>5.78703703703704E-4</v>
      </c>
      <c r="D19" s="149">
        <v>1.2007684918347699E-2</v>
      </c>
    </row>
    <row r="20" spans="2:4" s="76" customFormat="1" ht="24" customHeight="1" x14ac:dyDescent="0.35">
      <c r="B20" s="147" t="s">
        <v>186</v>
      </c>
      <c r="C20" s="148">
        <v>5.20833333333333E-4</v>
      </c>
      <c r="D20" s="149">
        <v>1.0806916426513E-2</v>
      </c>
    </row>
    <row r="21" spans="2:4" s="76" customFormat="1" ht="24" customHeight="1" x14ac:dyDescent="0.35">
      <c r="B21" s="147" t="s">
        <v>224</v>
      </c>
      <c r="C21" s="148">
        <v>4.0509259259259301E-4</v>
      </c>
      <c r="D21" s="149">
        <v>8.4053794428434192E-3</v>
      </c>
    </row>
    <row r="22" spans="2:4" s="76" customFormat="1" ht="24" customHeight="1" x14ac:dyDescent="0.35">
      <c r="B22" s="147" t="s">
        <v>176</v>
      </c>
      <c r="C22" s="148">
        <v>4.0509259259259301E-4</v>
      </c>
      <c r="D22" s="149">
        <v>8.4053794428434192E-3</v>
      </c>
    </row>
    <row r="23" spans="2:4" s="76" customFormat="1" ht="24" customHeight="1" x14ac:dyDescent="0.35">
      <c r="B23" s="147" t="s">
        <v>228</v>
      </c>
      <c r="C23" s="148">
        <v>3.4722222222222202E-4</v>
      </c>
      <c r="D23" s="149">
        <v>7.2046109510086496E-3</v>
      </c>
    </row>
    <row r="24" spans="2:4" s="76" customFormat="1" ht="24" customHeight="1" x14ac:dyDescent="0.35">
      <c r="B24" s="147" t="s">
        <v>229</v>
      </c>
      <c r="C24" s="148">
        <v>3.4722222222222202E-4</v>
      </c>
      <c r="D24" s="149">
        <v>7.2046109510086496E-3</v>
      </c>
    </row>
    <row r="25" spans="2:4" s="76" customFormat="1" ht="24" customHeight="1" thickBot="1" x14ac:dyDescent="0.4">
      <c r="B25" s="150" t="s">
        <v>177</v>
      </c>
      <c r="C25" s="151">
        <v>3.2407407407407401E-4</v>
      </c>
      <c r="D25" s="152">
        <v>6.7243035542747399E-3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showGridLines="0" showZeros="0" zoomScale="70" zoomScaleNormal="7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08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74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ht="24" customHeight="1" x14ac:dyDescent="0.35">
      <c r="B5" s="7" t="s">
        <v>10</v>
      </c>
      <c r="C5" s="8" t="s">
        <v>62</v>
      </c>
      <c r="D5" s="74" t="s">
        <v>5</v>
      </c>
    </row>
    <row r="6" spans="2:4" s="76" customFormat="1" ht="24" customHeight="1" x14ac:dyDescent="0.35">
      <c r="B6" s="147" t="s">
        <v>77</v>
      </c>
      <c r="C6" s="148">
        <v>1.3877314814814801E-2</v>
      </c>
      <c r="D6" s="149">
        <v>0.23345015576323999</v>
      </c>
    </row>
    <row r="7" spans="2:4" s="76" customFormat="1" ht="24" customHeight="1" x14ac:dyDescent="0.35">
      <c r="B7" s="147" t="s">
        <v>121</v>
      </c>
      <c r="C7" s="148">
        <v>5.9143518518518503E-3</v>
      </c>
      <c r="D7" s="149">
        <v>9.9493769470405002E-2</v>
      </c>
    </row>
    <row r="8" spans="2:4" s="76" customFormat="1" ht="24" customHeight="1" x14ac:dyDescent="0.35">
      <c r="B8" s="147" t="s">
        <v>120</v>
      </c>
      <c r="C8" s="148">
        <v>4.7337962962963002E-3</v>
      </c>
      <c r="D8" s="149">
        <v>7.9633956386292795E-2</v>
      </c>
    </row>
    <row r="9" spans="2:4" s="76" customFormat="1" ht="24" customHeight="1" x14ac:dyDescent="0.35">
      <c r="B9" s="147" t="s">
        <v>81</v>
      </c>
      <c r="C9" s="148">
        <v>3.1944444444444399E-3</v>
      </c>
      <c r="D9" s="149">
        <v>5.3738317757009303E-2</v>
      </c>
    </row>
    <row r="10" spans="2:4" s="76" customFormat="1" ht="24" customHeight="1" x14ac:dyDescent="0.35">
      <c r="B10" s="147" t="s">
        <v>222</v>
      </c>
      <c r="C10" s="148">
        <v>3.1250000000000002E-3</v>
      </c>
      <c r="D10" s="149">
        <v>5.2570093457943903E-2</v>
      </c>
    </row>
    <row r="11" spans="2:4" s="76" customFormat="1" ht="24" customHeight="1" x14ac:dyDescent="0.35">
      <c r="B11" s="147" t="s">
        <v>223</v>
      </c>
      <c r="C11" s="148">
        <v>2.3148148148148099E-3</v>
      </c>
      <c r="D11" s="149">
        <v>3.8940809968847301E-2</v>
      </c>
    </row>
    <row r="12" spans="2:4" s="76" customFormat="1" ht="24" customHeight="1" x14ac:dyDescent="0.35">
      <c r="B12" s="147" t="s">
        <v>220</v>
      </c>
      <c r="C12" s="148">
        <v>1.8749999999999999E-3</v>
      </c>
      <c r="D12" s="149">
        <v>3.15420560747664E-2</v>
      </c>
    </row>
    <row r="13" spans="2:4" s="76" customFormat="1" ht="24" customHeight="1" x14ac:dyDescent="0.35">
      <c r="B13" s="147" t="s">
        <v>82</v>
      </c>
      <c r="C13" s="148">
        <v>1.77083333333333E-3</v>
      </c>
      <c r="D13" s="149">
        <v>2.97897196261682E-2</v>
      </c>
    </row>
    <row r="14" spans="2:4" s="76" customFormat="1" ht="24" customHeight="1" x14ac:dyDescent="0.35">
      <c r="B14" s="147" t="s">
        <v>78</v>
      </c>
      <c r="C14" s="148">
        <v>1.7013888888888901E-3</v>
      </c>
      <c r="D14" s="149">
        <v>2.86214953271028E-2</v>
      </c>
    </row>
    <row r="15" spans="2:4" s="76" customFormat="1" ht="24" customHeight="1" x14ac:dyDescent="0.35">
      <c r="B15" s="147" t="s">
        <v>122</v>
      </c>
      <c r="C15" s="148">
        <v>1.5393518518518499E-3</v>
      </c>
      <c r="D15" s="149">
        <v>2.5895638629283499E-2</v>
      </c>
    </row>
    <row r="16" spans="2:4" s="76" customFormat="1" ht="24" customHeight="1" x14ac:dyDescent="0.35">
      <c r="B16" s="147" t="s">
        <v>124</v>
      </c>
      <c r="C16" s="148">
        <v>1.5162037037037E-3</v>
      </c>
      <c r="D16" s="149">
        <v>2.5506230529595001E-2</v>
      </c>
    </row>
    <row r="17" spans="2:4" s="76" customFormat="1" ht="24" customHeight="1" x14ac:dyDescent="0.35">
      <c r="B17" s="147" t="s">
        <v>226</v>
      </c>
      <c r="C17" s="148">
        <v>1.0879629629629601E-3</v>
      </c>
      <c r="D17" s="149">
        <v>1.8302180685358299E-2</v>
      </c>
    </row>
    <row r="18" spans="2:4" s="76" customFormat="1" ht="24" customHeight="1" x14ac:dyDescent="0.35">
      <c r="B18" s="147" t="s">
        <v>224</v>
      </c>
      <c r="C18" s="148">
        <v>1.0648148148148101E-3</v>
      </c>
      <c r="D18" s="149">
        <v>1.7912772585669801E-2</v>
      </c>
    </row>
    <row r="19" spans="2:4" s="76" customFormat="1" ht="24" customHeight="1" x14ac:dyDescent="0.35">
      <c r="B19" s="147" t="s">
        <v>230</v>
      </c>
      <c r="C19" s="148">
        <v>1.05324074074074E-3</v>
      </c>
      <c r="D19" s="149">
        <v>1.7718068535825499E-2</v>
      </c>
    </row>
    <row r="20" spans="2:4" s="76" customFormat="1" ht="24" customHeight="1" x14ac:dyDescent="0.35">
      <c r="B20" s="147" t="s">
        <v>217</v>
      </c>
      <c r="C20" s="148">
        <v>7.7546296296296304E-4</v>
      </c>
      <c r="D20" s="149">
        <v>1.3045171339563901E-2</v>
      </c>
    </row>
    <row r="21" spans="2:4" s="76" customFormat="1" ht="24" customHeight="1" x14ac:dyDescent="0.35">
      <c r="B21" s="147" t="s">
        <v>176</v>
      </c>
      <c r="C21" s="148">
        <v>7.5231481481481503E-4</v>
      </c>
      <c r="D21" s="149">
        <v>1.2655763239875399E-2</v>
      </c>
    </row>
    <row r="22" spans="2:4" s="76" customFormat="1" ht="24" customHeight="1" x14ac:dyDescent="0.35">
      <c r="B22" s="147" t="s">
        <v>231</v>
      </c>
      <c r="C22" s="148">
        <v>7.5231481481481503E-4</v>
      </c>
      <c r="D22" s="149">
        <v>1.2655763239875399E-2</v>
      </c>
    </row>
    <row r="23" spans="2:4" s="76" customFormat="1" ht="24" customHeight="1" x14ac:dyDescent="0.35">
      <c r="B23" s="147" t="s">
        <v>232</v>
      </c>
      <c r="C23" s="148">
        <v>7.0601851851851804E-4</v>
      </c>
      <c r="D23" s="149">
        <v>1.18769470404984E-2</v>
      </c>
    </row>
    <row r="24" spans="2:4" s="76" customFormat="1" ht="24" customHeight="1" x14ac:dyDescent="0.35">
      <c r="B24" s="147" t="s">
        <v>182</v>
      </c>
      <c r="C24" s="148">
        <v>5.20833333333333E-4</v>
      </c>
      <c r="D24" s="149">
        <v>8.76168224299065E-3</v>
      </c>
    </row>
    <row r="25" spans="2:4" s="76" customFormat="1" ht="24" customHeight="1" x14ac:dyDescent="0.35">
      <c r="B25" s="147" t="s">
        <v>227</v>
      </c>
      <c r="C25" s="148">
        <v>4.6296296296296298E-4</v>
      </c>
      <c r="D25" s="149">
        <v>7.7881619937694704E-3</v>
      </c>
    </row>
    <row r="26" spans="2:4" s="76" customFormat="1" ht="24" customHeight="1" thickBot="1" x14ac:dyDescent="0.4">
      <c r="B26" s="150" t="s">
        <v>178</v>
      </c>
      <c r="C26" s="151">
        <v>4.6296296296296298E-4</v>
      </c>
      <c r="D26" s="152">
        <v>7.7881619937694704E-3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zoomScale="48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customWidth="1"/>
    <col min="4" max="4" width="16.54296875" style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75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147" t="s">
        <v>77</v>
      </c>
      <c r="C6" s="148">
        <v>3.9479166666666697E-2</v>
      </c>
      <c r="D6" s="143">
        <v>0.23188307273963299</v>
      </c>
    </row>
    <row r="7" spans="2:4" s="76" customFormat="1" ht="24" customHeight="1" x14ac:dyDescent="0.35">
      <c r="B7" s="147" t="s">
        <v>78</v>
      </c>
      <c r="C7" s="148">
        <v>1.4652777777777799E-2</v>
      </c>
      <c r="D7" s="143">
        <v>8.6063902107409898E-2</v>
      </c>
    </row>
    <row r="8" spans="2:4" s="76" customFormat="1" ht="24" customHeight="1" x14ac:dyDescent="0.35">
      <c r="B8" s="147" t="s">
        <v>81</v>
      </c>
      <c r="C8" s="148">
        <v>1.18518518518519E-2</v>
      </c>
      <c r="D8" s="143">
        <v>6.9612508497620698E-2</v>
      </c>
    </row>
    <row r="9" spans="2:4" s="76" customFormat="1" ht="24" customHeight="1" x14ac:dyDescent="0.35">
      <c r="B9" s="147" t="s">
        <v>121</v>
      </c>
      <c r="C9" s="148">
        <v>1.1793981481481501E-2</v>
      </c>
      <c r="D9" s="143">
        <v>6.9272603670972099E-2</v>
      </c>
    </row>
    <row r="10" spans="2:4" s="76" customFormat="1" ht="24" customHeight="1" x14ac:dyDescent="0.35">
      <c r="B10" s="147" t="s">
        <v>222</v>
      </c>
      <c r="C10" s="148">
        <v>9.6064814814814797E-3</v>
      </c>
      <c r="D10" s="143">
        <v>5.6424201223657398E-2</v>
      </c>
    </row>
    <row r="11" spans="2:4" s="76" customFormat="1" ht="24" customHeight="1" x14ac:dyDescent="0.35">
      <c r="B11" s="147" t="s">
        <v>223</v>
      </c>
      <c r="C11" s="148">
        <v>7.69675925925926E-3</v>
      </c>
      <c r="D11" s="143">
        <v>4.5207341944255602E-2</v>
      </c>
    </row>
    <row r="12" spans="2:4" s="76" customFormat="1" ht="24" customHeight="1" x14ac:dyDescent="0.35">
      <c r="B12" s="147" t="s">
        <v>224</v>
      </c>
      <c r="C12" s="148">
        <v>5.7407407407407398E-3</v>
      </c>
      <c r="D12" s="143">
        <v>3.3718558803534998E-2</v>
      </c>
    </row>
    <row r="13" spans="2:4" s="76" customFormat="1" ht="24" customHeight="1" x14ac:dyDescent="0.35">
      <c r="B13" s="147" t="s">
        <v>122</v>
      </c>
      <c r="C13" s="148">
        <v>5.5092592592592598E-3</v>
      </c>
      <c r="D13" s="143">
        <v>3.2358939496940901E-2</v>
      </c>
    </row>
    <row r="14" spans="2:4" s="76" customFormat="1" ht="24" customHeight="1" x14ac:dyDescent="0.35">
      <c r="B14" s="147" t="s">
        <v>233</v>
      </c>
      <c r="C14" s="148">
        <v>4.2476851851851903E-3</v>
      </c>
      <c r="D14" s="143">
        <v>2.4949014276002698E-2</v>
      </c>
    </row>
    <row r="15" spans="2:4" s="76" customFormat="1" ht="24" customHeight="1" x14ac:dyDescent="0.35">
      <c r="B15" s="147" t="s">
        <v>234</v>
      </c>
      <c r="C15" s="148">
        <v>4.2476851851851903E-3</v>
      </c>
      <c r="D15" s="143">
        <v>2.4949014276002698E-2</v>
      </c>
    </row>
    <row r="16" spans="2:4" s="76" customFormat="1" ht="24" customHeight="1" x14ac:dyDescent="0.35">
      <c r="B16" s="147" t="s">
        <v>235</v>
      </c>
      <c r="C16" s="148">
        <v>3.9351851851851796E-3</v>
      </c>
      <c r="D16" s="143">
        <v>2.3113528212100599E-2</v>
      </c>
    </row>
    <row r="17" spans="2:4" s="76" customFormat="1" ht="24" customHeight="1" x14ac:dyDescent="0.35">
      <c r="B17" s="147" t="s">
        <v>82</v>
      </c>
      <c r="C17" s="148">
        <v>3.3333333333333301E-3</v>
      </c>
      <c r="D17" s="143">
        <v>1.95785180149558E-2</v>
      </c>
    </row>
    <row r="18" spans="2:4" s="76" customFormat="1" ht="24" customHeight="1" x14ac:dyDescent="0.35">
      <c r="B18" s="147" t="s">
        <v>236</v>
      </c>
      <c r="C18" s="148">
        <v>2.9050925925925902E-3</v>
      </c>
      <c r="D18" s="143">
        <v>1.70632222977566E-2</v>
      </c>
    </row>
    <row r="19" spans="2:4" s="76" customFormat="1" ht="24" customHeight="1" x14ac:dyDescent="0.35">
      <c r="B19" s="147" t="s">
        <v>226</v>
      </c>
      <c r="C19" s="148">
        <v>2.70833333333333E-3</v>
      </c>
      <c r="D19" s="143">
        <v>1.5907545887151601E-2</v>
      </c>
    </row>
    <row r="20" spans="2:4" s="76" customFormat="1" ht="24" customHeight="1" x14ac:dyDescent="0.35">
      <c r="B20" s="147" t="s">
        <v>181</v>
      </c>
      <c r="C20" s="148">
        <v>2.60416666666667E-3</v>
      </c>
      <c r="D20" s="143">
        <v>1.5295717199184201E-2</v>
      </c>
    </row>
    <row r="21" spans="2:4" s="76" customFormat="1" ht="24" customHeight="1" x14ac:dyDescent="0.35">
      <c r="B21" s="147" t="s">
        <v>237</v>
      </c>
      <c r="C21" s="148">
        <v>2.5925925925925899E-3</v>
      </c>
      <c r="D21" s="143">
        <v>1.52277362338545E-2</v>
      </c>
    </row>
    <row r="22" spans="2:4" s="76" customFormat="1" ht="24" customHeight="1" x14ac:dyDescent="0.35">
      <c r="B22" s="147" t="s">
        <v>217</v>
      </c>
      <c r="C22" s="148">
        <v>2.4189814814814799E-3</v>
      </c>
      <c r="D22" s="143">
        <v>1.42080217539089E-2</v>
      </c>
    </row>
    <row r="23" spans="2:4" s="76" customFormat="1" ht="24" customHeight="1" x14ac:dyDescent="0.35">
      <c r="B23" s="147" t="s">
        <v>238</v>
      </c>
      <c r="C23" s="148">
        <v>2.3958333333333301E-3</v>
      </c>
      <c r="D23" s="143">
        <v>1.4072059823249499E-2</v>
      </c>
    </row>
    <row r="24" spans="2:4" s="76" customFormat="1" ht="24" customHeight="1" x14ac:dyDescent="0.35">
      <c r="B24" s="147" t="s">
        <v>228</v>
      </c>
      <c r="C24" s="148">
        <v>2.38425925925926E-3</v>
      </c>
      <c r="D24" s="143">
        <v>1.4004078857919801E-2</v>
      </c>
    </row>
    <row r="25" spans="2:4" s="76" customFormat="1" ht="24" customHeight="1" thickBot="1" x14ac:dyDescent="0.4">
      <c r="B25" s="150" t="s">
        <v>120</v>
      </c>
      <c r="C25" s="151">
        <v>2.2222222222222201E-3</v>
      </c>
      <c r="D25" s="156">
        <v>1.3052345343303901E-2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3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79</v>
      </c>
      <c r="C3" s="214"/>
      <c r="D3" s="215"/>
    </row>
    <row r="4" spans="2:4" s="76" customFormat="1" ht="24" customHeight="1" x14ac:dyDescent="0.35">
      <c r="B4" s="219" t="s">
        <v>202</v>
      </c>
      <c r="C4" s="217"/>
      <c r="D4" s="218"/>
    </row>
    <row r="5" spans="2:4" s="75" customFormat="1" ht="24" customHeight="1" x14ac:dyDescent="0.35">
      <c r="B5" s="183" t="s">
        <v>10</v>
      </c>
      <c r="C5" s="78" t="s">
        <v>62</v>
      </c>
      <c r="D5" s="79" t="s">
        <v>5</v>
      </c>
    </row>
    <row r="6" spans="2:4" s="75" customFormat="1" ht="24" customHeight="1" thickBot="1" x14ac:dyDescent="0.4">
      <c r="B6" s="181"/>
      <c r="C6" s="184"/>
      <c r="D6" s="18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0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80</v>
      </c>
      <c r="C3" s="214"/>
      <c r="D3" s="215"/>
    </row>
    <row r="4" spans="2:4" s="76" customFormat="1" ht="24" customHeight="1" x14ac:dyDescent="0.35">
      <c r="B4" s="219" t="s">
        <v>202</v>
      </c>
      <c r="C4" s="217"/>
      <c r="D4" s="218"/>
    </row>
    <row r="5" spans="2:4" ht="24" customHeight="1" x14ac:dyDescent="0.35">
      <c r="B5" s="183" t="s">
        <v>10</v>
      </c>
      <c r="C5" s="78" t="s">
        <v>62</v>
      </c>
      <c r="D5" s="79" t="s">
        <v>5</v>
      </c>
    </row>
    <row r="6" spans="2:4" ht="24" customHeight="1" thickBot="1" x14ac:dyDescent="0.4">
      <c r="B6" s="181"/>
      <c r="C6" s="184"/>
      <c r="D6" s="18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9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64</v>
      </c>
      <c r="C3" s="214"/>
      <c r="D3" s="215"/>
    </row>
    <row r="4" spans="2:4" s="76" customFormat="1" ht="24" customHeight="1" x14ac:dyDescent="0.35">
      <c r="B4" s="219" t="s">
        <v>202</v>
      </c>
      <c r="C4" s="217"/>
      <c r="D4" s="218"/>
    </row>
    <row r="5" spans="2:4" ht="24" customHeight="1" x14ac:dyDescent="0.35">
      <c r="B5" s="144" t="s">
        <v>10</v>
      </c>
      <c r="C5" s="86" t="s">
        <v>62</v>
      </c>
      <c r="D5" s="87" t="s">
        <v>5</v>
      </c>
    </row>
    <row r="6" spans="2:4" s="76" customFormat="1" ht="24" customHeight="1" x14ac:dyDescent="0.35">
      <c r="B6" s="180" t="s">
        <v>77</v>
      </c>
      <c r="C6" s="148">
        <v>4.5138888888888898E-4</v>
      </c>
      <c r="D6" s="145">
        <v>0.201030927835052</v>
      </c>
    </row>
    <row r="7" spans="2:4" s="76" customFormat="1" ht="24" customHeight="1" x14ac:dyDescent="0.35">
      <c r="B7" s="180" t="s">
        <v>120</v>
      </c>
      <c r="C7" s="148">
        <v>2.7777777777777799E-4</v>
      </c>
      <c r="D7" s="145">
        <v>0.123711340206186</v>
      </c>
    </row>
    <row r="8" spans="2:4" s="76" customFormat="1" ht="24" customHeight="1" x14ac:dyDescent="0.35">
      <c r="B8" s="180" t="s">
        <v>217</v>
      </c>
      <c r="C8" s="148">
        <v>2.5462962962962999E-4</v>
      </c>
      <c r="D8" s="145">
        <v>0.11340206185567001</v>
      </c>
    </row>
    <row r="9" spans="2:4" s="76" customFormat="1" ht="24" customHeight="1" x14ac:dyDescent="0.35">
      <c r="B9" s="180" t="s">
        <v>78</v>
      </c>
      <c r="C9" s="148">
        <v>1.7361111111111101E-4</v>
      </c>
      <c r="D9" s="145">
        <v>7.7319587628865996E-2</v>
      </c>
    </row>
    <row r="10" spans="2:4" s="76" customFormat="1" ht="24" customHeight="1" x14ac:dyDescent="0.35">
      <c r="B10" s="180" t="s">
        <v>121</v>
      </c>
      <c r="C10" s="148">
        <v>1.6203703703703701E-4</v>
      </c>
      <c r="D10" s="145">
        <v>7.2164948453608296E-2</v>
      </c>
    </row>
    <row r="11" spans="2:4" s="76" customFormat="1" ht="24" customHeight="1" x14ac:dyDescent="0.35">
      <c r="B11" s="180" t="s">
        <v>81</v>
      </c>
      <c r="C11" s="148">
        <v>1.6203703703703701E-4</v>
      </c>
      <c r="D11" s="145">
        <v>7.2164948453608296E-2</v>
      </c>
    </row>
    <row r="12" spans="2:4" s="76" customFormat="1" ht="24" customHeight="1" x14ac:dyDescent="0.35">
      <c r="B12" s="180" t="s">
        <v>218</v>
      </c>
      <c r="C12" s="148">
        <v>1.6203703703703701E-4</v>
      </c>
      <c r="D12" s="145">
        <v>7.2164948453608296E-2</v>
      </c>
    </row>
    <row r="13" spans="2:4" s="76" customFormat="1" ht="24" customHeight="1" x14ac:dyDescent="0.35">
      <c r="B13" s="180" t="s">
        <v>219</v>
      </c>
      <c r="C13" s="148">
        <v>1.38888888888889E-4</v>
      </c>
      <c r="D13" s="145">
        <v>6.18556701030928E-2</v>
      </c>
    </row>
    <row r="14" spans="2:4" s="76" customFormat="1" ht="24" customHeight="1" x14ac:dyDescent="0.35">
      <c r="B14" s="180" t="s">
        <v>220</v>
      </c>
      <c r="C14" s="148">
        <v>1.15740740740741E-4</v>
      </c>
      <c r="D14" s="145">
        <v>5.1546391752577303E-2</v>
      </c>
    </row>
    <row r="15" spans="2:4" s="76" customFormat="1" ht="24" customHeight="1" x14ac:dyDescent="0.35">
      <c r="B15" s="180" t="s">
        <v>221</v>
      </c>
      <c r="C15" s="148">
        <v>1.04166666666667E-4</v>
      </c>
      <c r="D15" s="145">
        <v>4.6391752577319603E-2</v>
      </c>
    </row>
    <row r="16" spans="2:4" s="76" customFormat="1" ht="24" customHeight="1" x14ac:dyDescent="0.35">
      <c r="B16" s="180" t="s">
        <v>184</v>
      </c>
      <c r="C16" s="148">
        <v>8.1018518518518503E-5</v>
      </c>
      <c r="D16" s="145">
        <v>3.60824742268041E-2</v>
      </c>
    </row>
    <row r="17" spans="2:4" s="76" customFormat="1" ht="24" customHeight="1" x14ac:dyDescent="0.35">
      <c r="B17" s="180" t="s">
        <v>76</v>
      </c>
      <c r="C17" s="148">
        <v>6.9444444444444404E-5</v>
      </c>
      <c r="D17" s="145">
        <v>3.09278350515464E-2</v>
      </c>
    </row>
    <row r="18" spans="2:4" s="76" customFormat="1" ht="24" customHeight="1" x14ac:dyDescent="0.35">
      <c r="B18" s="180" t="s">
        <v>127</v>
      </c>
      <c r="C18" s="148">
        <v>5.78703703703704E-5</v>
      </c>
      <c r="D18" s="145">
        <v>2.57731958762887E-2</v>
      </c>
    </row>
    <row r="19" spans="2:4" s="76" customFormat="1" ht="24" customHeight="1" thickBot="1" x14ac:dyDescent="0.4">
      <c r="B19" s="181" t="s">
        <v>222</v>
      </c>
      <c r="C19" s="182">
        <v>3.4722222222222202E-5</v>
      </c>
      <c r="D19" s="146">
        <v>1.54639175257732E-2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4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9" t="s">
        <v>44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5.6134259259259297E-3</v>
      </c>
      <c r="D7" s="12">
        <f t="shared" ref="D7:D19" si="0">IFERROR(C7/C$20,0)</f>
        <v>0.37164750957854414</v>
      </c>
      <c r="E7" s="12">
        <f t="shared" ref="E7:E19" si="1">IFERROR(C7/C$31,0)</f>
        <v>8.8892961876832904E-2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5.6134259259259297E-3</v>
      </c>
      <c r="J7" s="12">
        <f t="shared" ref="J7:J19" si="4">IFERROR(I7/I$20,0)</f>
        <v>0.37164750957854414</v>
      </c>
      <c r="K7" s="14">
        <f t="shared" ref="K7:K19" si="5">IFERROR(I7/I$31,0)</f>
        <v>8.8892961876832904E-2</v>
      </c>
    </row>
    <row r="8" spans="2:11" x14ac:dyDescent="0.35">
      <c r="B8" s="113" t="s">
        <v>118</v>
      </c>
      <c r="C8" s="11">
        <v>2.1296296296296302E-3</v>
      </c>
      <c r="D8" s="12">
        <f t="shared" si="0"/>
        <v>0.14099616858237546</v>
      </c>
      <c r="E8" s="12">
        <f t="shared" si="1"/>
        <v>3.3724340175953091E-2</v>
      </c>
      <c r="F8" s="11">
        <v>0</v>
      </c>
      <c r="G8" s="12">
        <f t="shared" si="2"/>
        <v>0</v>
      </c>
      <c r="H8" s="12">
        <f t="shared" si="3"/>
        <v>0</v>
      </c>
      <c r="I8" s="11">
        <v>2.1296296296296302E-3</v>
      </c>
      <c r="J8" s="12">
        <f t="shared" si="4"/>
        <v>0.14099616858237546</v>
      </c>
      <c r="K8" s="14">
        <f t="shared" si="5"/>
        <v>3.3724340175953091E-2</v>
      </c>
    </row>
    <row r="9" spans="2:11" x14ac:dyDescent="0.35">
      <c r="B9" s="10" t="s">
        <v>51</v>
      </c>
      <c r="C9" s="11">
        <v>1.52777777777778E-3</v>
      </c>
      <c r="D9" s="12">
        <f t="shared" si="0"/>
        <v>0.10114942528735642</v>
      </c>
      <c r="E9" s="12">
        <f t="shared" si="1"/>
        <v>2.4193548387096812E-2</v>
      </c>
      <c r="F9" s="11">
        <v>0</v>
      </c>
      <c r="G9" s="12">
        <f t="shared" si="2"/>
        <v>0</v>
      </c>
      <c r="H9" s="12">
        <f t="shared" si="3"/>
        <v>0</v>
      </c>
      <c r="I9" s="11">
        <v>1.52777777777778E-3</v>
      </c>
      <c r="J9" s="12">
        <f t="shared" si="4"/>
        <v>0.10114942528735642</v>
      </c>
      <c r="K9" s="14">
        <f t="shared" si="5"/>
        <v>2.4193548387096812E-2</v>
      </c>
    </row>
    <row r="10" spans="2:11" x14ac:dyDescent="0.35">
      <c r="B10" s="10" t="s">
        <v>11</v>
      </c>
      <c r="C10" s="11">
        <v>1.5393518518518499E-3</v>
      </c>
      <c r="D10" s="12">
        <f t="shared" si="0"/>
        <v>0.10191570881226036</v>
      </c>
      <c r="E10" s="12">
        <f t="shared" si="1"/>
        <v>2.4376832844574748E-2</v>
      </c>
      <c r="F10" s="11">
        <v>0</v>
      </c>
      <c r="G10" s="12">
        <f t="shared" si="2"/>
        <v>0</v>
      </c>
      <c r="H10" s="12">
        <f t="shared" si="3"/>
        <v>0</v>
      </c>
      <c r="I10" s="11">
        <v>1.5393518518518499E-3</v>
      </c>
      <c r="J10" s="12">
        <f t="shared" si="4"/>
        <v>0.10191570881226036</v>
      </c>
      <c r="K10" s="14">
        <f t="shared" si="5"/>
        <v>2.4376832844574748E-2</v>
      </c>
    </row>
    <row r="11" spans="2:11" x14ac:dyDescent="0.35">
      <c r="B11" s="10" t="s">
        <v>12</v>
      </c>
      <c r="C11" s="11">
        <v>4.8611111111111099E-4</v>
      </c>
      <c r="D11" s="12">
        <f t="shared" si="0"/>
        <v>3.218390804597699E-2</v>
      </c>
      <c r="E11" s="12">
        <f t="shared" si="1"/>
        <v>7.6979472140762447E-3</v>
      </c>
      <c r="F11" s="11">
        <v>0</v>
      </c>
      <c r="G11" s="12">
        <f t="shared" si="2"/>
        <v>0</v>
      </c>
      <c r="H11" s="12">
        <f t="shared" si="3"/>
        <v>0</v>
      </c>
      <c r="I11" s="11">
        <v>4.8611111111111099E-4</v>
      </c>
      <c r="J11" s="12">
        <f t="shared" si="4"/>
        <v>3.218390804597699E-2</v>
      </c>
      <c r="K11" s="14">
        <f t="shared" si="5"/>
        <v>7.6979472140762447E-3</v>
      </c>
    </row>
    <row r="12" spans="2:11" x14ac:dyDescent="0.35">
      <c r="B12" s="10" t="s">
        <v>198</v>
      </c>
      <c r="C12" s="11">
        <v>2.38425925925926E-3</v>
      </c>
      <c r="D12" s="12">
        <f t="shared" si="0"/>
        <v>0.15785440613026819</v>
      </c>
      <c r="E12" s="12">
        <f t="shared" si="1"/>
        <v>3.7756598240469223E-2</v>
      </c>
      <c r="F12" s="11">
        <v>0</v>
      </c>
      <c r="G12" s="12">
        <f t="shared" si="2"/>
        <v>0</v>
      </c>
      <c r="H12" s="12">
        <f t="shared" si="3"/>
        <v>0</v>
      </c>
      <c r="I12" s="11">
        <v>2.38425925925926E-3</v>
      </c>
      <c r="J12" s="12">
        <f t="shared" si="4"/>
        <v>0.15785440613026819</v>
      </c>
      <c r="K12" s="14">
        <f t="shared" si="5"/>
        <v>3.7756598240469223E-2</v>
      </c>
    </row>
    <row r="13" spans="2:11" x14ac:dyDescent="0.35">
      <c r="B13" s="10" t="s">
        <v>129</v>
      </c>
      <c r="C13" s="11">
        <v>2.0833333333333299E-4</v>
      </c>
      <c r="D13" s="12">
        <f t="shared" si="0"/>
        <v>1.3793103448275832E-2</v>
      </c>
      <c r="E13" s="12">
        <f t="shared" si="1"/>
        <v>3.2991202346041E-3</v>
      </c>
      <c r="F13" s="11">
        <v>0</v>
      </c>
      <c r="G13" s="12">
        <f t="shared" si="2"/>
        <v>0</v>
      </c>
      <c r="H13" s="12">
        <f t="shared" si="3"/>
        <v>0</v>
      </c>
      <c r="I13" s="11">
        <v>2.0833333333333299E-4</v>
      </c>
      <c r="J13" s="12">
        <f t="shared" si="4"/>
        <v>1.3793103448275832E-2</v>
      </c>
      <c r="K13" s="14">
        <f t="shared" si="5"/>
        <v>3.2991202346041E-3</v>
      </c>
    </row>
    <row r="14" spans="2:1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1.21527777777778E-3</v>
      </c>
      <c r="D19" s="12">
        <f t="shared" si="0"/>
        <v>8.0459770114942639E-2</v>
      </c>
      <c r="E19" s="12">
        <f t="shared" si="1"/>
        <v>1.9244868035190651E-2</v>
      </c>
      <c r="F19" s="11">
        <v>0</v>
      </c>
      <c r="G19" s="12">
        <f t="shared" si="2"/>
        <v>0</v>
      </c>
      <c r="H19" s="12">
        <f t="shared" si="3"/>
        <v>0</v>
      </c>
      <c r="I19" s="11">
        <v>1.21527777777778E-3</v>
      </c>
      <c r="J19" s="12">
        <f t="shared" si="4"/>
        <v>8.0459770114942639E-2</v>
      </c>
      <c r="K19" s="14">
        <f t="shared" si="5"/>
        <v>1.9244868035190651E-2</v>
      </c>
    </row>
    <row r="20" spans="2:11" ht="15.5" thickTop="1" thickBot="1" x14ac:dyDescent="0.4">
      <c r="B20" s="31" t="s">
        <v>3</v>
      </c>
      <c r="C20" s="32">
        <f>SUM(C7:C19)</f>
        <v>1.5104166666666674E-2</v>
      </c>
      <c r="D20" s="33">
        <f>IFERROR(SUM(D7:D19),0)</f>
        <v>1</v>
      </c>
      <c r="E20" s="33">
        <f>IFERROR(SUM(E7:E19),0)</f>
        <v>0.2391862170087978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1.5104166666666674E-2</v>
      </c>
      <c r="J20" s="33">
        <f>IFERROR(SUM(J7:J19),0)</f>
        <v>1</v>
      </c>
      <c r="K20" s="34">
        <f>IFERROR(SUM(K7:K19),0)</f>
        <v>0.2391862170087978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3.5069444444444401E-3</v>
      </c>
      <c r="D23" s="19"/>
      <c r="E23" s="12">
        <f>IFERROR(C23/C$31,0)</f>
        <v>5.5535190615835707E-2</v>
      </c>
      <c r="F23" s="11">
        <v>0</v>
      </c>
      <c r="G23" s="19"/>
      <c r="H23" s="12">
        <f>IFERROR(F23/F$31,0)</f>
        <v>0</v>
      </c>
      <c r="I23" s="11">
        <v>3.5069444444444401E-3</v>
      </c>
      <c r="J23" s="19"/>
      <c r="K23" s="14">
        <f>IFERROR(I23/I$31,0)</f>
        <v>5.5535190615835707E-2</v>
      </c>
    </row>
    <row r="24" spans="2:11" x14ac:dyDescent="0.35">
      <c r="B24" s="18" t="s">
        <v>16</v>
      </c>
      <c r="C24" s="11">
        <v>1.1574074074074101E-5</v>
      </c>
      <c r="D24" s="19"/>
      <c r="E24" s="12">
        <f t="shared" ref="E24:E28" si="6">IFERROR(C24/C$31,0)</f>
        <v>1.832844574780063E-4</v>
      </c>
      <c r="F24" s="11">
        <v>0</v>
      </c>
      <c r="G24" s="19"/>
      <c r="H24" s="12">
        <f t="shared" ref="H24:H28" si="7">IFERROR(F24/F$31,0)</f>
        <v>0</v>
      </c>
      <c r="I24" s="11">
        <v>1.1574074074074101E-5</v>
      </c>
      <c r="J24" s="19"/>
      <c r="K24" s="14">
        <f t="shared" ref="K24:K28" si="8">IFERROR(I24/I$31,0)</f>
        <v>1.832844574780063E-4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1.17361111111111E-2</v>
      </c>
      <c r="D26" s="19"/>
      <c r="E26" s="12">
        <f t="shared" si="6"/>
        <v>0.18585043988269778</v>
      </c>
      <c r="F26" s="11">
        <v>0</v>
      </c>
      <c r="G26" s="19"/>
      <c r="H26" s="12">
        <f t="shared" si="7"/>
        <v>0</v>
      </c>
      <c r="I26" s="11">
        <v>1.17361111111111E-2</v>
      </c>
      <c r="J26" s="19"/>
      <c r="K26" s="14">
        <f t="shared" si="8"/>
        <v>0.18585043988269778</v>
      </c>
    </row>
    <row r="27" spans="2:11" x14ac:dyDescent="0.35">
      <c r="B27" s="18" t="s">
        <v>19</v>
      </c>
      <c r="C27" s="11">
        <v>2.9652777777777799E-2</v>
      </c>
      <c r="D27" s="19"/>
      <c r="E27" s="12">
        <f t="shared" si="6"/>
        <v>0.46957478005865139</v>
      </c>
      <c r="F27" s="11">
        <v>0</v>
      </c>
      <c r="G27" s="19"/>
      <c r="H27" s="12">
        <f t="shared" si="7"/>
        <v>0</v>
      </c>
      <c r="I27" s="11">
        <v>2.9652777777777799E-2</v>
      </c>
      <c r="J27" s="19"/>
      <c r="K27" s="14">
        <f t="shared" si="8"/>
        <v>0.46957478005865139</v>
      </c>
    </row>
    <row r="28" spans="2:11" ht="15" thickBot="1" x14ac:dyDescent="0.4">
      <c r="B28" s="23" t="s">
        <v>20</v>
      </c>
      <c r="C28" s="20">
        <v>3.1365740740740698E-3</v>
      </c>
      <c r="D28" s="24"/>
      <c r="E28" s="21">
        <f t="shared" si="6"/>
        <v>4.9670087976539525E-2</v>
      </c>
      <c r="F28" s="20">
        <v>0</v>
      </c>
      <c r="G28" s="24"/>
      <c r="H28" s="21">
        <f t="shared" si="7"/>
        <v>0</v>
      </c>
      <c r="I28" s="20">
        <v>3.1365740740740698E-3</v>
      </c>
      <c r="J28" s="24"/>
      <c r="K28" s="22">
        <f t="shared" si="8"/>
        <v>4.9670087976539525E-2</v>
      </c>
    </row>
    <row r="29" spans="2:11" ht="15.5" thickTop="1" thickBot="1" x14ac:dyDescent="0.4">
      <c r="B29" s="31" t="s">
        <v>3</v>
      </c>
      <c r="C29" s="32">
        <f>SUM(C23:C28)</f>
        <v>4.8043981481481479E-2</v>
      </c>
      <c r="D29" s="33"/>
      <c r="E29" s="33">
        <f>IFERROR(SUM(E23:E28),0)</f>
        <v>0.76081378299120239</v>
      </c>
      <c r="F29" s="32">
        <f>SUM(F23:F28)</f>
        <v>0</v>
      </c>
      <c r="G29" s="33"/>
      <c r="H29" s="33">
        <f>IFERROR(SUM(H23:H28),0)</f>
        <v>0</v>
      </c>
      <c r="I29" s="32">
        <f>SUM(I23:I28)</f>
        <v>4.8043981481481479E-2</v>
      </c>
      <c r="J29" s="33"/>
      <c r="K29" s="34">
        <f>IFERROR(SUM(K23:K28),0)</f>
        <v>0.76081378299120239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6.3148148148148148E-2</v>
      </c>
      <c r="D31" s="35"/>
      <c r="E31" s="36">
        <f>IFERROR(SUM(E20,E29),0)</f>
        <v>1.0000000000000002</v>
      </c>
      <c r="F31" s="32">
        <f>SUM(F20,F29)</f>
        <v>0</v>
      </c>
      <c r="G31" s="35"/>
      <c r="H31" s="36">
        <f>IFERROR(SUM(H20,H29),0)</f>
        <v>0</v>
      </c>
      <c r="I31" s="32">
        <f>SUM(I20,I29)</f>
        <v>6.3148148148148148E-2</v>
      </c>
      <c r="J31" s="35"/>
      <c r="K31" s="38">
        <f>IFERROR(SUM(K20,K29),0)</f>
        <v>1.0000000000000002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3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13" t="s">
        <v>65</v>
      </c>
      <c r="C3" s="214"/>
      <c r="D3" s="215"/>
    </row>
    <row r="4" spans="2:4" s="76" customFormat="1" ht="23.25" customHeight="1" x14ac:dyDescent="0.35">
      <c r="B4" s="216" t="s">
        <v>202</v>
      </c>
      <c r="C4" s="217"/>
      <c r="D4" s="218"/>
    </row>
    <row r="5" spans="2:4" s="76" customFormat="1" ht="23.25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thickBot="1" x14ac:dyDescent="0.4">
      <c r="B6" s="88"/>
      <c r="C6" s="89"/>
      <c r="D6" s="15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6.4531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66</v>
      </c>
      <c r="C3" s="214"/>
      <c r="D3" s="215"/>
    </row>
    <row r="4" spans="2:4" s="76" customFormat="1" ht="24" customHeight="1" x14ac:dyDescent="0.35">
      <c r="B4" s="219" t="s">
        <v>202</v>
      </c>
      <c r="C4" s="217"/>
      <c r="D4" s="218"/>
    </row>
    <row r="5" spans="2:4" s="76" customFormat="1" ht="24" customHeight="1" x14ac:dyDescent="0.35">
      <c r="B5" s="183" t="s">
        <v>10</v>
      </c>
      <c r="C5" s="78" t="s">
        <v>62</v>
      </c>
      <c r="D5" s="79" t="s">
        <v>5</v>
      </c>
    </row>
    <row r="6" spans="2:4" s="76" customFormat="1" ht="24" customHeight="1" thickBot="1" x14ac:dyDescent="0.4">
      <c r="B6" s="181"/>
      <c r="C6" s="184"/>
      <c r="D6" s="18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showZeros="0" zoomScale="60" zoomScaleNormal="60" zoomScaleSheetLayoutView="100" zoomScalePageLayoutView="8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7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67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4" customHeight="1" x14ac:dyDescent="0.35">
      <c r="B6" s="147" t="s">
        <v>77</v>
      </c>
      <c r="C6" s="148">
        <v>4.3750000000000004E-3</v>
      </c>
      <c r="D6" s="149">
        <v>0.29834254143646399</v>
      </c>
    </row>
    <row r="7" spans="2:4" s="76" customFormat="1" ht="24" customHeight="1" x14ac:dyDescent="0.35">
      <c r="B7" s="147" t="s">
        <v>121</v>
      </c>
      <c r="C7" s="148">
        <v>2.5115740740740702E-3</v>
      </c>
      <c r="D7" s="149">
        <v>0.17127071823204401</v>
      </c>
    </row>
    <row r="8" spans="2:4" s="76" customFormat="1" ht="24" customHeight="1" x14ac:dyDescent="0.35">
      <c r="B8" s="147" t="s">
        <v>81</v>
      </c>
      <c r="C8" s="148">
        <v>2.48842592592593E-3</v>
      </c>
      <c r="D8" s="149">
        <v>0.16969218626677199</v>
      </c>
    </row>
    <row r="9" spans="2:4" s="76" customFormat="1" ht="24" customHeight="1" x14ac:dyDescent="0.35">
      <c r="B9" s="147" t="s">
        <v>78</v>
      </c>
      <c r="C9" s="148">
        <v>1.0879629629629601E-3</v>
      </c>
      <c r="D9" s="149">
        <v>7.4191002367797895E-2</v>
      </c>
    </row>
    <row r="10" spans="2:4" s="76" customFormat="1" ht="24" customHeight="1" x14ac:dyDescent="0.35">
      <c r="B10" s="147" t="s">
        <v>222</v>
      </c>
      <c r="C10" s="148">
        <v>8.4490740740740696E-4</v>
      </c>
      <c r="D10" s="149">
        <v>5.7616416732438801E-2</v>
      </c>
    </row>
    <row r="11" spans="2:4" s="76" customFormat="1" ht="24" customHeight="1" x14ac:dyDescent="0.35">
      <c r="B11" s="147" t="s">
        <v>223</v>
      </c>
      <c r="C11" s="148">
        <v>6.01851851851852E-4</v>
      </c>
      <c r="D11" s="149">
        <v>4.1041831097079699E-2</v>
      </c>
    </row>
    <row r="12" spans="2:4" s="76" customFormat="1" ht="24" customHeight="1" x14ac:dyDescent="0.35">
      <c r="B12" s="147" t="s">
        <v>183</v>
      </c>
      <c r="C12" s="148">
        <v>5.6712962962962999E-4</v>
      </c>
      <c r="D12" s="149">
        <v>3.8674033149171297E-2</v>
      </c>
    </row>
    <row r="13" spans="2:4" s="76" customFormat="1" ht="24" customHeight="1" x14ac:dyDescent="0.35">
      <c r="B13" s="147" t="s">
        <v>126</v>
      </c>
      <c r="C13" s="148">
        <v>4.6296296296296298E-4</v>
      </c>
      <c r="D13" s="149">
        <v>3.1570639305445902E-2</v>
      </c>
    </row>
    <row r="14" spans="2:4" s="76" customFormat="1" ht="24" customHeight="1" x14ac:dyDescent="0.35">
      <c r="B14" s="147" t="s">
        <v>239</v>
      </c>
      <c r="C14" s="148">
        <v>4.1666666666666702E-4</v>
      </c>
      <c r="D14" s="149">
        <v>2.8413575374901301E-2</v>
      </c>
    </row>
    <row r="15" spans="2:4" s="76" customFormat="1" ht="24" customHeight="1" x14ac:dyDescent="0.35">
      <c r="B15" s="147" t="s">
        <v>82</v>
      </c>
      <c r="C15" s="148">
        <v>3.4722222222222202E-4</v>
      </c>
      <c r="D15" s="149">
        <v>2.36779794790845E-2</v>
      </c>
    </row>
    <row r="16" spans="2:4" s="76" customFormat="1" ht="24" customHeight="1" x14ac:dyDescent="0.35">
      <c r="B16" s="147" t="s">
        <v>240</v>
      </c>
      <c r="C16" s="148">
        <v>2.5462962962962999E-4</v>
      </c>
      <c r="D16" s="149">
        <v>1.73638516179953E-2</v>
      </c>
    </row>
    <row r="17" spans="2:4" s="76" customFormat="1" ht="24" customHeight="1" x14ac:dyDescent="0.35">
      <c r="B17" s="147" t="s">
        <v>241</v>
      </c>
      <c r="C17" s="148">
        <v>2.31481481481481E-4</v>
      </c>
      <c r="D17" s="149">
        <v>1.5785319652723E-2</v>
      </c>
    </row>
    <row r="18" spans="2:4" s="76" customFormat="1" ht="24" customHeight="1" x14ac:dyDescent="0.35">
      <c r="B18" s="147" t="s">
        <v>123</v>
      </c>
      <c r="C18" s="148">
        <v>1.8518518518518501E-4</v>
      </c>
      <c r="D18" s="149">
        <v>1.26282557221784E-2</v>
      </c>
    </row>
    <row r="19" spans="2:4" s="76" customFormat="1" ht="24" customHeight="1" x14ac:dyDescent="0.35">
      <c r="B19" s="147" t="s">
        <v>120</v>
      </c>
      <c r="C19" s="148">
        <v>1.6203703703703701E-4</v>
      </c>
      <c r="D19" s="149">
        <v>1.1049723756906099E-2</v>
      </c>
    </row>
    <row r="20" spans="2:4" s="76" customFormat="1" ht="24" customHeight="1" thickBot="1" x14ac:dyDescent="0.4">
      <c r="B20" s="150" t="s">
        <v>242</v>
      </c>
      <c r="C20" s="151">
        <v>1.2731481481481499E-4</v>
      </c>
      <c r="D20" s="152">
        <v>8.6819258089976294E-3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8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topLeftCell="A3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1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0" t="s">
        <v>68</v>
      </c>
      <c r="C3" s="221"/>
      <c r="D3" s="222"/>
    </row>
    <row r="4" spans="2:4" s="76" customFormat="1" ht="23.25" customHeight="1" x14ac:dyDescent="0.35">
      <c r="B4" s="223" t="s">
        <v>202</v>
      </c>
      <c r="C4" s="224"/>
      <c r="D4" s="225"/>
    </row>
    <row r="5" spans="2:4" s="76" customFormat="1" ht="23.25" customHeight="1" x14ac:dyDescent="0.35">
      <c r="B5" s="90" t="s">
        <v>10</v>
      </c>
      <c r="C5" s="91" t="s">
        <v>62</v>
      </c>
      <c r="D5" s="92" t="s">
        <v>5</v>
      </c>
    </row>
    <row r="6" spans="2:4" s="76" customFormat="1" ht="23.25" customHeight="1" x14ac:dyDescent="0.35">
      <c r="B6" s="157" t="s">
        <v>77</v>
      </c>
      <c r="C6" s="158">
        <v>9.08564814814815E-3</v>
      </c>
      <c r="D6" s="159">
        <v>0.14539729579551799</v>
      </c>
    </row>
    <row r="7" spans="2:4" s="76" customFormat="1" ht="23.25" customHeight="1" x14ac:dyDescent="0.35">
      <c r="B7" s="157" t="s">
        <v>78</v>
      </c>
      <c r="C7" s="158">
        <v>6.7708333333333301E-3</v>
      </c>
      <c r="D7" s="159">
        <v>0.108353398777551</v>
      </c>
    </row>
    <row r="8" spans="2:4" s="76" customFormat="1" ht="23.25" customHeight="1" x14ac:dyDescent="0.35">
      <c r="B8" s="157" t="s">
        <v>81</v>
      </c>
      <c r="C8" s="158">
        <v>2.98611111111111E-3</v>
      </c>
      <c r="D8" s="159">
        <v>4.7786627153176497E-2</v>
      </c>
    </row>
    <row r="9" spans="2:4" s="76" customFormat="1" ht="23.25" customHeight="1" x14ac:dyDescent="0.35">
      <c r="B9" s="157" t="s">
        <v>121</v>
      </c>
      <c r="C9" s="158">
        <v>2.4537037037037001E-3</v>
      </c>
      <c r="D9" s="159">
        <v>3.92665308390443E-2</v>
      </c>
    </row>
    <row r="10" spans="2:4" s="76" customFormat="1" ht="23.25" customHeight="1" x14ac:dyDescent="0.35">
      <c r="B10" s="157" t="s">
        <v>223</v>
      </c>
      <c r="C10" s="158">
        <v>2.3148148148148099E-3</v>
      </c>
      <c r="D10" s="159">
        <v>3.7043897017966301E-2</v>
      </c>
    </row>
    <row r="11" spans="2:4" s="76" customFormat="1" ht="23.25" customHeight="1" x14ac:dyDescent="0.35">
      <c r="B11" s="157" t="s">
        <v>217</v>
      </c>
      <c r="C11" s="158">
        <v>2.3032407407407398E-3</v>
      </c>
      <c r="D11" s="159">
        <v>3.6858677532876499E-2</v>
      </c>
    </row>
    <row r="12" spans="2:4" s="76" customFormat="1" ht="23.25" customHeight="1" x14ac:dyDescent="0.35">
      <c r="B12" s="157" t="s">
        <v>122</v>
      </c>
      <c r="C12" s="158">
        <v>2.2337962962963001E-3</v>
      </c>
      <c r="D12" s="159">
        <v>3.57473606223375E-2</v>
      </c>
    </row>
    <row r="13" spans="2:4" s="76" customFormat="1" ht="23.25" customHeight="1" x14ac:dyDescent="0.35">
      <c r="B13" s="157" t="s">
        <v>222</v>
      </c>
      <c r="C13" s="158">
        <v>1.90972222222222E-3</v>
      </c>
      <c r="D13" s="159">
        <v>3.05612150398222E-2</v>
      </c>
    </row>
    <row r="14" spans="2:4" s="76" customFormat="1" ht="23.25" customHeight="1" x14ac:dyDescent="0.35">
      <c r="B14" s="157" t="s">
        <v>120</v>
      </c>
      <c r="C14" s="158">
        <v>1.88657407407407E-3</v>
      </c>
      <c r="D14" s="159">
        <v>3.0190776069642499E-2</v>
      </c>
    </row>
    <row r="15" spans="2:4" s="76" customFormat="1" ht="23.25" customHeight="1" x14ac:dyDescent="0.35">
      <c r="B15" s="157" t="s">
        <v>230</v>
      </c>
      <c r="C15" s="158">
        <v>1.6782407407407399E-3</v>
      </c>
      <c r="D15" s="159">
        <v>2.6856825338025601E-2</v>
      </c>
    </row>
    <row r="16" spans="2:4" s="76" customFormat="1" ht="23.25" customHeight="1" x14ac:dyDescent="0.35">
      <c r="B16" s="157" t="s">
        <v>126</v>
      </c>
      <c r="C16" s="158">
        <v>1.3194444444444399E-3</v>
      </c>
      <c r="D16" s="159">
        <v>2.1115021300240799E-2</v>
      </c>
    </row>
    <row r="17" spans="2:4" s="76" customFormat="1" ht="23.25" customHeight="1" x14ac:dyDescent="0.35">
      <c r="B17" s="157" t="s">
        <v>180</v>
      </c>
      <c r="C17" s="158">
        <v>1.2962962962962999E-3</v>
      </c>
      <c r="D17" s="159">
        <v>2.0744582330061101E-2</v>
      </c>
    </row>
    <row r="18" spans="2:4" s="76" customFormat="1" ht="23.25" customHeight="1" x14ac:dyDescent="0.35">
      <c r="B18" s="157" t="s">
        <v>243</v>
      </c>
      <c r="C18" s="158">
        <v>1.11111111111111E-3</v>
      </c>
      <c r="D18" s="159">
        <v>1.77810705686238E-2</v>
      </c>
    </row>
    <row r="19" spans="2:4" s="76" customFormat="1" ht="23.25" customHeight="1" x14ac:dyDescent="0.35">
      <c r="B19" s="157" t="s">
        <v>244</v>
      </c>
      <c r="C19" s="158">
        <v>1.0995370370370399E-3</v>
      </c>
      <c r="D19" s="159">
        <v>1.7595851083533998E-2</v>
      </c>
    </row>
    <row r="20" spans="2:4" s="76" customFormat="1" ht="23.25" customHeight="1" x14ac:dyDescent="0.35">
      <c r="B20" s="157" t="s">
        <v>238</v>
      </c>
      <c r="C20" s="158">
        <v>1.0879629629629601E-3</v>
      </c>
      <c r="D20" s="159">
        <v>1.74106315984442E-2</v>
      </c>
    </row>
    <row r="21" spans="2:4" s="76" customFormat="1" ht="23.25" customHeight="1" x14ac:dyDescent="0.35">
      <c r="B21" s="157" t="s">
        <v>127</v>
      </c>
      <c r="C21" s="158">
        <v>1.07638888888889E-3</v>
      </c>
      <c r="D21" s="159">
        <v>1.7225412113354301E-2</v>
      </c>
    </row>
    <row r="22" spans="2:4" s="76" customFormat="1" ht="23.25" customHeight="1" x14ac:dyDescent="0.35">
      <c r="B22" s="157" t="s">
        <v>181</v>
      </c>
      <c r="C22" s="158">
        <v>1.0648148148148101E-3</v>
      </c>
      <c r="D22" s="159">
        <v>1.7040192628264499E-2</v>
      </c>
    </row>
    <row r="23" spans="2:4" s="76" customFormat="1" ht="23.25" customHeight="1" x14ac:dyDescent="0.35">
      <c r="B23" s="157" t="s">
        <v>185</v>
      </c>
      <c r="C23" s="158">
        <v>1.0185185185185199E-3</v>
      </c>
      <c r="D23" s="159">
        <v>1.62993146879052E-2</v>
      </c>
    </row>
    <row r="24" spans="2:4" s="76" customFormat="1" ht="23.25" customHeight="1" x14ac:dyDescent="0.35">
      <c r="B24" s="157" t="s">
        <v>220</v>
      </c>
      <c r="C24" s="158">
        <v>9.2592592592592596E-4</v>
      </c>
      <c r="D24" s="159">
        <v>1.48175588071865E-2</v>
      </c>
    </row>
    <row r="25" spans="2:4" s="76" customFormat="1" ht="23.25" customHeight="1" thickBot="1" x14ac:dyDescent="0.4">
      <c r="B25" s="160" t="s">
        <v>179</v>
      </c>
      <c r="C25" s="161">
        <v>7.7546296296296304E-4</v>
      </c>
      <c r="D25" s="162">
        <v>1.2409705501018701E-2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5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69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35">
      <c r="B6" s="157" t="s">
        <v>77</v>
      </c>
      <c r="C6" s="158">
        <v>4.54861111111111E-3</v>
      </c>
      <c r="D6" s="159">
        <v>0.42486486486486502</v>
      </c>
    </row>
    <row r="7" spans="2:4" s="76" customFormat="1" ht="23.25" customHeight="1" x14ac:dyDescent="0.35">
      <c r="B7" s="157" t="s">
        <v>121</v>
      </c>
      <c r="C7" s="158">
        <v>1.9675925925925898E-3</v>
      </c>
      <c r="D7" s="159">
        <v>0.18378378378378399</v>
      </c>
    </row>
    <row r="8" spans="2:4" s="76" customFormat="1" ht="23.25" customHeight="1" x14ac:dyDescent="0.35">
      <c r="B8" s="157" t="s">
        <v>78</v>
      </c>
      <c r="C8" s="158">
        <v>1.49305555555556E-3</v>
      </c>
      <c r="D8" s="159">
        <v>0.13945945945945901</v>
      </c>
    </row>
    <row r="9" spans="2:4" s="76" customFormat="1" ht="23.25" customHeight="1" x14ac:dyDescent="0.35">
      <c r="B9" s="157" t="s">
        <v>81</v>
      </c>
      <c r="C9" s="158">
        <v>5.78703703703704E-4</v>
      </c>
      <c r="D9" s="159">
        <v>5.4054054054054099E-2</v>
      </c>
    </row>
    <row r="10" spans="2:4" s="76" customFormat="1" ht="23.25" customHeight="1" x14ac:dyDescent="0.35">
      <c r="B10" s="157" t="s">
        <v>120</v>
      </c>
      <c r="C10" s="158">
        <v>4.1666666666666702E-4</v>
      </c>
      <c r="D10" s="159">
        <v>3.8918918918918903E-2</v>
      </c>
    </row>
    <row r="11" spans="2:4" s="76" customFormat="1" ht="23.25" customHeight="1" x14ac:dyDescent="0.35">
      <c r="B11" s="157" t="s">
        <v>236</v>
      </c>
      <c r="C11" s="158">
        <v>3.9351851851851901E-4</v>
      </c>
      <c r="D11" s="159">
        <v>3.6756756756756798E-2</v>
      </c>
    </row>
    <row r="12" spans="2:4" s="76" customFormat="1" ht="23.25" customHeight="1" x14ac:dyDescent="0.35">
      <c r="B12" s="157" t="s">
        <v>222</v>
      </c>
      <c r="C12" s="158">
        <v>3.3564814814814801E-4</v>
      </c>
      <c r="D12" s="159">
        <v>3.1351351351351399E-2</v>
      </c>
    </row>
    <row r="13" spans="2:4" s="76" customFormat="1" ht="23.25" customHeight="1" x14ac:dyDescent="0.35">
      <c r="B13" s="157" t="s">
        <v>223</v>
      </c>
      <c r="C13" s="158">
        <v>3.3564814814814801E-4</v>
      </c>
      <c r="D13" s="159">
        <v>3.1351351351351399E-2</v>
      </c>
    </row>
    <row r="14" spans="2:4" s="76" customFormat="1" ht="23.25" customHeight="1" x14ac:dyDescent="0.35">
      <c r="B14" s="157" t="s">
        <v>122</v>
      </c>
      <c r="C14" s="158">
        <v>2.4305555555555601E-4</v>
      </c>
      <c r="D14" s="159">
        <v>2.27027027027027E-2</v>
      </c>
    </row>
    <row r="15" spans="2:4" s="76" customFormat="1" ht="23.25" customHeight="1" x14ac:dyDescent="0.35">
      <c r="B15" s="157" t="s">
        <v>82</v>
      </c>
      <c r="C15" s="158">
        <v>2.0833333333333299E-4</v>
      </c>
      <c r="D15" s="159">
        <v>1.94594594594595E-2</v>
      </c>
    </row>
    <row r="16" spans="2:4" s="76" customFormat="1" ht="23.25" customHeight="1" thickBot="1" x14ac:dyDescent="0.4">
      <c r="B16" s="160" t="s">
        <v>176</v>
      </c>
      <c r="C16" s="161">
        <v>1.8518518518518501E-4</v>
      </c>
      <c r="D16" s="162">
        <v>1.7297297297297301E-2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7.542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70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3.25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35">
      <c r="B6" s="147" t="s">
        <v>77</v>
      </c>
      <c r="C6" s="148">
        <v>1.5821759259259299E-2</v>
      </c>
      <c r="D6" s="143">
        <v>0.31103526734926101</v>
      </c>
    </row>
    <row r="7" spans="2:4" s="76" customFormat="1" ht="23.25" customHeight="1" x14ac:dyDescent="0.35">
      <c r="B7" s="147" t="s">
        <v>81</v>
      </c>
      <c r="C7" s="148">
        <v>5.9027777777777802E-3</v>
      </c>
      <c r="D7" s="143">
        <v>0.116040955631399</v>
      </c>
    </row>
    <row r="8" spans="2:4" s="76" customFormat="1" ht="23.25" customHeight="1" x14ac:dyDescent="0.35">
      <c r="B8" s="147" t="s">
        <v>121</v>
      </c>
      <c r="C8" s="148">
        <v>5.8564814814814799E-3</v>
      </c>
      <c r="D8" s="143">
        <v>0.115130830489192</v>
      </c>
    </row>
    <row r="9" spans="2:4" s="76" customFormat="1" ht="23.25" customHeight="1" x14ac:dyDescent="0.35">
      <c r="B9" s="147" t="s">
        <v>122</v>
      </c>
      <c r="C9" s="148">
        <v>2.5231481481481498E-3</v>
      </c>
      <c r="D9" s="143">
        <v>4.9601820250284402E-2</v>
      </c>
    </row>
    <row r="10" spans="2:4" s="76" customFormat="1" ht="23.25" customHeight="1" x14ac:dyDescent="0.35">
      <c r="B10" s="147" t="s">
        <v>120</v>
      </c>
      <c r="C10" s="148">
        <v>2.32638888888889E-3</v>
      </c>
      <c r="D10" s="143">
        <v>4.5733788395904397E-2</v>
      </c>
    </row>
    <row r="11" spans="2:4" s="76" customFormat="1" ht="23.25" customHeight="1" x14ac:dyDescent="0.35">
      <c r="B11" s="147" t="s">
        <v>223</v>
      </c>
      <c r="C11" s="148">
        <v>1.58564814814815E-3</v>
      </c>
      <c r="D11" s="143">
        <v>3.1171786120591599E-2</v>
      </c>
    </row>
    <row r="12" spans="2:4" s="76" customFormat="1" ht="23.25" customHeight="1" x14ac:dyDescent="0.35">
      <c r="B12" s="147" t="s">
        <v>176</v>
      </c>
      <c r="C12" s="148">
        <v>1.4351851851851899E-3</v>
      </c>
      <c r="D12" s="143">
        <v>2.8213879408418699E-2</v>
      </c>
    </row>
    <row r="13" spans="2:4" s="76" customFormat="1" ht="23.25" customHeight="1" x14ac:dyDescent="0.35">
      <c r="B13" s="147" t="s">
        <v>78</v>
      </c>
      <c r="C13" s="148">
        <v>1.2615740740740699E-3</v>
      </c>
      <c r="D13" s="143">
        <v>2.4800910125142201E-2</v>
      </c>
    </row>
    <row r="14" spans="2:4" s="76" customFormat="1" ht="23.25" customHeight="1" x14ac:dyDescent="0.35">
      <c r="B14" s="147" t="s">
        <v>82</v>
      </c>
      <c r="C14" s="148">
        <v>1.1805555555555599E-3</v>
      </c>
      <c r="D14" s="143">
        <v>2.3208191126279899E-2</v>
      </c>
    </row>
    <row r="15" spans="2:4" s="76" customFormat="1" ht="23.25" customHeight="1" x14ac:dyDescent="0.35">
      <c r="B15" s="147" t="s">
        <v>178</v>
      </c>
      <c r="C15" s="148">
        <v>1.07638888888889E-3</v>
      </c>
      <c r="D15" s="143">
        <v>2.1160409556314E-2</v>
      </c>
    </row>
    <row r="16" spans="2:4" s="76" customFormat="1" ht="23.25" customHeight="1" x14ac:dyDescent="0.35">
      <c r="B16" s="147" t="s">
        <v>245</v>
      </c>
      <c r="C16" s="148">
        <v>1.0069444444444401E-3</v>
      </c>
      <c r="D16" s="143">
        <v>1.9795221843003401E-2</v>
      </c>
    </row>
    <row r="17" spans="2:4" s="76" customFormat="1" ht="23.25" customHeight="1" x14ac:dyDescent="0.35">
      <c r="B17" s="147" t="s">
        <v>246</v>
      </c>
      <c r="C17" s="148">
        <v>9.2592592592592596E-4</v>
      </c>
      <c r="D17" s="143">
        <v>1.82025028441411E-2</v>
      </c>
    </row>
    <row r="18" spans="2:4" s="76" customFormat="1" ht="23.25" customHeight="1" x14ac:dyDescent="0.35">
      <c r="B18" s="147" t="s">
        <v>219</v>
      </c>
      <c r="C18" s="148">
        <v>7.8703703703703705E-4</v>
      </c>
      <c r="D18" s="143">
        <v>1.5472127417519899E-2</v>
      </c>
    </row>
    <row r="19" spans="2:4" s="76" customFormat="1" ht="23.25" customHeight="1" x14ac:dyDescent="0.35">
      <c r="B19" s="147" t="s">
        <v>124</v>
      </c>
      <c r="C19" s="148">
        <v>7.2916666666666703E-4</v>
      </c>
      <c r="D19" s="143">
        <v>1.43344709897611E-2</v>
      </c>
    </row>
    <row r="20" spans="2:4" s="76" customFormat="1" ht="23.25" customHeight="1" x14ac:dyDescent="0.35">
      <c r="B20" s="147" t="s">
        <v>232</v>
      </c>
      <c r="C20" s="148">
        <v>7.0601851851851804E-4</v>
      </c>
      <c r="D20" s="143">
        <v>1.3879408418657599E-2</v>
      </c>
    </row>
    <row r="21" spans="2:4" s="76" customFormat="1" ht="23.25" customHeight="1" x14ac:dyDescent="0.35">
      <c r="B21" s="147" t="s">
        <v>239</v>
      </c>
      <c r="C21" s="148">
        <v>7.0601851851851804E-4</v>
      </c>
      <c r="D21" s="143">
        <v>1.3879408418657599E-2</v>
      </c>
    </row>
    <row r="22" spans="2:4" s="76" customFormat="1" ht="23.25" customHeight="1" x14ac:dyDescent="0.35">
      <c r="B22" s="147" t="s">
        <v>247</v>
      </c>
      <c r="C22" s="148">
        <v>6.9444444444444404E-4</v>
      </c>
      <c r="D22" s="143">
        <v>1.36518771331058E-2</v>
      </c>
    </row>
    <row r="23" spans="2:4" s="76" customFormat="1" ht="23.25" customHeight="1" x14ac:dyDescent="0.35">
      <c r="B23" s="147" t="s">
        <v>248</v>
      </c>
      <c r="C23" s="148">
        <v>6.4814814814814802E-4</v>
      </c>
      <c r="D23" s="143">
        <v>1.2741751990898701E-2</v>
      </c>
    </row>
    <row r="24" spans="2:4" s="76" customFormat="1" ht="23.25" customHeight="1" x14ac:dyDescent="0.35">
      <c r="B24" s="147" t="s">
        <v>221</v>
      </c>
      <c r="C24" s="148">
        <v>5.6712962962962999E-4</v>
      </c>
      <c r="D24" s="143">
        <v>1.1149032992036401E-2</v>
      </c>
    </row>
    <row r="25" spans="2:4" s="76" customFormat="1" ht="23.25" customHeight="1" x14ac:dyDescent="0.35">
      <c r="B25" s="147" t="s">
        <v>190</v>
      </c>
      <c r="C25" s="148">
        <v>5.5555555555555599E-4</v>
      </c>
      <c r="D25" s="143">
        <v>1.09215017064846E-2</v>
      </c>
    </row>
    <row r="26" spans="2:4" s="76" customFormat="1" ht="23.25" customHeight="1" thickBot="1" x14ac:dyDescent="0.4">
      <c r="B26" s="150" t="s">
        <v>222</v>
      </c>
      <c r="C26" s="151">
        <v>5.5555555555555599E-4</v>
      </c>
      <c r="D26" s="156">
        <v>1.09215017064846E-2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9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6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71</v>
      </c>
      <c r="C3" s="214"/>
      <c r="D3" s="215"/>
    </row>
    <row r="4" spans="2:4" s="76" customFormat="1" ht="24" customHeight="1" x14ac:dyDescent="0.35">
      <c r="B4" s="216" t="s">
        <v>202</v>
      </c>
      <c r="C4" s="217"/>
      <c r="D4" s="218"/>
    </row>
    <row r="5" spans="2:4" s="76" customFormat="1" ht="24" customHeight="1" x14ac:dyDescent="0.35">
      <c r="B5" s="77" t="s">
        <v>10</v>
      </c>
      <c r="C5" s="78" t="s">
        <v>62</v>
      </c>
      <c r="D5" s="79" t="s">
        <v>5</v>
      </c>
    </row>
    <row r="6" spans="2:4" s="76" customFormat="1" ht="23.25" customHeight="1" x14ac:dyDescent="0.35">
      <c r="B6" s="147" t="s">
        <v>77</v>
      </c>
      <c r="C6" s="148">
        <v>1.97222222222222E-2</v>
      </c>
      <c r="D6" s="143">
        <v>0.20684632192279701</v>
      </c>
    </row>
    <row r="7" spans="2:4" s="76" customFormat="1" ht="23.25" customHeight="1" x14ac:dyDescent="0.35">
      <c r="B7" s="147" t="s">
        <v>121</v>
      </c>
      <c r="C7" s="148">
        <v>1.07060185185185E-2</v>
      </c>
      <c r="D7" s="143">
        <v>0.11228453508133</v>
      </c>
    </row>
    <row r="8" spans="2:4" s="76" customFormat="1" ht="23.25" customHeight="1" x14ac:dyDescent="0.35">
      <c r="B8" s="147" t="s">
        <v>78</v>
      </c>
      <c r="C8" s="148">
        <v>8.6921296296296295E-3</v>
      </c>
      <c r="D8" s="143">
        <v>9.1162903617382898E-2</v>
      </c>
    </row>
    <row r="9" spans="2:4" s="76" customFormat="1" ht="23.25" customHeight="1" x14ac:dyDescent="0.35">
      <c r="B9" s="147" t="s">
        <v>222</v>
      </c>
      <c r="C9" s="148">
        <v>5.1736111111111097E-3</v>
      </c>
      <c r="D9" s="143">
        <v>5.4260742898761802E-2</v>
      </c>
    </row>
    <row r="10" spans="2:4" s="76" customFormat="1" ht="23.25" customHeight="1" x14ac:dyDescent="0.35">
      <c r="B10" s="147" t="s">
        <v>120</v>
      </c>
      <c r="C10" s="148">
        <v>4.8032407407407399E-3</v>
      </c>
      <c r="D10" s="143">
        <v>5.0376304928380702E-2</v>
      </c>
    </row>
    <row r="11" spans="2:4" s="76" customFormat="1" ht="23.25" customHeight="1" x14ac:dyDescent="0.35">
      <c r="B11" s="147" t="s">
        <v>81</v>
      </c>
      <c r="C11" s="148">
        <v>4.6643518518518501E-3</v>
      </c>
      <c r="D11" s="143">
        <v>4.8919640689487703E-2</v>
      </c>
    </row>
    <row r="12" spans="2:4" s="76" customFormat="1" ht="23.25" customHeight="1" x14ac:dyDescent="0.35">
      <c r="B12" s="147" t="s">
        <v>124</v>
      </c>
      <c r="C12" s="148">
        <v>3.6805555555555602E-3</v>
      </c>
      <c r="D12" s="143">
        <v>3.8601602330662801E-2</v>
      </c>
    </row>
    <row r="13" spans="2:4" s="76" customFormat="1" ht="23.25" customHeight="1" x14ac:dyDescent="0.35">
      <c r="B13" s="147" t="s">
        <v>223</v>
      </c>
      <c r="C13" s="148">
        <v>2.6273148148148102E-3</v>
      </c>
      <c r="D13" s="143">
        <v>2.75552318523914E-2</v>
      </c>
    </row>
    <row r="14" spans="2:4" s="76" customFormat="1" ht="23.25" customHeight="1" x14ac:dyDescent="0.35">
      <c r="B14" s="147" t="s">
        <v>82</v>
      </c>
      <c r="C14" s="148">
        <v>2.3611111111111098E-3</v>
      </c>
      <c r="D14" s="143">
        <v>2.4763292061179901E-2</v>
      </c>
    </row>
    <row r="15" spans="2:4" s="76" customFormat="1" ht="23.25" customHeight="1" x14ac:dyDescent="0.35">
      <c r="B15" s="147" t="s">
        <v>246</v>
      </c>
      <c r="C15" s="148">
        <v>2.3148148148148099E-3</v>
      </c>
      <c r="D15" s="143">
        <v>2.4277737314882301E-2</v>
      </c>
    </row>
    <row r="16" spans="2:4" s="76" customFormat="1" ht="23.25" customHeight="1" x14ac:dyDescent="0.35">
      <c r="B16" s="147" t="s">
        <v>238</v>
      </c>
      <c r="C16" s="148">
        <v>2.1990740740740699E-3</v>
      </c>
      <c r="D16" s="143">
        <v>2.3063850449138099E-2</v>
      </c>
    </row>
    <row r="17" spans="2:4" s="76" customFormat="1" ht="23.25" customHeight="1" x14ac:dyDescent="0.35">
      <c r="B17" s="147" t="s">
        <v>181</v>
      </c>
      <c r="C17" s="148">
        <v>1.9444444444444401E-3</v>
      </c>
      <c r="D17" s="143">
        <v>2.0393299344501101E-2</v>
      </c>
    </row>
    <row r="18" spans="2:4" s="76" customFormat="1" ht="23.25" customHeight="1" x14ac:dyDescent="0.35">
      <c r="B18" s="147" t="s">
        <v>122</v>
      </c>
      <c r="C18" s="148">
        <v>1.77083333333333E-3</v>
      </c>
      <c r="D18" s="143">
        <v>1.8572469045884901E-2</v>
      </c>
    </row>
    <row r="19" spans="2:4" s="76" customFormat="1" ht="23.25" customHeight="1" x14ac:dyDescent="0.35">
      <c r="B19" s="147" t="s">
        <v>127</v>
      </c>
      <c r="C19" s="148">
        <v>1.44675925925926E-3</v>
      </c>
      <c r="D19" s="143">
        <v>1.5173585821801399E-2</v>
      </c>
    </row>
    <row r="20" spans="2:4" s="76" customFormat="1" ht="23.25" customHeight="1" x14ac:dyDescent="0.35">
      <c r="B20" s="147" t="s">
        <v>247</v>
      </c>
      <c r="C20" s="148">
        <v>1.25E-3</v>
      </c>
      <c r="D20" s="143">
        <v>1.31099781500364E-2</v>
      </c>
    </row>
    <row r="21" spans="2:4" s="76" customFormat="1" ht="23.25" customHeight="1" x14ac:dyDescent="0.35">
      <c r="B21" s="147" t="s">
        <v>242</v>
      </c>
      <c r="C21" s="148">
        <v>1.2037037037037001E-3</v>
      </c>
      <c r="D21" s="143">
        <v>1.26244234037388E-2</v>
      </c>
    </row>
    <row r="22" spans="2:4" s="76" customFormat="1" ht="23.25" customHeight="1" x14ac:dyDescent="0.35">
      <c r="B22" s="147" t="s">
        <v>249</v>
      </c>
      <c r="C22" s="148">
        <v>1.19212962962963E-3</v>
      </c>
      <c r="D22" s="143">
        <v>1.25030347171644E-2</v>
      </c>
    </row>
    <row r="23" spans="2:4" s="76" customFormat="1" ht="23.25" customHeight="1" x14ac:dyDescent="0.35">
      <c r="B23" s="147" t="s">
        <v>235</v>
      </c>
      <c r="C23" s="148">
        <v>1.0879629629629601E-3</v>
      </c>
      <c r="D23" s="143">
        <v>1.14105365379947E-2</v>
      </c>
    </row>
    <row r="24" spans="2:4" s="76" customFormat="1" ht="23.25" customHeight="1" x14ac:dyDescent="0.35">
      <c r="B24" s="147" t="s">
        <v>221</v>
      </c>
      <c r="C24" s="148">
        <v>1.0185185185185199E-3</v>
      </c>
      <c r="D24" s="143">
        <v>1.06822044185482E-2</v>
      </c>
    </row>
    <row r="25" spans="2:4" s="76" customFormat="1" ht="23.25" customHeight="1" thickBot="1" x14ac:dyDescent="0.4">
      <c r="B25" s="150" t="s">
        <v>217</v>
      </c>
      <c r="C25" s="151">
        <v>9.4907407407407397E-4</v>
      </c>
      <c r="D25" s="156">
        <v>9.9538722991017198E-3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0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13" t="s">
        <v>72</v>
      </c>
      <c r="C3" s="214"/>
      <c r="D3" s="215"/>
    </row>
    <row r="4" spans="2:4" s="76" customFormat="1" ht="24" customHeight="1" x14ac:dyDescent="0.35">
      <c r="B4" s="219" t="s">
        <v>202</v>
      </c>
      <c r="C4" s="217"/>
      <c r="D4" s="218"/>
    </row>
    <row r="5" spans="2:4" s="76" customFormat="1" ht="24" customHeight="1" x14ac:dyDescent="0.35">
      <c r="B5" s="183" t="s">
        <v>10</v>
      </c>
      <c r="C5" s="78" t="s">
        <v>62</v>
      </c>
      <c r="D5" s="79" t="s">
        <v>5</v>
      </c>
    </row>
    <row r="6" spans="2:4" s="76" customFormat="1" ht="24" customHeight="1" thickBot="1" x14ac:dyDescent="0.4">
      <c r="B6" s="181"/>
      <c r="C6" s="184"/>
      <c r="D6" s="18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zoomScale="56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3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4" customHeight="1" x14ac:dyDescent="0.35">
      <c r="B3" s="226" t="s">
        <v>83</v>
      </c>
      <c r="C3" s="227"/>
      <c r="D3" s="228"/>
    </row>
    <row r="4" spans="2:4" s="76" customFormat="1" ht="24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63" t="s">
        <v>121</v>
      </c>
      <c r="C6" s="164">
        <v>4.2592592592592599E-2</v>
      </c>
      <c r="D6" s="165">
        <v>4.81347773766546E-2</v>
      </c>
    </row>
    <row r="7" spans="2:4" s="76" customFormat="1" ht="23.25" customHeight="1" x14ac:dyDescent="0.35">
      <c r="B7" s="163" t="s">
        <v>224</v>
      </c>
      <c r="C7" s="164">
        <v>2.0277777777777801E-2</v>
      </c>
      <c r="D7" s="165">
        <v>2.2916339664102999E-2</v>
      </c>
    </row>
    <row r="8" spans="2:4" s="76" customFormat="1" ht="23.25" customHeight="1" x14ac:dyDescent="0.35">
      <c r="B8" s="163" t="s">
        <v>250</v>
      </c>
      <c r="C8" s="164">
        <v>2.00347222222222E-2</v>
      </c>
      <c r="D8" s="165">
        <v>2.2641657510594899E-2</v>
      </c>
    </row>
    <row r="9" spans="2:4" s="76" customFormat="1" ht="23.25" customHeight="1" x14ac:dyDescent="0.35">
      <c r="B9" s="163" t="s">
        <v>81</v>
      </c>
      <c r="C9" s="164">
        <v>1.8113425925925901E-2</v>
      </c>
      <c r="D9" s="165">
        <v>2.04703604876262E-2</v>
      </c>
    </row>
    <row r="10" spans="2:4" s="76" customFormat="1" ht="23.25" customHeight="1" x14ac:dyDescent="0.35">
      <c r="B10" s="163" t="s">
        <v>251</v>
      </c>
      <c r="C10" s="164">
        <v>1.7569444444444401E-2</v>
      </c>
      <c r="D10" s="165">
        <v>1.9855595667869999E-2</v>
      </c>
    </row>
    <row r="11" spans="2:4" s="76" customFormat="1" ht="23.25" customHeight="1" x14ac:dyDescent="0.35">
      <c r="B11" s="163" t="s">
        <v>252</v>
      </c>
      <c r="C11" s="164">
        <v>1.7060185185185199E-2</v>
      </c>
      <c r="D11" s="165">
        <v>1.9280071155757899E-2</v>
      </c>
    </row>
    <row r="12" spans="2:4" s="76" customFormat="1" ht="23.25" customHeight="1" x14ac:dyDescent="0.35">
      <c r="B12" s="163" t="s">
        <v>246</v>
      </c>
      <c r="C12" s="164">
        <v>1.5532407407407399E-2</v>
      </c>
      <c r="D12" s="165">
        <v>1.75534976194213E-2</v>
      </c>
    </row>
    <row r="13" spans="2:4" s="76" customFormat="1" ht="23.25" customHeight="1" x14ac:dyDescent="0.35">
      <c r="B13" s="163" t="s">
        <v>253</v>
      </c>
      <c r="C13" s="164">
        <v>1.42592592592593E-2</v>
      </c>
      <c r="D13" s="165">
        <v>1.6114686339140899E-2</v>
      </c>
    </row>
    <row r="14" spans="2:4" s="76" customFormat="1" ht="23.25" customHeight="1" x14ac:dyDescent="0.35">
      <c r="B14" s="163" t="s">
        <v>254</v>
      </c>
      <c r="C14" s="164">
        <v>1.3807870370370399E-2</v>
      </c>
      <c r="D14" s="165">
        <v>1.56045623397687E-2</v>
      </c>
    </row>
    <row r="15" spans="2:4" s="76" customFormat="1" ht="23.25" customHeight="1" x14ac:dyDescent="0.35">
      <c r="B15" s="163" t="s">
        <v>181</v>
      </c>
      <c r="C15" s="164">
        <v>1.3553240740740701E-2</v>
      </c>
      <c r="D15" s="165">
        <v>1.53168000837127E-2</v>
      </c>
    </row>
    <row r="16" spans="2:4" s="76" customFormat="1" ht="23.25" customHeight="1" x14ac:dyDescent="0.35">
      <c r="B16" s="163" t="s">
        <v>255</v>
      </c>
      <c r="C16" s="164">
        <v>1.32175925925926E-2</v>
      </c>
      <c r="D16" s="165">
        <v>1.4937477109820499E-2</v>
      </c>
    </row>
    <row r="17" spans="2:4" s="76" customFormat="1" ht="23.25" customHeight="1" x14ac:dyDescent="0.35">
      <c r="B17" s="163" t="s">
        <v>188</v>
      </c>
      <c r="C17" s="164">
        <v>1.28935185185185E-2</v>
      </c>
      <c r="D17" s="165">
        <v>1.4571234238476401E-2</v>
      </c>
    </row>
    <row r="18" spans="2:4" s="76" customFormat="1" ht="23.25" customHeight="1" x14ac:dyDescent="0.35">
      <c r="B18" s="163" t="s">
        <v>82</v>
      </c>
      <c r="C18" s="164">
        <v>1.28703703703704E-2</v>
      </c>
      <c r="D18" s="165">
        <v>1.4545074033380401E-2</v>
      </c>
    </row>
    <row r="19" spans="2:4" s="76" customFormat="1" ht="23.25" customHeight="1" x14ac:dyDescent="0.35">
      <c r="B19" s="163" t="s">
        <v>256</v>
      </c>
      <c r="C19" s="164">
        <v>1.28356481481481E-2</v>
      </c>
      <c r="D19" s="165">
        <v>1.4505833725736401E-2</v>
      </c>
    </row>
    <row r="20" spans="2:4" s="76" customFormat="1" ht="23.25" customHeight="1" x14ac:dyDescent="0.35">
      <c r="B20" s="163" t="s">
        <v>257</v>
      </c>
      <c r="C20" s="164">
        <v>1.1875E-2</v>
      </c>
      <c r="D20" s="165">
        <v>1.34201852142521E-2</v>
      </c>
    </row>
    <row r="21" spans="2:4" s="76" customFormat="1" ht="23.25" customHeight="1" x14ac:dyDescent="0.35">
      <c r="B21" s="163" t="s">
        <v>258</v>
      </c>
      <c r="C21" s="164">
        <v>1.17361111111111E-2</v>
      </c>
      <c r="D21" s="165">
        <v>1.3263223983675999E-2</v>
      </c>
    </row>
    <row r="22" spans="2:4" s="76" customFormat="1" ht="23.25" customHeight="1" x14ac:dyDescent="0.35">
      <c r="B22" s="163" t="s">
        <v>259</v>
      </c>
      <c r="C22" s="164">
        <v>1.14583333333333E-2</v>
      </c>
      <c r="D22" s="165">
        <v>1.2949301522523901E-2</v>
      </c>
    </row>
    <row r="23" spans="2:4" s="76" customFormat="1" ht="23.25" customHeight="1" x14ac:dyDescent="0.35">
      <c r="B23" s="163" t="s">
        <v>260</v>
      </c>
      <c r="C23" s="164">
        <v>1.14236111111111E-2</v>
      </c>
      <c r="D23" s="165">
        <v>1.2910061214879901E-2</v>
      </c>
    </row>
    <row r="24" spans="2:4" s="76" customFormat="1" ht="23.25" customHeight="1" x14ac:dyDescent="0.35">
      <c r="B24" s="163" t="s">
        <v>261</v>
      </c>
      <c r="C24" s="164">
        <v>1.0439814814814799E-2</v>
      </c>
      <c r="D24" s="165">
        <v>1.17982524982996E-2</v>
      </c>
    </row>
    <row r="25" spans="2:4" s="76" customFormat="1" ht="23.25" customHeight="1" thickBot="1" x14ac:dyDescent="0.4">
      <c r="B25" s="166" t="s">
        <v>262</v>
      </c>
      <c r="C25" s="167">
        <v>1.0023148148148101E-2</v>
      </c>
      <c r="D25" s="168">
        <v>1.1327368806571401E-2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showGridLines="0" showZeros="0" topLeftCell="A4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9.7265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ht="23.25" customHeight="1" x14ac:dyDescent="0.35">
      <c r="B3" s="226" t="s">
        <v>84</v>
      </c>
      <c r="C3" s="227"/>
      <c r="D3" s="228"/>
    </row>
    <row r="4" spans="2:4" ht="23.25" customHeight="1" x14ac:dyDescent="0.35">
      <c r="B4" s="229" t="s">
        <v>202</v>
      </c>
      <c r="C4" s="230"/>
      <c r="D4" s="231"/>
    </row>
    <row r="5" spans="2:4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63" t="s">
        <v>223</v>
      </c>
      <c r="C6" s="164">
        <v>8.4953703703703701E-3</v>
      </c>
      <c r="D6" s="165">
        <v>0.16531531531531499</v>
      </c>
    </row>
    <row r="7" spans="2:4" s="76" customFormat="1" ht="23.25" customHeight="1" x14ac:dyDescent="0.35">
      <c r="B7" s="163" t="s">
        <v>263</v>
      </c>
      <c r="C7" s="164">
        <v>6.5972222222222196E-3</v>
      </c>
      <c r="D7" s="165">
        <v>0.12837837837837801</v>
      </c>
    </row>
    <row r="8" spans="2:4" s="76" customFormat="1" ht="23.25" customHeight="1" x14ac:dyDescent="0.35">
      <c r="B8" s="163" t="s">
        <v>258</v>
      </c>
      <c r="C8" s="164">
        <v>6.2152777777777796E-3</v>
      </c>
      <c r="D8" s="165">
        <v>0.120945945945946</v>
      </c>
    </row>
    <row r="9" spans="2:4" s="76" customFormat="1" ht="23.25" customHeight="1" x14ac:dyDescent="0.35">
      <c r="B9" s="163" t="s">
        <v>264</v>
      </c>
      <c r="C9" s="164">
        <v>6.1342592592592603E-3</v>
      </c>
      <c r="D9" s="165">
        <v>0.119369369369369</v>
      </c>
    </row>
    <row r="10" spans="2:4" s="76" customFormat="1" ht="23.25" customHeight="1" x14ac:dyDescent="0.35">
      <c r="B10" s="163" t="s">
        <v>230</v>
      </c>
      <c r="C10" s="164">
        <v>5.82175925925926E-3</v>
      </c>
      <c r="D10" s="165">
        <v>0.11328828828828801</v>
      </c>
    </row>
    <row r="11" spans="2:4" s="76" customFormat="1" ht="23.25" customHeight="1" x14ac:dyDescent="0.35">
      <c r="B11" s="163" t="s">
        <v>126</v>
      </c>
      <c r="C11" s="164">
        <v>5.4282407407407404E-3</v>
      </c>
      <c r="D11" s="165">
        <v>0.105630630630631</v>
      </c>
    </row>
    <row r="12" spans="2:4" s="76" customFormat="1" ht="23.25" customHeight="1" x14ac:dyDescent="0.35">
      <c r="B12" s="163" t="s">
        <v>237</v>
      </c>
      <c r="C12" s="164">
        <v>3.65740740740741E-3</v>
      </c>
      <c r="D12" s="165">
        <v>7.1171171171171194E-2</v>
      </c>
    </row>
    <row r="13" spans="2:4" s="76" customFormat="1" ht="23.25" customHeight="1" x14ac:dyDescent="0.35">
      <c r="B13" s="163" t="s">
        <v>265</v>
      </c>
      <c r="C13" s="164">
        <v>2.98611111111111E-3</v>
      </c>
      <c r="D13" s="165">
        <v>5.8108108108108097E-2</v>
      </c>
    </row>
    <row r="14" spans="2:4" s="76" customFormat="1" ht="23.25" customHeight="1" x14ac:dyDescent="0.35">
      <c r="B14" s="163" t="s">
        <v>266</v>
      </c>
      <c r="C14" s="164">
        <v>2.2569444444444399E-3</v>
      </c>
      <c r="D14" s="165">
        <v>4.3918918918918901E-2</v>
      </c>
    </row>
    <row r="15" spans="2:4" s="76" customFormat="1" ht="23.25" customHeight="1" x14ac:dyDescent="0.35">
      <c r="B15" s="163" t="s">
        <v>181</v>
      </c>
      <c r="C15" s="164">
        <v>2.0254629629629598E-3</v>
      </c>
      <c r="D15" s="165">
        <v>3.94144144144144E-2</v>
      </c>
    </row>
    <row r="16" spans="2:4" s="76" customFormat="1" ht="23.25" customHeight="1" thickBot="1" x14ac:dyDescent="0.4">
      <c r="B16" s="166" t="s">
        <v>267</v>
      </c>
      <c r="C16" s="167">
        <v>1.77083333333333E-3</v>
      </c>
      <c r="D16" s="168">
        <v>3.4459459459459503E-2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2" max="16383" man="1"/>
  </rowBreaks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2"/>
  <sheetViews>
    <sheetView showGridLines="0" showZeros="0" view="pageBreakPreview" zoomScale="110" zoomScaleNormal="7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x14ac:dyDescent="0.35">
      <c r="B3" s="189" t="s">
        <v>49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2.5578703703703701E-3</v>
      </c>
      <c r="D7" s="12">
        <f t="shared" ref="D7:D19" si="0">IFERROR(C7/C$20,0)</f>
        <v>0.3069444444444443</v>
      </c>
      <c r="E7" s="12">
        <f t="shared" ref="E7:E19" si="1">IFERROR(C7/C$31,0)</f>
        <v>8.3145221971406974E-2</v>
      </c>
      <c r="F7" s="11">
        <v>3.00925925925926E-4</v>
      </c>
      <c r="G7" s="12">
        <f t="shared" ref="G7:G19" si="2">IFERROR(F7/F$20,0)</f>
        <v>0.37681159420289873</v>
      </c>
      <c r="H7" s="12">
        <f t="shared" ref="H7:H19" si="3">IFERROR(F7/F$31,0)</f>
        <v>0.13402061855670103</v>
      </c>
      <c r="I7" s="11">
        <v>2.8587962962962998E-3</v>
      </c>
      <c r="J7" s="12">
        <f t="shared" ref="J7:J19" si="4">IFERROR(I7/I$20,0)</f>
        <v>0.31305449936628688</v>
      </c>
      <c r="K7" s="14">
        <f t="shared" ref="K7:K19" si="5">IFERROR(I7/I$31,0)</f>
        <v>8.66058906030856E-2</v>
      </c>
    </row>
    <row r="8" spans="2:11" s="5" customFormat="1" x14ac:dyDescent="0.35">
      <c r="B8" s="113" t="s">
        <v>118</v>
      </c>
      <c r="C8" s="11">
        <v>1.2962962962962999E-3</v>
      </c>
      <c r="D8" s="12">
        <f t="shared" si="0"/>
        <v>0.15555555555555592</v>
      </c>
      <c r="E8" s="12">
        <f t="shared" si="1"/>
        <v>4.2136945071482391E-2</v>
      </c>
      <c r="F8" s="11">
        <v>1.6203703703703701E-4</v>
      </c>
      <c r="G8" s="12">
        <f t="shared" si="2"/>
        <v>0.20289855072463769</v>
      </c>
      <c r="H8" s="12">
        <f t="shared" si="3"/>
        <v>7.2164948453608213E-2</v>
      </c>
      <c r="I8" s="11">
        <v>1.4583333333333299E-3</v>
      </c>
      <c r="J8" s="12">
        <f t="shared" si="4"/>
        <v>0.15969581749049397</v>
      </c>
      <c r="K8" s="14">
        <f t="shared" si="5"/>
        <v>4.4179523141654846E-2</v>
      </c>
    </row>
    <row r="9" spans="2:11" s="5" customFormat="1" x14ac:dyDescent="0.35">
      <c r="B9" s="10" t="s">
        <v>51</v>
      </c>
      <c r="C9" s="11">
        <v>9.8379629629629598E-4</v>
      </c>
      <c r="D9" s="12">
        <f t="shared" si="0"/>
        <v>0.11805555555555547</v>
      </c>
      <c r="E9" s="12">
        <f t="shared" si="1"/>
        <v>3.1978931527464213E-2</v>
      </c>
      <c r="F9" s="11">
        <v>0</v>
      </c>
      <c r="G9" s="12">
        <f t="shared" si="2"/>
        <v>0</v>
      </c>
      <c r="H9" s="12">
        <f t="shared" si="3"/>
        <v>0</v>
      </c>
      <c r="I9" s="11">
        <v>9.8379629629629598E-4</v>
      </c>
      <c r="J9" s="12">
        <f t="shared" si="4"/>
        <v>0.10773130544993662</v>
      </c>
      <c r="K9" s="14">
        <f t="shared" si="5"/>
        <v>2.9803646563814838E-2</v>
      </c>
    </row>
    <row r="10" spans="2:11" s="5" customFormat="1" x14ac:dyDescent="0.35">
      <c r="B10" s="10" t="s">
        <v>11</v>
      </c>
      <c r="C10" s="11">
        <v>1.2268518518518501E-3</v>
      </c>
      <c r="D10" s="12">
        <f t="shared" si="0"/>
        <v>0.14722222222222195</v>
      </c>
      <c r="E10" s="12">
        <f t="shared" si="1"/>
        <v>3.9879608728367093E-2</v>
      </c>
      <c r="F10" s="11">
        <v>2.31481481481481E-4</v>
      </c>
      <c r="G10" s="12">
        <f t="shared" si="2"/>
        <v>0.28985507246376757</v>
      </c>
      <c r="H10" s="12">
        <f t="shared" si="3"/>
        <v>0.1030927835051544</v>
      </c>
      <c r="I10" s="11">
        <v>1.4583333333333299E-3</v>
      </c>
      <c r="J10" s="12">
        <f t="shared" si="4"/>
        <v>0.15969581749049397</v>
      </c>
      <c r="K10" s="14">
        <f t="shared" si="5"/>
        <v>4.4179523141654846E-2</v>
      </c>
    </row>
    <row r="11" spans="2:11" s="5" customFormat="1" x14ac:dyDescent="0.35">
      <c r="B11" s="10" t="s">
        <v>12</v>
      </c>
      <c r="C11" s="11">
        <v>2.4305555555555601E-4</v>
      </c>
      <c r="D11" s="12">
        <f t="shared" si="0"/>
        <v>2.9166666666666709E-2</v>
      </c>
      <c r="E11" s="12">
        <f t="shared" si="1"/>
        <v>7.9006772009029402E-3</v>
      </c>
      <c r="F11" s="11">
        <v>0</v>
      </c>
      <c r="G11" s="12">
        <f t="shared" si="2"/>
        <v>0</v>
      </c>
      <c r="H11" s="12">
        <f t="shared" si="3"/>
        <v>0</v>
      </c>
      <c r="I11" s="11">
        <v>2.4305555555555601E-4</v>
      </c>
      <c r="J11" s="12">
        <f t="shared" si="4"/>
        <v>2.6615969581749103E-2</v>
      </c>
      <c r="K11" s="14">
        <f t="shared" si="5"/>
        <v>7.3632538569425058E-3</v>
      </c>
    </row>
    <row r="12" spans="2:11" s="5" customFormat="1" x14ac:dyDescent="0.35">
      <c r="B12" s="10" t="s">
        <v>198</v>
      </c>
      <c r="C12" s="11">
        <v>1.58564814814815E-3</v>
      </c>
      <c r="D12" s="12">
        <f t="shared" si="0"/>
        <v>0.19027777777777793</v>
      </c>
      <c r="E12" s="12">
        <f t="shared" si="1"/>
        <v>5.1542513167795338E-2</v>
      </c>
      <c r="F12" s="11">
        <v>0</v>
      </c>
      <c r="G12" s="12">
        <f t="shared" si="2"/>
        <v>0</v>
      </c>
      <c r="H12" s="12">
        <f t="shared" si="3"/>
        <v>0</v>
      </c>
      <c r="I12" s="11">
        <v>1.58564814814815E-3</v>
      </c>
      <c r="J12" s="12">
        <f t="shared" si="4"/>
        <v>0.17363751584283929</v>
      </c>
      <c r="K12" s="14">
        <f t="shared" si="5"/>
        <v>4.8036465638148694E-2</v>
      </c>
    </row>
    <row r="13" spans="2:11" s="5" customFormat="1" x14ac:dyDescent="0.35">
      <c r="B13" s="10" t="s">
        <v>129</v>
      </c>
      <c r="C13" s="11">
        <v>1.6203703703703701E-4</v>
      </c>
      <c r="D13" s="12">
        <f t="shared" si="0"/>
        <v>1.9444444444444434E-2</v>
      </c>
      <c r="E13" s="12">
        <f t="shared" si="1"/>
        <v>5.2671181339352825E-3</v>
      </c>
      <c r="F13" s="11">
        <v>0</v>
      </c>
      <c r="G13" s="12">
        <f t="shared" si="2"/>
        <v>0</v>
      </c>
      <c r="H13" s="12">
        <f t="shared" si="3"/>
        <v>0</v>
      </c>
      <c r="I13" s="11">
        <v>1.6203703703703701E-4</v>
      </c>
      <c r="J13" s="12">
        <f t="shared" si="4"/>
        <v>1.7743979721166033E-2</v>
      </c>
      <c r="K13" s="14">
        <f t="shared" si="5"/>
        <v>4.9088359046283274E-3</v>
      </c>
    </row>
    <row r="14" spans="2:11" s="5" customFormat="1" x14ac:dyDescent="0.35">
      <c r="B14" s="10" t="s">
        <v>130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2.7777777777777799E-4</v>
      </c>
      <c r="D19" s="12">
        <f t="shared" si="0"/>
        <v>3.3333333333333347E-2</v>
      </c>
      <c r="E19" s="12">
        <f t="shared" si="1"/>
        <v>9.0293453724604941E-3</v>
      </c>
      <c r="F19" s="11">
        <v>1.04166666666667E-4</v>
      </c>
      <c r="G19" s="12">
        <f t="shared" si="2"/>
        <v>0.13043478260869609</v>
      </c>
      <c r="H19" s="12">
        <f t="shared" si="3"/>
        <v>4.6391752577319721E-2</v>
      </c>
      <c r="I19" s="11">
        <v>3.8194444444444398E-4</v>
      </c>
      <c r="J19" s="12">
        <f t="shared" si="4"/>
        <v>4.1825095057034176E-2</v>
      </c>
      <c r="K19" s="14">
        <f t="shared" si="5"/>
        <v>1.1570827489481045E-2</v>
      </c>
    </row>
    <row r="20" spans="2:11" s="5" customFormat="1" ht="15.5" thickTop="1" thickBot="1" x14ac:dyDescent="0.4">
      <c r="B20" s="31" t="s">
        <v>3</v>
      </c>
      <c r="C20" s="32">
        <f>SUM(C7:C19)</f>
        <v>8.3333333333333367E-3</v>
      </c>
      <c r="D20" s="33">
        <f>IFERROR(SUM(D7:D19),0)</f>
        <v>1</v>
      </c>
      <c r="E20" s="33">
        <f>IFERROR(SUM(E7:E19),0)</f>
        <v>0.2708803611738147</v>
      </c>
      <c r="F20" s="32">
        <f>SUM(F7:F19)</f>
        <v>7.9861111111111094E-4</v>
      </c>
      <c r="G20" s="33">
        <f>IFERROR(SUM(G7:G19),0)</f>
        <v>1</v>
      </c>
      <c r="H20" s="33">
        <f>IFERROR(SUM(H7:H19),0)</f>
        <v>0.35567010309278335</v>
      </c>
      <c r="I20" s="32">
        <f>SUM(I7:I19)</f>
        <v>9.1319444444444425E-3</v>
      </c>
      <c r="J20" s="33">
        <f>IFERROR(SUM(J7:J19),0)</f>
        <v>0.99999999999999989</v>
      </c>
      <c r="K20" s="34">
        <f>IFERROR(SUM(K7:K19),0)</f>
        <v>0.27664796633941069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1.41203703703704E-3</v>
      </c>
      <c r="D23" s="19"/>
      <c r="E23" s="12">
        <f>IFERROR(C23/C$31,0)</f>
        <v>4.589917231000757E-2</v>
      </c>
      <c r="F23" s="11">
        <v>2.7777777777777799E-4</v>
      </c>
      <c r="G23" s="19"/>
      <c r="H23" s="12">
        <f>IFERROR(F23/F$31,0)</f>
        <v>0.12371134020618563</v>
      </c>
      <c r="I23" s="11">
        <v>1.68981481481481E-3</v>
      </c>
      <c r="J23" s="19"/>
      <c r="K23" s="14">
        <f>IFERROR(I23/I$31,0)</f>
        <v>5.119214586255242E-2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 x14ac:dyDescent="0.35">
      <c r="B26" s="18" t="s">
        <v>18</v>
      </c>
      <c r="C26" s="11">
        <v>5.5555555555555601E-3</v>
      </c>
      <c r="D26" s="19"/>
      <c r="E26" s="12">
        <f t="shared" si="6"/>
        <v>0.18058690744920988</v>
      </c>
      <c r="F26" s="11">
        <v>4.5138888888888898E-4</v>
      </c>
      <c r="G26" s="19"/>
      <c r="H26" s="12">
        <f t="shared" si="7"/>
        <v>0.20103092783505153</v>
      </c>
      <c r="I26" s="11">
        <v>6.0069444444444398E-3</v>
      </c>
      <c r="J26" s="19"/>
      <c r="K26" s="14">
        <f t="shared" si="8"/>
        <v>0.18197755960729287</v>
      </c>
    </row>
    <row r="27" spans="2:11" s="5" customFormat="1" x14ac:dyDescent="0.35">
      <c r="B27" s="18" t="s">
        <v>19</v>
      </c>
      <c r="C27" s="11">
        <v>1.44328703703704E-2</v>
      </c>
      <c r="D27" s="19"/>
      <c r="E27" s="12">
        <f t="shared" si="6"/>
        <v>0.46914973664409371</v>
      </c>
      <c r="F27" s="11">
        <v>7.1759259259259302E-4</v>
      </c>
      <c r="G27" s="19"/>
      <c r="H27" s="12">
        <f t="shared" si="7"/>
        <v>0.31958762886597947</v>
      </c>
      <c r="I27" s="11">
        <v>1.5150462962962999E-2</v>
      </c>
      <c r="J27" s="19"/>
      <c r="K27" s="14">
        <f t="shared" si="8"/>
        <v>0.45897615708274975</v>
      </c>
    </row>
    <row r="28" spans="2:11" s="5" customFormat="1" ht="15" thickBot="1" x14ac:dyDescent="0.4">
      <c r="B28" s="23" t="s">
        <v>20</v>
      </c>
      <c r="C28" s="20">
        <v>1.03009259259259E-3</v>
      </c>
      <c r="D28" s="24"/>
      <c r="E28" s="21">
        <f t="shared" si="6"/>
        <v>3.3483822422874218E-2</v>
      </c>
      <c r="F28" s="20">
        <v>0</v>
      </c>
      <c r="G28" s="24"/>
      <c r="H28" s="21">
        <f t="shared" si="7"/>
        <v>0</v>
      </c>
      <c r="I28" s="20">
        <v>1.03009259259259E-3</v>
      </c>
      <c r="J28" s="24"/>
      <c r="K28" s="22">
        <f t="shared" si="8"/>
        <v>3.1206171107994292E-2</v>
      </c>
    </row>
    <row r="29" spans="2:11" s="5" customFormat="1" ht="15.5" thickTop="1" thickBot="1" x14ac:dyDescent="0.4">
      <c r="B29" s="31" t="s">
        <v>3</v>
      </c>
      <c r="C29" s="32">
        <f>SUM(C23:C28)</f>
        <v>2.2430555555555589E-2</v>
      </c>
      <c r="D29" s="33"/>
      <c r="E29" s="33">
        <f>IFERROR(SUM(E23:E28),0)</f>
        <v>0.72911963882618536</v>
      </c>
      <c r="F29" s="32">
        <f>SUM(F23:F28)</f>
        <v>1.44675925925926E-3</v>
      </c>
      <c r="G29" s="33"/>
      <c r="H29" s="33">
        <f>IFERROR(SUM(H23:H28),0)</f>
        <v>0.64432989690721665</v>
      </c>
      <c r="I29" s="32">
        <f>SUM(I23:I28)</f>
        <v>2.3877314814814837E-2</v>
      </c>
      <c r="J29" s="33"/>
      <c r="K29" s="34">
        <f>IFERROR(SUM(K23:K28),0)</f>
        <v>0.72335203366058931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3.0763888888888924E-2</v>
      </c>
      <c r="D31" s="35"/>
      <c r="E31" s="36">
        <f>IFERROR(SUM(E20,E29),0)</f>
        <v>1</v>
      </c>
      <c r="F31" s="32">
        <f>SUM(F20,F29)</f>
        <v>2.2453703703703711E-3</v>
      </c>
      <c r="G31" s="35"/>
      <c r="H31" s="36">
        <f>IFERROR(SUM(H20,H29),0)</f>
        <v>1</v>
      </c>
      <c r="I31" s="32">
        <f>SUM(I20,I29)</f>
        <v>3.300925925925928E-2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0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ht="23.25" customHeight="1" x14ac:dyDescent="0.35">
      <c r="B3" s="226" t="s">
        <v>85</v>
      </c>
      <c r="C3" s="227"/>
      <c r="D3" s="228"/>
    </row>
    <row r="4" spans="2:4" ht="23.25" customHeight="1" x14ac:dyDescent="0.35">
      <c r="B4" s="229" t="s">
        <v>202</v>
      </c>
      <c r="C4" s="230"/>
      <c r="D4" s="231"/>
    </row>
    <row r="5" spans="2:4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63" t="s">
        <v>268</v>
      </c>
      <c r="C6" s="164">
        <v>6.42361111111111E-3</v>
      </c>
      <c r="D6" s="165">
        <v>0.31805157593123201</v>
      </c>
    </row>
    <row r="7" spans="2:4" s="76" customFormat="1" ht="23.25" customHeight="1" x14ac:dyDescent="0.35">
      <c r="B7" s="163" t="s">
        <v>269</v>
      </c>
      <c r="C7" s="164">
        <v>4.43287037037037E-3</v>
      </c>
      <c r="D7" s="165">
        <v>0.21948424068767899</v>
      </c>
    </row>
    <row r="8" spans="2:4" s="76" customFormat="1" ht="23.25" customHeight="1" x14ac:dyDescent="0.35">
      <c r="B8" s="163" t="s">
        <v>270</v>
      </c>
      <c r="C8" s="164">
        <v>3.1944444444444399E-3</v>
      </c>
      <c r="D8" s="165">
        <v>0.15816618911174801</v>
      </c>
    </row>
    <row r="9" spans="2:4" s="76" customFormat="1" ht="23.25" customHeight="1" x14ac:dyDescent="0.35">
      <c r="B9" s="163" t="s">
        <v>271</v>
      </c>
      <c r="C9" s="164">
        <v>3.15972222222222E-3</v>
      </c>
      <c r="D9" s="165">
        <v>0.156446991404011</v>
      </c>
    </row>
    <row r="10" spans="2:4" s="76" customFormat="1" ht="23.25" customHeight="1" thickBot="1" x14ac:dyDescent="0.4">
      <c r="B10" s="166" t="s">
        <v>272</v>
      </c>
      <c r="C10" s="167">
        <v>2.98611111111111E-3</v>
      </c>
      <c r="D10" s="168">
        <v>0.14785100286533001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zoomScale="48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6.4531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86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63" t="s">
        <v>121</v>
      </c>
      <c r="C6" s="164">
        <v>1.53009259259259E-2</v>
      </c>
      <c r="D6" s="165">
        <v>4.8859814465757503E-2</v>
      </c>
    </row>
    <row r="7" spans="2:4" s="76" customFormat="1" ht="23.25" customHeight="1" x14ac:dyDescent="0.35">
      <c r="B7" s="163" t="s">
        <v>273</v>
      </c>
      <c r="C7" s="164">
        <v>1.52777777777778E-2</v>
      </c>
      <c r="D7" s="165">
        <v>4.8785896440847097E-2</v>
      </c>
    </row>
    <row r="8" spans="2:4" s="76" customFormat="1" ht="23.25" customHeight="1" x14ac:dyDescent="0.35">
      <c r="B8" s="163" t="s">
        <v>235</v>
      </c>
      <c r="C8" s="164">
        <v>1.49074074074074E-2</v>
      </c>
      <c r="D8" s="165">
        <v>4.7603208042281103E-2</v>
      </c>
    </row>
    <row r="9" spans="2:4" s="76" customFormat="1" ht="23.25" customHeight="1" x14ac:dyDescent="0.35">
      <c r="B9" s="163" t="s">
        <v>82</v>
      </c>
      <c r="C9" s="164">
        <v>1.2314814814814799E-2</v>
      </c>
      <c r="D9" s="165">
        <v>3.9324389252319202E-2</v>
      </c>
    </row>
    <row r="10" spans="2:4" s="76" customFormat="1" ht="23.25" customHeight="1" x14ac:dyDescent="0.35">
      <c r="B10" s="163" t="s">
        <v>176</v>
      </c>
      <c r="C10" s="164">
        <v>1.2280092592592599E-2</v>
      </c>
      <c r="D10" s="165">
        <v>3.9213512214953603E-2</v>
      </c>
    </row>
    <row r="11" spans="2:4" s="76" customFormat="1" ht="23.25" customHeight="1" x14ac:dyDescent="0.35">
      <c r="B11" s="163" t="s">
        <v>248</v>
      </c>
      <c r="C11" s="164">
        <v>1.2071759259259299E-2</v>
      </c>
      <c r="D11" s="165">
        <v>3.85482499907603E-2</v>
      </c>
    </row>
    <row r="12" spans="2:4" s="76" customFormat="1" ht="23.25" customHeight="1" x14ac:dyDescent="0.35">
      <c r="B12" s="163" t="s">
        <v>251</v>
      </c>
      <c r="C12" s="164">
        <v>1.18518518518519E-2</v>
      </c>
      <c r="D12" s="165">
        <v>3.78460287541117E-2</v>
      </c>
    </row>
    <row r="13" spans="2:4" s="76" customFormat="1" ht="23.25" customHeight="1" x14ac:dyDescent="0.35">
      <c r="B13" s="163" t="s">
        <v>274</v>
      </c>
      <c r="C13" s="164">
        <v>1.08101851851852E-2</v>
      </c>
      <c r="D13" s="165">
        <v>3.4519717633144799E-2</v>
      </c>
    </row>
    <row r="14" spans="2:4" s="76" customFormat="1" ht="23.25" customHeight="1" x14ac:dyDescent="0.35">
      <c r="B14" s="163" t="s">
        <v>189</v>
      </c>
      <c r="C14" s="164">
        <v>1.05671296296296E-2</v>
      </c>
      <c r="D14" s="165">
        <v>3.3743578371585897E-2</v>
      </c>
    </row>
    <row r="15" spans="2:4" s="76" customFormat="1" ht="23.25" customHeight="1" x14ac:dyDescent="0.35">
      <c r="B15" s="163" t="s">
        <v>220</v>
      </c>
      <c r="C15" s="164">
        <v>9.9074074074074099E-3</v>
      </c>
      <c r="D15" s="165">
        <v>3.1636914661640203E-2</v>
      </c>
    </row>
    <row r="16" spans="2:4" s="76" customFormat="1" ht="23.25" customHeight="1" x14ac:dyDescent="0.35">
      <c r="B16" s="163" t="s">
        <v>77</v>
      </c>
      <c r="C16" s="164">
        <v>9.8495370370370403E-3</v>
      </c>
      <c r="D16" s="165">
        <v>3.1452119599364302E-2</v>
      </c>
    </row>
    <row r="17" spans="2:4" s="76" customFormat="1" ht="23.25" customHeight="1" x14ac:dyDescent="0.35">
      <c r="B17" s="163" t="s">
        <v>275</v>
      </c>
      <c r="C17" s="164">
        <v>8.2638888888888901E-3</v>
      </c>
      <c r="D17" s="165">
        <v>2.6388734893003699E-2</v>
      </c>
    </row>
    <row r="18" spans="2:4" s="76" customFormat="1" ht="23.25" customHeight="1" x14ac:dyDescent="0.35">
      <c r="B18" s="163" t="s">
        <v>276</v>
      </c>
      <c r="C18" s="164">
        <v>8.1712962962962998E-3</v>
      </c>
      <c r="D18" s="165">
        <v>2.6093062793362199E-2</v>
      </c>
    </row>
    <row r="19" spans="2:4" s="76" customFormat="1" ht="23.25" customHeight="1" x14ac:dyDescent="0.35">
      <c r="B19" s="163" t="s">
        <v>277</v>
      </c>
      <c r="C19" s="164">
        <v>8.1481481481481492E-3</v>
      </c>
      <c r="D19" s="165">
        <v>2.60191447684518E-2</v>
      </c>
    </row>
    <row r="20" spans="2:4" s="76" customFormat="1" ht="23.25" customHeight="1" x14ac:dyDescent="0.35">
      <c r="B20" s="163" t="s">
        <v>264</v>
      </c>
      <c r="C20" s="164">
        <v>7.5347222222222204E-3</v>
      </c>
      <c r="D20" s="165">
        <v>2.4060317108326901E-2</v>
      </c>
    </row>
    <row r="21" spans="2:4" s="76" customFormat="1" ht="23.25" customHeight="1" x14ac:dyDescent="0.35">
      <c r="B21" s="163" t="s">
        <v>278</v>
      </c>
      <c r="C21" s="164">
        <v>7.3842592592592597E-3</v>
      </c>
      <c r="D21" s="165">
        <v>2.3579849946409399E-2</v>
      </c>
    </row>
    <row r="22" spans="2:4" s="76" customFormat="1" ht="23.25" customHeight="1" x14ac:dyDescent="0.35">
      <c r="B22" s="163" t="s">
        <v>279</v>
      </c>
      <c r="C22" s="164">
        <v>7.1527777777777796E-3</v>
      </c>
      <c r="D22" s="165">
        <v>2.28406696973057E-2</v>
      </c>
    </row>
    <row r="23" spans="2:4" s="76" customFormat="1" ht="23.25" customHeight="1" x14ac:dyDescent="0.35">
      <c r="B23" s="163" t="s">
        <v>178</v>
      </c>
      <c r="C23" s="164">
        <v>6.6087962962963001E-3</v>
      </c>
      <c r="D23" s="165">
        <v>2.1103596111911899E-2</v>
      </c>
    </row>
    <row r="24" spans="2:4" s="76" customFormat="1" ht="23.25" customHeight="1" x14ac:dyDescent="0.35">
      <c r="B24" s="163" t="s">
        <v>280</v>
      </c>
      <c r="C24" s="164">
        <v>5.2314814814814802E-3</v>
      </c>
      <c r="D24" s="165">
        <v>1.6705473629744599E-2</v>
      </c>
    </row>
    <row r="25" spans="2:4" s="76" customFormat="1" ht="23.25" customHeight="1" thickBot="1" x14ac:dyDescent="0.4">
      <c r="B25" s="169" t="s">
        <v>281</v>
      </c>
      <c r="C25" s="170">
        <v>4.9652777777777803E-3</v>
      </c>
      <c r="D25" s="171">
        <v>1.5855416343275301E-2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4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87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thickBot="1" x14ac:dyDescent="0.4">
      <c r="B6" s="166"/>
      <c r="C6" s="167"/>
      <c r="D6" s="16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topLeftCell="A3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7.542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88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thickBot="1" x14ac:dyDescent="0.4">
      <c r="B6" s="166"/>
      <c r="C6" s="167"/>
      <c r="D6" s="16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7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ht="23.25" customHeight="1" x14ac:dyDescent="0.35">
      <c r="B3" s="200" t="s">
        <v>89</v>
      </c>
      <c r="C3" s="201"/>
      <c r="D3" s="202"/>
    </row>
    <row r="4" spans="2:4" ht="23.25" customHeight="1" x14ac:dyDescent="0.35">
      <c r="B4" s="203" t="s">
        <v>202</v>
      </c>
      <c r="C4" s="204"/>
      <c r="D4" s="205"/>
    </row>
    <row r="5" spans="2:4" ht="23.25" customHeight="1" x14ac:dyDescent="0.35">
      <c r="B5" s="40" t="s">
        <v>10</v>
      </c>
      <c r="C5" s="41" t="s">
        <v>62</v>
      </c>
      <c r="D5" s="42" t="s">
        <v>5</v>
      </c>
    </row>
    <row r="6" spans="2:4" ht="23.25" customHeight="1" thickBot="1" x14ac:dyDescent="0.4">
      <c r="B6" s="172"/>
      <c r="C6" s="173"/>
      <c r="D6" s="17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4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5.4531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90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23" t="s">
        <v>282</v>
      </c>
      <c r="C6" s="124">
        <v>1.55092592592593E-3</v>
      </c>
      <c r="D6" s="125">
        <v>0.16262135922330101</v>
      </c>
    </row>
    <row r="7" spans="2:4" s="76" customFormat="1" ht="23.25" customHeight="1" x14ac:dyDescent="0.35">
      <c r="B7" s="123" t="s">
        <v>283</v>
      </c>
      <c r="C7" s="124">
        <v>1.5393518518518499E-3</v>
      </c>
      <c r="D7" s="125">
        <v>0.161407766990291</v>
      </c>
    </row>
    <row r="8" spans="2:4" s="76" customFormat="1" ht="23.25" customHeight="1" x14ac:dyDescent="0.35">
      <c r="B8" s="123" t="s">
        <v>284</v>
      </c>
      <c r="C8" s="124">
        <v>1.4351851851851899E-3</v>
      </c>
      <c r="D8" s="125">
        <v>0.15048543689320401</v>
      </c>
    </row>
    <row r="9" spans="2:4" s="76" customFormat="1" ht="23.25" customHeight="1" x14ac:dyDescent="0.35">
      <c r="B9" s="123" t="s">
        <v>285</v>
      </c>
      <c r="C9" s="124">
        <v>1.4004629629629599E-3</v>
      </c>
      <c r="D9" s="125">
        <v>0.146844660194175</v>
      </c>
    </row>
    <row r="10" spans="2:4" s="76" customFormat="1" ht="23.25" customHeight="1" x14ac:dyDescent="0.35">
      <c r="B10" s="123" t="s">
        <v>286</v>
      </c>
      <c r="C10" s="124">
        <v>1.2847222222222201E-3</v>
      </c>
      <c r="D10" s="125">
        <v>0.134708737864078</v>
      </c>
    </row>
    <row r="11" spans="2:4" s="76" customFormat="1" ht="23.25" customHeight="1" x14ac:dyDescent="0.35">
      <c r="B11" s="123" t="s">
        <v>287</v>
      </c>
      <c r="C11" s="124">
        <v>9.9537037037036999E-4</v>
      </c>
      <c r="D11" s="125">
        <v>0.104368932038835</v>
      </c>
    </row>
    <row r="12" spans="2:4" s="76" customFormat="1" ht="23.25" customHeight="1" x14ac:dyDescent="0.35">
      <c r="B12" s="123" t="s">
        <v>288</v>
      </c>
      <c r="C12" s="124">
        <v>6.9444444444444404E-4</v>
      </c>
      <c r="D12" s="125">
        <v>7.2815533980582506E-2</v>
      </c>
    </row>
    <row r="13" spans="2:4" s="76" customFormat="1" ht="23.25" customHeight="1" x14ac:dyDescent="0.35">
      <c r="B13" s="123" t="s">
        <v>190</v>
      </c>
      <c r="C13" s="124">
        <v>5.32407407407407E-4</v>
      </c>
      <c r="D13" s="125">
        <v>5.5825242718446598E-2</v>
      </c>
    </row>
    <row r="14" spans="2:4" s="76" customFormat="1" ht="23.25" customHeight="1" thickBot="1" x14ac:dyDescent="0.4">
      <c r="B14" s="166" t="s">
        <v>121</v>
      </c>
      <c r="C14" s="167">
        <v>1.04166666666667E-4</v>
      </c>
      <c r="D14" s="168">
        <v>1.09223300970874E-2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topLeftCell="A3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4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91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thickBot="1" x14ac:dyDescent="0.4">
      <c r="B6" s="166"/>
      <c r="C6" s="175"/>
      <c r="D6" s="17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topLeftCell="B1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9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92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thickBot="1" x14ac:dyDescent="0.4">
      <c r="B6" s="166"/>
      <c r="C6" s="175"/>
      <c r="D6" s="17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5"/>
  <sheetViews>
    <sheetView showGridLines="0" showZeros="0" topLeftCell="A3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7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93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63" t="s">
        <v>280</v>
      </c>
      <c r="C6" s="164">
        <v>2.41550925925926E-2</v>
      </c>
      <c r="D6" s="165">
        <v>8.7285654537850296E-2</v>
      </c>
    </row>
    <row r="7" spans="2:4" s="76" customFormat="1" ht="23.25" customHeight="1" x14ac:dyDescent="0.35">
      <c r="B7" s="163" t="s">
        <v>122</v>
      </c>
      <c r="C7" s="164">
        <v>1.8298611111111099E-2</v>
      </c>
      <c r="D7" s="165">
        <v>6.6122961104140496E-2</v>
      </c>
    </row>
    <row r="8" spans="2:4" s="76" customFormat="1" ht="23.25" customHeight="1" x14ac:dyDescent="0.35">
      <c r="B8" s="163" t="s">
        <v>258</v>
      </c>
      <c r="C8" s="164">
        <v>1.72800925925926E-2</v>
      </c>
      <c r="D8" s="165">
        <v>6.2442492680886703E-2</v>
      </c>
    </row>
    <row r="9" spans="2:4" s="76" customFormat="1" ht="23.25" customHeight="1" x14ac:dyDescent="0.35">
      <c r="B9" s="163" t="s">
        <v>77</v>
      </c>
      <c r="C9" s="164">
        <v>1.5983796296296301E-2</v>
      </c>
      <c r="D9" s="165">
        <v>5.7758260142199903E-2</v>
      </c>
    </row>
    <row r="10" spans="2:4" s="76" customFormat="1" ht="23.25" customHeight="1" x14ac:dyDescent="0.35">
      <c r="B10" s="163" t="s">
        <v>121</v>
      </c>
      <c r="C10" s="164">
        <v>1.3865740740740699E-2</v>
      </c>
      <c r="D10" s="165">
        <v>5.0104558762024298E-2</v>
      </c>
    </row>
    <row r="11" spans="2:4" s="76" customFormat="1" ht="23.25" customHeight="1" x14ac:dyDescent="0.35">
      <c r="B11" s="163" t="s">
        <v>289</v>
      </c>
      <c r="C11" s="164">
        <v>1.14583333333333E-2</v>
      </c>
      <c r="D11" s="165">
        <v>4.1405269761606002E-2</v>
      </c>
    </row>
    <row r="12" spans="2:4" s="76" customFormat="1" ht="23.25" customHeight="1" x14ac:dyDescent="0.35">
      <c r="B12" s="163" t="s">
        <v>290</v>
      </c>
      <c r="C12" s="164">
        <v>1.08217592592593E-2</v>
      </c>
      <c r="D12" s="165">
        <v>3.9104976997072299E-2</v>
      </c>
    </row>
    <row r="13" spans="2:4" s="76" customFormat="1" ht="23.25" customHeight="1" x14ac:dyDescent="0.35">
      <c r="B13" s="163" t="s">
        <v>238</v>
      </c>
      <c r="C13" s="164">
        <v>1.0590277777777799E-2</v>
      </c>
      <c r="D13" s="165">
        <v>3.8268506900878303E-2</v>
      </c>
    </row>
    <row r="14" spans="2:4" s="76" customFormat="1" ht="23.25" customHeight="1" x14ac:dyDescent="0.35">
      <c r="B14" s="163" t="s">
        <v>127</v>
      </c>
      <c r="C14" s="164">
        <v>9.9074074074074099E-3</v>
      </c>
      <c r="D14" s="165">
        <v>3.5800920117105797E-2</v>
      </c>
    </row>
    <row r="15" spans="2:4" s="76" customFormat="1" ht="23.25" customHeight="1" x14ac:dyDescent="0.35">
      <c r="B15" s="163" t="s">
        <v>181</v>
      </c>
      <c r="C15" s="164">
        <v>9.4560185185185198E-3</v>
      </c>
      <c r="D15" s="165">
        <v>3.4169803429527398E-2</v>
      </c>
    </row>
    <row r="16" spans="2:4" s="76" customFormat="1" ht="23.25" customHeight="1" x14ac:dyDescent="0.35">
      <c r="B16" s="163" t="s">
        <v>291</v>
      </c>
      <c r="C16" s="164">
        <v>8.7847222222222198E-3</v>
      </c>
      <c r="D16" s="165">
        <v>3.1744040150564597E-2</v>
      </c>
    </row>
    <row r="17" spans="2:4" s="76" customFormat="1" ht="23.25" customHeight="1" x14ac:dyDescent="0.35">
      <c r="B17" s="163" t="s">
        <v>81</v>
      </c>
      <c r="C17" s="164">
        <v>8.6226851851851794E-3</v>
      </c>
      <c r="D17" s="165">
        <v>3.1158511083228799E-2</v>
      </c>
    </row>
    <row r="18" spans="2:4" s="76" customFormat="1" ht="23.25" customHeight="1" x14ac:dyDescent="0.35">
      <c r="B18" s="163" t="s">
        <v>235</v>
      </c>
      <c r="C18" s="164">
        <v>8.5763888888888903E-3</v>
      </c>
      <c r="D18" s="165">
        <v>3.0991217063989999E-2</v>
      </c>
    </row>
    <row r="19" spans="2:4" s="76" customFormat="1" ht="23.25" customHeight="1" x14ac:dyDescent="0.35">
      <c r="B19" s="163" t="s">
        <v>292</v>
      </c>
      <c r="C19" s="164">
        <v>8.5300925925925909E-3</v>
      </c>
      <c r="D19" s="165">
        <v>3.0823923044751102E-2</v>
      </c>
    </row>
    <row r="20" spans="2:4" s="76" customFormat="1" ht="23.25" customHeight="1" x14ac:dyDescent="0.35">
      <c r="B20" s="163" t="s">
        <v>187</v>
      </c>
      <c r="C20" s="164">
        <v>8.3912037037036993E-3</v>
      </c>
      <c r="D20" s="165">
        <v>3.0322040987034699E-2</v>
      </c>
    </row>
    <row r="21" spans="2:4" s="76" customFormat="1" ht="23.25" customHeight="1" x14ac:dyDescent="0.35">
      <c r="B21" s="163" t="s">
        <v>293</v>
      </c>
      <c r="C21" s="164">
        <v>7.4999999999999997E-3</v>
      </c>
      <c r="D21" s="165">
        <v>2.7101631116687602E-2</v>
      </c>
    </row>
    <row r="22" spans="2:4" s="76" customFormat="1" ht="23.25" customHeight="1" x14ac:dyDescent="0.35">
      <c r="B22" s="163" t="s">
        <v>220</v>
      </c>
      <c r="C22" s="164">
        <v>7.1875000000000003E-3</v>
      </c>
      <c r="D22" s="165">
        <v>2.5972396486825599E-2</v>
      </c>
    </row>
    <row r="23" spans="2:4" s="76" customFormat="1" ht="23.25" customHeight="1" x14ac:dyDescent="0.35">
      <c r="B23" s="163" t="s">
        <v>276</v>
      </c>
      <c r="C23" s="164">
        <v>7.1296296296296299E-3</v>
      </c>
      <c r="D23" s="165">
        <v>2.5763278962777102E-2</v>
      </c>
    </row>
    <row r="24" spans="2:4" s="76" customFormat="1" ht="23.25" customHeight="1" x14ac:dyDescent="0.35">
      <c r="B24" s="163" t="s">
        <v>98</v>
      </c>
      <c r="C24" s="164">
        <v>6.9560185185185202E-3</v>
      </c>
      <c r="D24" s="165">
        <v>2.5135926390631499E-2</v>
      </c>
    </row>
    <row r="25" spans="2:4" s="76" customFormat="1" ht="23.25" customHeight="1" thickBot="1" x14ac:dyDescent="0.4">
      <c r="B25" s="166" t="s">
        <v>184</v>
      </c>
      <c r="C25" s="167">
        <v>5.70601851851852E-3</v>
      </c>
      <c r="D25" s="168">
        <v>2.0618987871183599E-2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topLeftCell="B1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9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5" customFormat="1" ht="23.25" customHeight="1" x14ac:dyDescent="0.35">
      <c r="B3" s="232" t="s">
        <v>94</v>
      </c>
      <c r="C3" s="233"/>
      <c r="D3" s="234"/>
    </row>
    <row r="4" spans="2:4" s="75" customFormat="1" ht="23.25" customHeight="1" x14ac:dyDescent="0.35">
      <c r="B4" s="235" t="s">
        <v>202</v>
      </c>
      <c r="C4" s="236"/>
      <c r="D4" s="237"/>
    </row>
    <row r="5" spans="2:4" s="75" customFormat="1" ht="23.25" customHeight="1" x14ac:dyDescent="0.35">
      <c r="B5" s="80" t="s">
        <v>10</v>
      </c>
      <c r="C5" s="81" t="s">
        <v>62</v>
      </c>
      <c r="D5" s="82" t="s">
        <v>5</v>
      </c>
    </row>
    <row r="6" spans="2:4" s="75" customFormat="1" ht="23.25" customHeight="1" thickBot="1" x14ac:dyDescent="0.4">
      <c r="B6" s="177"/>
      <c r="C6" s="178"/>
      <c r="D6" s="179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2"/>
  <sheetViews>
    <sheetView showGridLines="0" showZeros="0" view="pageBreakPreview" zoomScale="110" zoomScaleNormal="8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bestFit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2" spans="2:11" ht="15" thickBot="1" x14ac:dyDescent="0.4"/>
    <row r="3" spans="2:11" ht="16.5" customHeight="1" x14ac:dyDescent="0.35">
      <c r="B3" s="189" t="s">
        <v>48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35">
      <c r="B7" s="10" t="s">
        <v>37</v>
      </c>
      <c r="C7" s="11">
        <v>1.11342592592593E-2</v>
      </c>
      <c r="D7" s="12">
        <f t="shared" ref="D7:D19" si="0">IFERROR(C7/C$20,0)</f>
        <v>0.34629229661627142</v>
      </c>
      <c r="E7" s="12">
        <f t="shared" ref="E7:E19" si="1">IFERROR(C7/C$31,0)</f>
        <v>9.0995081346954512E-2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1.11342592592593E-2</v>
      </c>
      <c r="J7" s="12">
        <f t="shared" ref="J7:J19" si="4">IFERROR(I7/I$20,0)</f>
        <v>0.34629229661627142</v>
      </c>
      <c r="K7" s="14">
        <f t="shared" ref="K7:K19" si="5">IFERROR(I7/I$31,0)</f>
        <v>9.0995081346954512E-2</v>
      </c>
    </row>
    <row r="8" spans="2:11" x14ac:dyDescent="0.35">
      <c r="B8" s="113" t="s">
        <v>118</v>
      </c>
      <c r="C8" s="11">
        <v>5.1388888888888899E-3</v>
      </c>
      <c r="D8" s="12">
        <f t="shared" si="0"/>
        <v>0.15982721382289394</v>
      </c>
      <c r="E8" s="12">
        <f t="shared" si="1"/>
        <v>4.1997729852440394E-2</v>
      </c>
      <c r="F8" s="11">
        <v>0</v>
      </c>
      <c r="G8" s="12">
        <f t="shared" si="2"/>
        <v>0</v>
      </c>
      <c r="H8" s="12">
        <f t="shared" si="3"/>
        <v>0</v>
      </c>
      <c r="I8" s="11">
        <v>5.1388888888888899E-3</v>
      </c>
      <c r="J8" s="12">
        <f t="shared" si="4"/>
        <v>0.15982721382289394</v>
      </c>
      <c r="K8" s="14">
        <f t="shared" si="5"/>
        <v>4.1997729852440394E-2</v>
      </c>
    </row>
    <row r="9" spans="2:11" x14ac:dyDescent="0.35">
      <c r="B9" s="10" t="s">
        <v>51</v>
      </c>
      <c r="C9" s="11">
        <v>3.15972222222222E-3</v>
      </c>
      <c r="D9" s="12">
        <f t="shared" si="0"/>
        <v>9.8272138228941458E-2</v>
      </c>
      <c r="E9" s="12">
        <f t="shared" si="1"/>
        <v>2.5822928490351841E-2</v>
      </c>
      <c r="F9" s="11">
        <v>0</v>
      </c>
      <c r="G9" s="12">
        <f t="shared" si="2"/>
        <v>0</v>
      </c>
      <c r="H9" s="12">
        <f t="shared" si="3"/>
        <v>0</v>
      </c>
      <c r="I9" s="11">
        <v>3.15972222222222E-3</v>
      </c>
      <c r="J9" s="12">
        <f t="shared" si="4"/>
        <v>9.8272138228941458E-2</v>
      </c>
      <c r="K9" s="14">
        <f t="shared" si="5"/>
        <v>2.5822928490351841E-2</v>
      </c>
    </row>
    <row r="10" spans="2:11" x14ac:dyDescent="0.35">
      <c r="B10" s="10" t="s">
        <v>11</v>
      </c>
      <c r="C10" s="11">
        <v>5.10416666666667E-3</v>
      </c>
      <c r="D10" s="12">
        <f t="shared" si="0"/>
        <v>0.15874730021598257</v>
      </c>
      <c r="E10" s="12">
        <f t="shared" si="1"/>
        <v>4.1713961407491493E-2</v>
      </c>
      <c r="F10" s="11">
        <v>0</v>
      </c>
      <c r="G10" s="12">
        <f t="shared" si="2"/>
        <v>0</v>
      </c>
      <c r="H10" s="12">
        <f t="shared" si="3"/>
        <v>0</v>
      </c>
      <c r="I10" s="11">
        <v>5.10416666666667E-3</v>
      </c>
      <c r="J10" s="12">
        <f t="shared" si="4"/>
        <v>0.15874730021598257</v>
      </c>
      <c r="K10" s="14">
        <f t="shared" si="5"/>
        <v>4.1713961407491493E-2</v>
      </c>
    </row>
    <row r="11" spans="2:11" x14ac:dyDescent="0.35">
      <c r="B11" s="10" t="s">
        <v>12</v>
      </c>
      <c r="C11" s="11">
        <v>7.9861111111111105E-4</v>
      </c>
      <c r="D11" s="12">
        <f t="shared" si="0"/>
        <v>2.4838012958963242E-2</v>
      </c>
      <c r="E11" s="12">
        <f t="shared" si="1"/>
        <v>6.526674233825195E-3</v>
      </c>
      <c r="F11" s="11">
        <v>0</v>
      </c>
      <c r="G11" s="12">
        <f t="shared" si="2"/>
        <v>0</v>
      </c>
      <c r="H11" s="12">
        <f t="shared" si="3"/>
        <v>0</v>
      </c>
      <c r="I11" s="11">
        <v>7.9861111111111105E-4</v>
      </c>
      <c r="J11" s="12">
        <f t="shared" si="4"/>
        <v>2.4838012958963242E-2</v>
      </c>
      <c r="K11" s="14">
        <f t="shared" si="5"/>
        <v>6.526674233825195E-3</v>
      </c>
    </row>
    <row r="12" spans="2:11" x14ac:dyDescent="0.35">
      <c r="B12" s="10" t="s">
        <v>198</v>
      </c>
      <c r="C12" s="11">
        <v>4.8495370370370402E-3</v>
      </c>
      <c r="D12" s="12">
        <f t="shared" si="0"/>
        <v>0.15082793376529863</v>
      </c>
      <c r="E12" s="12">
        <f t="shared" si="1"/>
        <v>3.9632992811199398E-2</v>
      </c>
      <c r="F12" s="11">
        <v>0</v>
      </c>
      <c r="G12" s="12">
        <f t="shared" si="2"/>
        <v>0</v>
      </c>
      <c r="H12" s="12">
        <f t="shared" si="3"/>
        <v>0</v>
      </c>
      <c r="I12" s="11">
        <v>4.8495370370370402E-3</v>
      </c>
      <c r="J12" s="12">
        <f t="shared" si="4"/>
        <v>0.15082793376529863</v>
      </c>
      <c r="K12" s="14">
        <f t="shared" si="5"/>
        <v>3.9632992811199398E-2</v>
      </c>
    </row>
    <row r="13" spans="2:11" x14ac:dyDescent="0.35">
      <c r="B13" s="10" t="s">
        <v>129</v>
      </c>
      <c r="C13" s="11">
        <v>6.2500000000000001E-4</v>
      </c>
      <c r="D13" s="12">
        <f t="shared" si="0"/>
        <v>1.9438444924406016E-2</v>
      </c>
      <c r="E13" s="12">
        <f t="shared" si="1"/>
        <v>5.1078320090805875E-3</v>
      </c>
      <c r="F13" s="11">
        <v>0</v>
      </c>
      <c r="G13" s="12">
        <f t="shared" si="2"/>
        <v>0</v>
      </c>
      <c r="H13" s="12">
        <f t="shared" si="3"/>
        <v>0</v>
      </c>
      <c r="I13" s="11">
        <v>6.2500000000000001E-4</v>
      </c>
      <c r="J13" s="12">
        <f t="shared" si="4"/>
        <v>1.9438444924406016E-2</v>
      </c>
      <c r="K13" s="14">
        <f t="shared" si="5"/>
        <v>5.1078320090805875E-3</v>
      </c>
    </row>
    <row r="14" spans="2:11" x14ac:dyDescent="0.35">
      <c r="B14" s="10" t="s">
        <v>130</v>
      </c>
      <c r="C14" s="11">
        <v>1.38888888888889E-4</v>
      </c>
      <c r="D14" s="12">
        <f t="shared" si="0"/>
        <v>4.3196544276457851E-3</v>
      </c>
      <c r="E14" s="12">
        <f t="shared" si="1"/>
        <v>1.1350737797956871E-3</v>
      </c>
      <c r="F14" s="11">
        <v>0</v>
      </c>
      <c r="G14" s="12">
        <f t="shared" si="2"/>
        <v>0</v>
      </c>
      <c r="H14" s="12">
        <f t="shared" si="3"/>
        <v>0</v>
      </c>
      <c r="I14" s="11">
        <v>1.38888888888889E-4</v>
      </c>
      <c r="J14" s="12">
        <f t="shared" si="4"/>
        <v>4.3196544276457851E-3</v>
      </c>
      <c r="K14" s="14">
        <f t="shared" si="5"/>
        <v>1.1350737797956871E-3</v>
      </c>
    </row>
    <row r="15" spans="2:1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35">
      <c r="B16" s="10" t="s">
        <v>128</v>
      </c>
      <c r="C16" s="11">
        <v>9.2592592592592602E-5</v>
      </c>
      <c r="D16" s="12">
        <f t="shared" si="0"/>
        <v>2.8797696184305211E-3</v>
      </c>
      <c r="E16" s="12">
        <f t="shared" si="1"/>
        <v>7.5671585319712421E-4</v>
      </c>
      <c r="F16" s="11">
        <v>0</v>
      </c>
      <c r="G16" s="12">
        <f t="shared" si="2"/>
        <v>0</v>
      </c>
      <c r="H16" s="12">
        <f t="shared" si="3"/>
        <v>0</v>
      </c>
      <c r="I16" s="11">
        <v>9.2592592592592602E-5</v>
      </c>
      <c r="J16" s="12">
        <f t="shared" si="4"/>
        <v>2.8797696184305211E-3</v>
      </c>
      <c r="K16" s="14">
        <f t="shared" si="5"/>
        <v>7.5671585319712421E-4</v>
      </c>
    </row>
    <row r="17" spans="2:11" x14ac:dyDescent="0.35">
      <c r="B17" s="10" t="s">
        <v>200</v>
      </c>
      <c r="C17" s="11">
        <v>6.9444444444444404E-5</v>
      </c>
      <c r="D17" s="12">
        <f t="shared" si="0"/>
        <v>2.1598272138228895E-3</v>
      </c>
      <c r="E17" s="12">
        <f t="shared" si="1"/>
        <v>5.675368898978428E-4</v>
      </c>
      <c r="F17" s="11">
        <v>0</v>
      </c>
      <c r="G17" s="12">
        <f t="shared" si="2"/>
        <v>0</v>
      </c>
      <c r="H17" s="12">
        <f t="shared" si="3"/>
        <v>0</v>
      </c>
      <c r="I17" s="11">
        <v>6.9444444444444404E-5</v>
      </c>
      <c r="J17" s="12">
        <f t="shared" si="4"/>
        <v>2.1598272138228895E-3</v>
      </c>
      <c r="K17" s="14">
        <f t="shared" si="5"/>
        <v>5.675368898978428E-4</v>
      </c>
    </row>
    <row r="18" spans="2:1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5" thickBot="1" x14ac:dyDescent="0.4">
      <c r="B19" s="10" t="s">
        <v>13</v>
      </c>
      <c r="C19" s="11">
        <v>1.0416666666666699E-3</v>
      </c>
      <c r="D19" s="12">
        <f t="shared" si="0"/>
        <v>3.2397408207343464E-2</v>
      </c>
      <c r="E19" s="12">
        <f t="shared" si="1"/>
        <v>8.5130533484676727E-3</v>
      </c>
      <c r="F19" s="11">
        <v>0</v>
      </c>
      <c r="G19" s="12">
        <f t="shared" si="2"/>
        <v>0</v>
      </c>
      <c r="H19" s="12">
        <f t="shared" si="3"/>
        <v>0</v>
      </c>
      <c r="I19" s="11">
        <v>1.0416666666666699E-3</v>
      </c>
      <c r="J19" s="12">
        <f t="shared" si="4"/>
        <v>3.2397408207343464E-2</v>
      </c>
      <c r="K19" s="14">
        <f t="shared" si="5"/>
        <v>8.5130533484676727E-3</v>
      </c>
    </row>
    <row r="20" spans="2:11" ht="15.5" thickTop="1" thickBot="1" x14ac:dyDescent="0.4">
      <c r="B20" s="31" t="s">
        <v>3</v>
      </c>
      <c r="C20" s="32">
        <f>SUM(C7:C19)</f>
        <v>3.2152777777777829E-2</v>
      </c>
      <c r="D20" s="33">
        <f>IFERROR(SUM(D7:D19),0)</f>
        <v>1</v>
      </c>
      <c r="E20" s="33">
        <f>IFERROR(SUM(E7:E19),0)</f>
        <v>0.26276958002270179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3.2152777777777829E-2</v>
      </c>
      <c r="J20" s="33">
        <f>IFERROR(SUM(J7:J19),0)</f>
        <v>1</v>
      </c>
      <c r="K20" s="34">
        <f>IFERROR(SUM(K7:K19),0)</f>
        <v>0.26276958002270179</v>
      </c>
    </row>
    <row r="21" spans="2:1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x14ac:dyDescent="0.35">
      <c r="B23" s="18" t="s">
        <v>15</v>
      </c>
      <c r="C23" s="11">
        <v>6.75925925925926E-3</v>
      </c>
      <c r="D23" s="19"/>
      <c r="E23" s="12">
        <f>IFERROR(C23/C$31,0)</f>
        <v>5.5240257283390069E-2</v>
      </c>
      <c r="F23" s="11">
        <v>0</v>
      </c>
      <c r="G23" s="19"/>
      <c r="H23" s="12">
        <f>IFERROR(F23/F$31,0)</f>
        <v>0</v>
      </c>
      <c r="I23" s="11">
        <v>6.75925925925926E-3</v>
      </c>
      <c r="J23" s="19"/>
      <c r="K23" s="14">
        <f>IFERROR(I23/I$31,0)</f>
        <v>5.5240257283390069E-2</v>
      </c>
    </row>
    <row r="24" spans="2:11" x14ac:dyDescent="0.35">
      <c r="B24" s="18" t="s">
        <v>16</v>
      </c>
      <c r="C24" s="11">
        <v>5.78703703703704E-5</v>
      </c>
      <c r="D24" s="19"/>
      <c r="E24" s="12">
        <f t="shared" ref="E24:E28" si="6">IFERROR(C24/C$31,0)</f>
        <v>4.729474082482028E-4</v>
      </c>
      <c r="F24" s="11">
        <v>0</v>
      </c>
      <c r="G24" s="19"/>
      <c r="H24" s="12">
        <f t="shared" ref="H24:H28" si="7">IFERROR(F24/F$31,0)</f>
        <v>0</v>
      </c>
      <c r="I24" s="11">
        <v>5.78703703703704E-5</v>
      </c>
      <c r="J24" s="19"/>
      <c r="K24" s="14">
        <f t="shared" ref="K24:K28" si="8">IFERROR(I24/I$31,0)</f>
        <v>4.729474082482028E-4</v>
      </c>
    </row>
    <row r="25" spans="2:1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x14ac:dyDescent="0.35">
      <c r="B26" s="18" t="s">
        <v>18</v>
      </c>
      <c r="C26" s="11">
        <v>2.2696759259259298E-2</v>
      </c>
      <c r="D26" s="19"/>
      <c r="E26" s="12">
        <f t="shared" si="6"/>
        <v>0.18548997351494537</v>
      </c>
      <c r="F26" s="11">
        <v>0</v>
      </c>
      <c r="G26" s="19"/>
      <c r="H26" s="12">
        <f t="shared" si="7"/>
        <v>0</v>
      </c>
      <c r="I26" s="11">
        <v>2.2696759259259298E-2</v>
      </c>
      <c r="J26" s="19"/>
      <c r="K26" s="14">
        <f t="shared" si="8"/>
        <v>0.18548997351494537</v>
      </c>
    </row>
    <row r="27" spans="2:11" x14ac:dyDescent="0.35">
      <c r="B27" s="18" t="s">
        <v>19</v>
      </c>
      <c r="C27" s="11">
        <v>5.6817129629629599E-2</v>
      </c>
      <c r="D27" s="19"/>
      <c r="E27" s="12">
        <f t="shared" si="6"/>
        <v>0.46433976541808503</v>
      </c>
      <c r="F27" s="11">
        <v>0</v>
      </c>
      <c r="G27" s="19"/>
      <c r="H27" s="12">
        <f t="shared" si="7"/>
        <v>0</v>
      </c>
      <c r="I27" s="11">
        <v>5.6817129629629599E-2</v>
      </c>
      <c r="J27" s="19"/>
      <c r="K27" s="14">
        <f t="shared" si="8"/>
        <v>0.46433976541808503</v>
      </c>
    </row>
    <row r="28" spans="2:11" ht="15" thickBot="1" x14ac:dyDescent="0.4">
      <c r="B28" s="23" t="s">
        <v>20</v>
      </c>
      <c r="C28" s="20">
        <v>3.87731481481481E-3</v>
      </c>
      <c r="D28" s="24"/>
      <c r="E28" s="21">
        <f t="shared" si="6"/>
        <v>3.1687476352629536E-2</v>
      </c>
      <c r="F28" s="20">
        <v>0</v>
      </c>
      <c r="G28" s="24"/>
      <c r="H28" s="21">
        <f t="shared" si="7"/>
        <v>0</v>
      </c>
      <c r="I28" s="20">
        <v>3.87731481481481E-3</v>
      </c>
      <c r="J28" s="24"/>
      <c r="K28" s="22">
        <f t="shared" si="8"/>
        <v>3.1687476352629536E-2</v>
      </c>
    </row>
    <row r="29" spans="2:11" ht="15.5" thickTop="1" thickBot="1" x14ac:dyDescent="0.4">
      <c r="B29" s="31" t="s">
        <v>3</v>
      </c>
      <c r="C29" s="32">
        <f>SUM(C23:C28)</f>
        <v>9.0208333333333335E-2</v>
      </c>
      <c r="D29" s="33"/>
      <c r="E29" s="33">
        <f>IFERROR(SUM(E23:E28),0)</f>
        <v>0.73723041997729821</v>
      </c>
      <c r="F29" s="32">
        <f>SUM(F23:F28)</f>
        <v>0</v>
      </c>
      <c r="G29" s="33"/>
      <c r="H29" s="33">
        <f>IFERROR(SUM(H23:H28),0)</f>
        <v>0</v>
      </c>
      <c r="I29" s="32">
        <f>SUM(I23:I28)</f>
        <v>9.0208333333333335E-2</v>
      </c>
      <c r="J29" s="33"/>
      <c r="K29" s="34">
        <f>IFERROR(SUM(K23:K28),0)</f>
        <v>0.73723041997729821</v>
      </c>
    </row>
    <row r="30" spans="2:1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ht="15.5" thickTop="1" thickBot="1" x14ac:dyDescent="0.4">
      <c r="B31" s="31" t="s">
        <v>6</v>
      </c>
      <c r="C31" s="32">
        <f>SUM(C20,C29)</f>
        <v>0.12236111111111117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0.12236111111111117</v>
      </c>
      <c r="J31" s="35"/>
      <c r="K31" s="38">
        <f>IFERROR(SUM(K20,K29),0)</f>
        <v>1</v>
      </c>
    </row>
    <row r="32" spans="2:1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showGridLines="0" showZeros="0" topLeftCell="A3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3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95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x14ac:dyDescent="0.35">
      <c r="B6" s="163" t="s">
        <v>121</v>
      </c>
      <c r="C6" s="164">
        <v>1.38888888888889E-2</v>
      </c>
      <c r="D6" s="165">
        <v>0.372093023255814</v>
      </c>
    </row>
    <row r="7" spans="2:4" s="76" customFormat="1" ht="23.25" customHeight="1" x14ac:dyDescent="0.35">
      <c r="B7" s="163" t="s">
        <v>82</v>
      </c>
      <c r="C7" s="164">
        <v>6.3773148148148096E-3</v>
      </c>
      <c r="D7" s="165">
        <v>0.17085271317829501</v>
      </c>
    </row>
    <row r="8" spans="2:4" s="76" customFormat="1" ht="23.25" customHeight="1" x14ac:dyDescent="0.35">
      <c r="B8" s="163" t="s">
        <v>122</v>
      </c>
      <c r="C8" s="164">
        <v>5.3819444444444401E-3</v>
      </c>
      <c r="D8" s="165">
        <v>0.144186046511628</v>
      </c>
    </row>
    <row r="9" spans="2:4" s="76" customFormat="1" ht="23.25" customHeight="1" x14ac:dyDescent="0.35">
      <c r="B9" s="163" t="s">
        <v>247</v>
      </c>
      <c r="C9" s="164">
        <v>4.4097222222222203E-3</v>
      </c>
      <c r="D9" s="165">
        <v>0.118139534883721</v>
      </c>
    </row>
    <row r="10" spans="2:4" s="76" customFormat="1" ht="23.25" customHeight="1" x14ac:dyDescent="0.35">
      <c r="B10" s="163" t="s">
        <v>248</v>
      </c>
      <c r="C10" s="164">
        <v>3.4837962962962999E-3</v>
      </c>
      <c r="D10" s="165">
        <v>9.3333333333333296E-2</v>
      </c>
    </row>
    <row r="11" spans="2:4" s="76" customFormat="1" ht="23.25" customHeight="1" x14ac:dyDescent="0.35">
      <c r="B11" s="163" t="s">
        <v>125</v>
      </c>
      <c r="C11" s="164">
        <v>3.4143518518518498E-3</v>
      </c>
      <c r="D11" s="165">
        <v>9.1472868217054304E-2</v>
      </c>
    </row>
    <row r="12" spans="2:4" s="76" customFormat="1" ht="23.25" customHeight="1" x14ac:dyDescent="0.35">
      <c r="B12" s="163" t="s">
        <v>77</v>
      </c>
      <c r="C12" s="164">
        <v>2.31481481481481E-4</v>
      </c>
      <c r="D12" s="165">
        <v>6.2015503875969E-3</v>
      </c>
    </row>
    <row r="13" spans="2:4" s="76" customFormat="1" ht="23.25" customHeight="1" thickBot="1" x14ac:dyDescent="0.4">
      <c r="B13" s="169" t="s">
        <v>120</v>
      </c>
      <c r="C13" s="170">
        <v>1.38888888888889E-4</v>
      </c>
      <c r="D13" s="171">
        <v>3.7209302325581402E-3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4" max="16383" man="1"/>
  </rowBreaks>
  <colBreaks count="1" manualBreakCount="1">
    <brk id="4" max="1048575" man="1"/>
  </colBreaks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26.8164062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96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thickBot="1" x14ac:dyDescent="0.4">
      <c r="B6" s="166"/>
      <c r="C6" s="167"/>
      <c r="D6" s="16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showGridLines="0" showZeros="0" zoomScale="60" zoomScaleNormal="60" zoomScaleSheetLayoutView="10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113.1796875" style="1" customWidth="1"/>
    <col min="3" max="3" width="17.54296875" style="1" bestFit="1" customWidth="1"/>
    <col min="4" max="4" width="16.54296875" style="1" bestFit="1" customWidth="1"/>
    <col min="5" max="16384" width="8.81640625" style="1"/>
  </cols>
  <sheetData>
    <row r="2" spans="2:4" ht="15" thickBot="1" x14ac:dyDescent="0.4"/>
    <row r="3" spans="2:4" s="76" customFormat="1" ht="23.25" customHeight="1" x14ac:dyDescent="0.35">
      <c r="B3" s="226" t="s">
        <v>97</v>
      </c>
      <c r="C3" s="227"/>
      <c r="D3" s="228"/>
    </row>
    <row r="4" spans="2:4" s="76" customFormat="1" ht="23.25" customHeight="1" x14ac:dyDescent="0.35">
      <c r="B4" s="229" t="s">
        <v>202</v>
      </c>
      <c r="C4" s="230"/>
      <c r="D4" s="231"/>
    </row>
    <row r="5" spans="2:4" s="76" customFormat="1" ht="23.25" customHeight="1" x14ac:dyDescent="0.35">
      <c r="B5" s="83" t="s">
        <v>10</v>
      </c>
      <c r="C5" s="84" t="s">
        <v>62</v>
      </c>
      <c r="D5" s="85" t="s">
        <v>5</v>
      </c>
    </row>
    <row r="6" spans="2:4" s="76" customFormat="1" ht="23.25" customHeight="1" thickBot="1" x14ac:dyDescent="0.4">
      <c r="B6" s="166"/>
      <c r="C6" s="167"/>
      <c r="D6" s="16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0"/>
  <sheetViews>
    <sheetView showZeros="0" topLeftCell="A3" workbookViewId="0">
      <selection activeCell="A19" sqref="A19:XFD25"/>
    </sheetView>
  </sheetViews>
  <sheetFormatPr defaultRowHeight="14.5" x14ac:dyDescent="0.35"/>
  <cols>
    <col min="1" max="1" width="39.26953125" bestFit="1" customWidth="1"/>
    <col min="2" max="2" width="17.1796875" customWidth="1"/>
  </cols>
  <sheetData>
    <row r="1" spans="1:16" x14ac:dyDescent="0.35">
      <c r="A1" t="s">
        <v>101</v>
      </c>
      <c r="B1" t="s">
        <v>102</v>
      </c>
      <c r="C1" t="s">
        <v>103</v>
      </c>
      <c r="D1" t="s">
        <v>104</v>
      </c>
      <c r="E1" t="s">
        <v>105</v>
      </c>
      <c r="F1" t="s">
        <v>106</v>
      </c>
      <c r="G1" t="s">
        <v>107</v>
      </c>
      <c r="H1" t="s">
        <v>108</v>
      </c>
      <c r="I1" t="s">
        <v>109</v>
      </c>
      <c r="J1" t="s">
        <v>110</v>
      </c>
      <c r="K1" t="s">
        <v>111</v>
      </c>
      <c r="L1" t="s">
        <v>112</v>
      </c>
      <c r="M1" t="s">
        <v>113</v>
      </c>
      <c r="N1" t="s">
        <v>114</v>
      </c>
      <c r="O1" t="s">
        <v>115</v>
      </c>
      <c r="P1" t="s">
        <v>116</v>
      </c>
    </row>
    <row r="2" spans="1:16" x14ac:dyDescent="0.35">
      <c r="A2" t="s">
        <v>37</v>
      </c>
      <c r="B2">
        <v>0</v>
      </c>
      <c r="C2">
        <v>7.9513888888888898E-3</v>
      </c>
      <c r="D2">
        <v>7.9050925925925903E-3</v>
      </c>
      <c r="E2">
        <v>9.7222222222222198E-4</v>
      </c>
      <c r="F2">
        <v>8.2407407407407395E-3</v>
      </c>
      <c r="G2">
        <v>2.48842592592593E-3</v>
      </c>
      <c r="H2">
        <v>0</v>
      </c>
      <c r="I2">
        <v>0</v>
      </c>
      <c r="J2">
        <v>3.00925925925926E-4</v>
      </c>
      <c r="K2">
        <v>0</v>
      </c>
      <c r="L2">
        <v>0</v>
      </c>
      <c r="M2">
        <v>1.9375E-2</v>
      </c>
      <c r="N2">
        <v>6.6666666666666697E-3</v>
      </c>
      <c r="O2">
        <v>5.5092592592592598E-3</v>
      </c>
      <c r="P2">
        <v>1.6215277777777801E-2</v>
      </c>
    </row>
    <row r="3" spans="1:16" x14ac:dyDescent="0.35">
      <c r="A3" t="s">
        <v>118</v>
      </c>
      <c r="B3">
        <v>0</v>
      </c>
      <c r="C3">
        <v>1.34259259259259E-2</v>
      </c>
      <c r="D3">
        <v>7.6388888888888904E-3</v>
      </c>
      <c r="E3">
        <v>1.9675925925925898E-3</v>
      </c>
      <c r="F3">
        <v>3.81944444444444E-3</v>
      </c>
      <c r="G3">
        <v>3.26388888888889E-3</v>
      </c>
      <c r="H3">
        <v>0</v>
      </c>
      <c r="I3">
        <v>0</v>
      </c>
      <c r="J3">
        <v>1.6203703703703701E-4</v>
      </c>
      <c r="K3">
        <v>0</v>
      </c>
      <c r="L3">
        <v>0</v>
      </c>
      <c r="M3">
        <v>1.58333333333333E-2</v>
      </c>
      <c r="N3">
        <v>6.6550925925925901E-3</v>
      </c>
      <c r="O3">
        <v>7.9629629629629599E-3</v>
      </c>
      <c r="P3">
        <v>1.8472222222222199E-2</v>
      </c>
    </row>
    <row r="4" spans="1:16" x14ac:dyDescent="0.35">
      <c r="A4" t="s">
        <v>51</v>
      </c>
      <c r="B4">
        <v>0</v>
      </c>
      <c r="C4">
        <v>5.1851851851851902E-3</v>
      </c>
      <c r="D4">
        <v>2.0254629629629598E-3</v>
      </c>
      <c r="E4">
        <v>0</v>
      </c>
      <c r="F4">
        <v>2.99768518518519E-3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5.92592592592593E-3</v>
      </c>
      <c r="N4">
        <v>4.7337962962963002E-3</v>
      </c>
      <c r="O4">
        <v>3.49537037037037E-3</v>
      </c>
      <c r="P4">
        <v>1.15162037037037E-2</v>
      </c>
    </row>
    <row r="5" spans="1:16" x14ac:dyDescent="0.35">
      <c r="A5" t="s">
        <v>11</v>
      </c>
      <c r="B5">
        <v>0</v>
      </c>
      <c r="C5">
        <v>3.7847222222222201E-3</v>
      </c>
      <c r="D5">
        <v>5.3472222222222202E-3</v>
      </c>
      <c r="E5">
        <v>4.2824074074074102E-4</v>
      </c>
      <c r="F5">
        <v>8.1134259259259302E-3</v>
      </c>
      <c r="G5">
        <v>4.1666666666666702E-4</v>
      </c>
      <c r="H5">
        <v>0</v>
      </c>
      <c r="I5">
        <v>0</v>
      </c>
      <c r="J5">
        <v>2.31481481481481E-4</v>
      </c>
      <c r="K5">
        <v>0</v>
      </c>
      <c r="L5">
        <v>0</v>
      </c>
      <c r="M5">
        <v>1.43518518518519E-2</v>
      </c>
      <c r="N5">
        <v>4.4675925925925898E-3</v>
      </c>
      <c r="O5">
        <v>3.76157407407407E-3</v>
      </c>
      <c r="P5">
        <v>1.15277777777778E-2</v>
      </c>
    </row>
    <row r="6" spans="1:16" x14ac:dyDescent="0.35">
      <c r="A6" t="s">
        <v>12</v>
      </c>
      <c r="B6">
        <v>0</v>
      </c>
      <c r="C6">
        <v>2.48842592592593E-3</v>
      </c>
      <c r="D6">
        <v>1.1805555555555599E-3</v>
      </c>
      <c r="E6">
        <v>2.0833333333333299E-4</v>
      </c>
      <c r="F6">
        <v>5.20833333333333E-4</v>
      </c>
      <c r="G6">
        <v>3.4722222222222202E-4</v>
      </c>
      <c r="H6">
        <v>0</v>
      </c>
      <c r="I6">
        <v>0</v>
      </c>
      <c r="J6">
        <v>0</v>
      </c>
      <c r="K6">
        <v>0</v>
      </c>
      <c r="L6">
        <v>0</v>
      </c>
      <c r="M6">
        <v>3.9583333333333302E-3</v>
      </c>
      <c r="N6">
        <v>2.1296296296296302E-3</v>
      </c>
      <c r="O6">
        <v>1.58564814814815E-3</v>
      </c>
      <c r="P6">
        <v>7.3958333333333298E-3</v>
      </c>
    </row>
    <row r="7" spans="1:16" x14ac:dyDescent="0.35">
      <c r="A7" t="s">
        <v>198</v>
      </c>
      <c r="B7">
        <v>0</v>
      </c>
      <c r="C7">
        <v>5.4629629629629603E-3</v>
      </c>
      <c r="D7">
        <v>1.99074074074074E-3</v>
      </c>
      <c r="E7">
        <v>3.3564814814814801E-4</v>
      </c>
      <c r="F7">
        <v>3.4259259259259299E-3</v>
      </c>
      <c r="G7">
        <v>8.3333333333333295E-4</v>
      </c>
      <c r="H7">
        <v>0</v>
      </c>
      <c r="I7">
        <v>0</v>
      </c>
      <c r="J7">
        <v>0</v>
      </c>
      <c r="K7">
        <v>0</v>
      </c>
      <c r="L7">
        <v>0</v>
      </c>
      <c r="M7">
        <v>9.2361111111111099E-3</v>
      </c>
      <c r="N7">
        <v>2.71990740740741E-3</v>
      </c>
      <c r="O7">
        <v>2.60416666666667E-3</v>
      </c>
      <c r="P7">
        <v>6.6666666666666697E-3</v>
      </c>
    </row>
    <row r="8" spans="1:16" x14ac:dyDescent="0.35">
      <c r="A8" t="s">
        <v>129</v>
      </c>
      <c r="B8">
        <v>0</v>
      </c>
      <c r="C8">
        <v>3.8194444444444398E-4</v>
      </c>
      <c r="D8">
        <v>5.5555555555555599E-4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6.01851851851852E-4</v>
      </c>
      <c r="N8">
        <v>3.7037037037037003E-4</v>
      </c>
      <c r="O8">
        <v>4.1666666666666702E-4</v>
      </c>
      <c r="P8">
        <v>1.05324074074074E-3</v>
      </c>
    </row>
    <row r="9" spans="1:16" x14ac:dyDescent="0.35">
      <c r="A9" t="s">
        <v>130</v>
      </c>
      <c r="B9">
        <v>0</v>
      </c>
      <c r="C9">
        <v>0</v>
      </c>
      <c r="D9">
        <v>0</v>
      </c>
      <c r="E9">
        <v>0</v>
      </c>
      <c r="F9">
        <v>5.32407407407407E-4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1.38888888888889E-4</v>
      </c>
      <c r="P9">
        <v>2.19907407407407E-4</v>
      </c>
    </row>
    <row r="10" spans="1:16" x14ac:dyDescent="0.35">
      <c r="A10" t="s">
        <v>199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9.2592592592592602E-5</v>
      </c>
      <c r="O10">
        <v>1.04166666666667E-4</v>
      </c>
      <c r="P10">
        <v>5.78703703703704E-5</v>
      </c>
    </row>
    <row r="11" spans="1:16" x14ac:dyDescent="0.35">
      <c r="A11" t="s">
        <v>128</v>
      </c>
      <c r="B11">
        <v>0</v>
      </c>
      <c r="C11">
        <v>0</v>
      </c>
      <c r="D11">
        <v>0</v>
      </c>
      <c r="E11">
        <v>0</v>
      </c>
      <c r="F11">
        <v>5.90277777777778E-4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9.2592592592592602E-5</v>
      </c>
      <c r="P11">
        <v>8.1018518518518503E-5</v>
      </c>
    </row>
    <row r="12" spans="1:16" x14ac:dyDescent="0.35">
      <c r="A12" t="s">
        <v>200</v>
      </c>
      <c r="B12">
        <v>0</v>
      </c>
      <c r="C12">
        <v>1.25E-3</v>
      </c>
      <c r="D12">
        <v>6.9444444444444404E-4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6.01851851851852E-4</v>
      </c>
      <c r="N12">
        <v>0</v>
      </c>
      <c r="O12">
        <v>0</v>
      </c>
      <c r="P12">
        <v>1.7361111111111101E-4</v>
      </c>
    </row>
    <row r="13" spans="1:16" x14ac:dyDescent="0.35">
      <c r="A13" t="s">
        <v>201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1.7361111111111101E-4</v>
      </c>
      <c r="P13">
        <v>1.7361111111111101E-4</v>
      </c>
    </row>
    <row r="14" spans="1:16" x14ac:dyDescent="0.35">
      <c r="A14" t="s">
        <v>13</v>
      </c>
      <c r="B14">
        <v>0</v>
      </c>
      <c r="C14">
        <v>3.4606481481481502E-3</v>
      </c>
      <c r="D14">
        <v>1.1226851851851901E-3</v>
      </c>
      <c r="E14">
        <v>0</v>
      </c>
      <c r="F14">
        <v>5.3356481481481501E-3</v>
      </c>
      <c r="G14">
        <v>4.6296296296296298E-4</v>
      </c>
      <c r="H14">
        <v>0</v>
      </c>
      <c r="I14">
        <v>0</v>
      </c>
      <c r="J14">
        <v>1.04166666666667E-4</v>
      </c>
      <c r="K14">
        <v>0</v>
      </c>
      <c r="L14">
        <v>0</v>
      </c>
      <c r="M14">
        <v>6.4120370370370399E-3</v>
      </c>
      <c r="N14">
        <v>3.8194444444444398E-4</v>
      </c>
      <c r="O14">
        <v>1.30787037037037E-3</v>
      </c>
      <c r="P14">
        <v>2.99768518518519E-3</v>
      </c>
    </row>
    <row r="15" spans="1:16" x14ac:dyDescent="0.35">
      <c r="A15" t="s">
        <v>15</v>
      </c>
      <c r="B15">
        <v>0</v>
      </c>
      <c r="C15">
        <v>4.8032407407407399E-3</v>
      </c>
      <c r="D15">
        <v>2.32638888888889E-3</v>
      </c>
      <c r="E15">
        <v>4.1666666666666702E-4</v>
      </c>
      <c r="F15">
        <v>1.88657407407407E-3</v>
      </c>
      <c r="G15">
        <v>1.6203703703703701E-4</v>
      </c>
      <c r="H15">
        <v>0</v>
      </c>
      <c r="I15">
        <v>0</v>
      </c>
      <c r="J15">
        <v>2.7777777777777799E-4</v>
      </c>
      <c r="K15">
        <v>0</v>
      </c>
      <c r="L15">
        <v>0</v>
      </c>
      <c r="M15">
        <v>2.2222222222222201E-3</v>
      </c>
      <c r="N15">
        <v>4.7337962962963002E-3</v>
      </c>
      <c r="O15">
        <v>4.09722222222222E-3</v>
      </c>
      <c r="P15">
        <v>1.6736111111111101E-2</v>
      </c>
    </row>
    <row r="16" spans="1:16" x14ac:dyDescent="0.35">
      <c r="A16" t="s">
        <v>16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 x14ac:dyDescent="0.35">
      <c r="A17" t="s">
        <v>17</v>
      </c>
      <c r="B17">
        <v>0</v>
      </c>
      <c r="C17">
        <v>5.90277777777778E-4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2.89351851851852E-4</v>
      </c>
    </row>
    <row r="18" spans="1:16" x14ac:dyDescent="0.35">
      <c r="A18" t="s">
        <v>18</v>
      </c>
      <c r="B18">
        <v>0</v>
      </c>
      <c r="C18">
        <v>1.97222222222222E-2</v>
      </c>
      <c r="D18">
        <v>1.5821759259259299E-2</v>
      </c>
      <c r="E18">
        <v>4.54861111111111E-3</v>
      </c>
      <c r="F18">
        <v>9.08564814814815E-3</v>
      </c>
      <c r="G18">
        <v>4.3750000000000004E-3</v>
      </c>
      <c r="H18">
        <v>0</v>
      </c>
      <c r="I18">
        <v>0</v>
      </c>
      <c r="J18">
        <v>4.5138888888888898E-4</v>
      </c>
      <c r="K18">
        <v>0</v>
      </c>
      <c r="L18">
        <v>0</v>
      </c>
      <c r="M18">
        <v>3.9479166666666697E-2</v>
      </c>
      <c r="N18">
        <v>1.3877314814814801E-2</v>
      </c>
      <c r="O18">
        <v>9.1898148148148208E-3</v>
      </c>
      <c r="P18">
        <v>3.5358796296296298E-2</v>
      </c>
    </row>
    <row r="19" spans="1:16" x14ac:dyDescent="0.35">
      <c r="A19" t="s">
        <v>19</v>
      </c>
      <c r="B19">
        <v>0</v>
      </c>
      <c r="C19">
        <v>2.375E-2</v>
      </c>
      <c r="D19">
        <v>4.0625000000000001E-3</v>
      </c>
      <c r="E19">
        <v>1.8287037037037E-3</v>
      </c>
      <c r="F19">
        <v>1.6851851851851899E-2</v>
      </c>
      <c r="G19">
        <v>2.3148148148148099E-3</v>
      </c>
      <c r="H19">
        <v>0</v>
      </c>
      <c r="I19">
        <v>0</v>
      </c>
      <c r="J19">
        <v>7.1759259259259302E-4</v>
      </c>
      <c r="K19">
        <v>0</v>
      </c>
      <c r="L19">
        <v>0</v>
      </c>
      <c r="M19">
        <v>4.80439814814815E-2</v>
      </c>
      <c r="N19">
        <v>1.1284722222222199E-2</v>
      </c>
      <c r="O19">
        <v>7.5578703703703702E-3</v>
      </c>
      <c r="P19">
        <v>2.9861111111111099E-2</v>
      </c>
    </row>
    <row r="20" spans="1:16" x14ac:dyDescent="0.35">
      <c r="A20" t="s">
        <v>20</v>
      </c>
      <c r="B20">
        <v>0</v>
      </c>
      <c r="C20">
        <v>3.0902777777777799E-3</v>
      </c>
      <c r="D20">
        <v>1.9675925925925899E-4</v>
      </c>
      <c r="E20">
        <v>0</v>
      </c>
      <c r="F20">
        <v>1.6782407407407399E-3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4.21296296296296E-3</v>
      </c>
      <c r="N20">
        <v>1.33101851851852E-3</v>
      </c>
      <c r="O20">
        <v>2.89351851851852E-4</v>
      </c>
      <c r="P20">
        <v>2.93981481481481E-3</v>
      </c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" width="40.54296875" style="72" bestFit="1" customWidth="1"/>
    <col min="2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2.1562499999999998E-2</v>
      </c>
      <c r="C2" s="72">
        <v>6.8287037037036997E-3</v>
      </c>
      <c r="D2" s="73">
        <v>0.75947818997146299</v>
      </c>
      <c r="E2" s="73">
        <v>0.24052181002853601</v>
      </c>
    </row>
    <row r="3" spans="1:10" x14ac:dyDescent="0.35">
      <c r="A3" s="72" t="s">
        <v>118</v>
      </c>
      <c r="B3" s="72">
        <v>3.2592592592592597E-2</v>
      </c>
      <c r="C3" s="72">
        <v>4.9768518518518499E-4</v>
      </c>
      <c r="D3" s="73">
        <v>0.98495977614550501</v>
      </c>
      <c r="E3" s="73">
        <v>1.50402238544946E-2</v>
      </c>
    </row>
    <row r="4" spans="1:10" x14ac:dyDescent="0.35">
      <c r="A4" s="72" t="s">
        <v>51</v>
      </c>
      <c r="B4" s="72">
        <v>1.51967592592593E-2</v>
      </c>
      <c r="C4" s="72">
        <v>4.54861111111111E-3</v>
      </c>
      <c r="D4" s="73">
        <v>0.76963657678780795</v>
      </c>
      <c r="E4" s="73">
        <v>0.230363423212192</v>
      </c>
    </row>
    <row r="5" spans="1:10" x14ac:dyDescent="0.35">
      <c r="A5" s="72" t="s">
        <v>11</v>
      </c>
      <c r="B5" s="72">
        <v>1.8275462962963E-2</v>
      </c>
      <c r="C5" s="72">
        <v>1.4814814814814801E-3</v>
      </c>
      <c r="D5" s="73">
        <v>0.92501464557703605</v>
      </c>
      <c r="E5" s="73">
        <v>7.4985354422964307E-2</v>
      </c>
    </row>
    <row r="6" spans="1:10" x14ac:dyDescent="0.35">
      <c r="A6" s="72" t="s">
        <v>12</v>
      </c>
      <c r="B6" s="72">
        <v>3.6342592592592598E-3</v>
      </c>
      <c r="C6" s="72">
        <v>7.47685185185185E-3</v>
      </c>
      <c r="D6" s="73">
        <v>0.327083333333333</v>
      </c>
      <c r="E6" s="73">
        <v>0.67291666666666705</v>
      </c>
    </row>
    <row r="7" spans="1:10" x14ac:dyDescent="0.35">
      <c r="A7" s="72" t="s">
        <v>198</v>
      </c>
      <c r="B7" s="72">
        <v>1.1990740740740699E-2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1.2037037037037001E-3</v>
      </c>
      <c r="C8" s="72">
        <v>6.3657407407407402E-4</v>
      </c>
      <c r="D8" s="73">
        <v>0.65408805031446504</v>
      </c>
      <c r="E8" s="73">
        <v>0.34591194968553501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3.5879629629629602E-4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2.5462962962962999E-4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1.7361111111111101E-4</v>
      </c>
      <c r="C11" s="72">
        <v>0</v>
      </c>
      <c r="D11" s="73">
        <v>1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1.7361111111111101E-4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3.4722222222222202E-4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4.6874999999999998E-3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2.5567129629629599E-2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2.89351851851852E-4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5.8425925925925902E-2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4.1759259259259301E-2</v>
      </c>
      <c r="C19" s="72">
        <v>6.9444444444444397E-3</v>
      </c>
      <c r="D19" s="72">
        <v>0.85741444866920102</v>
      </c>
      <c r="E19" s="72">
        <v>0.142585551330798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4.5601851851851897E-3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1.6203703703703701E-4</v>
      </c>
      <c r="C2" s="72">
        <v>1.38888888888889E-4</v>
      </c>
      <c r="D2" s="73">
        <v>0.53846153846153799</v>
      </c>
      <c r="E2" s="73">
        <v>0.46153846153846201</v>
      </c>
    </row>
    <row r="3" spans="1:10" x14ac:dyDescent="0.35">
      <c r="A3" s="72" t="s">
        <v>118</v>
      </c>
      <c r="B3" s="72">
        <v>1.6203703703703701E-4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6.9444444444444404E-5</v>
      </c>
      <c r="C5" s="72">
        <v>1.6203703703703701E-4</v>
      </c>
      <c r="D5" s="73">
        <v>0.3</v>
      </c>
      <c r="E5" s="73">
        <v>0.7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1.04166666666667E-4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2.7777777777777799E-4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4.5138888888888898E-4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7.1759259259259302E-4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8.7962962962963003E-3</v>
      </c>
      <c r="C2" s="72">
        <v>1.93287037037037E-3</v>
      </c>
      <c r="D2" s="73">
        <v>0.81984897518878097</v>
      </c>
      <c r="E2" s="73">
        <v>0.180151024811219</v>
      </c>
    </row>
    <row r="3" spans="1:10" x14ac:dyDescent="0.35">
      <c r="A3" s="72" t="s">
        <v>118</v>
      </c>
      <c r="B3" s="72">
        <v>7.0833333333333304E-3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2.21064814814815E-3</v>
      </c>
      <c r="C4" s="72">
        <v>7.8703703703703705E-4</v>
      </c>
      <c r="D4" s="73">
        <v>0.73745173745173698</v>
      </c>
      <c r="E4" s="73">
        <v>0.26254826254826302</v>
      </c>
    </row>
    <row r="5" spans="1:10" x14ac:dyDescent="0.35">
      <c r="A5" s="72" t="s">
        <v>11</v>
      </c>
      <c r="B5" s="72">
        <v>7.9398148148148093E-3</v>
      </c>
      <c r="C5" s="72">
        <v>5.90277777777778E-4</v>
      </c>
      <c r="D5" s="73">
        <v>0.93080054274084101</v>
      </c>
      <c r="E5" s="73">
        <v>6.9199457259158798E-2</v>
      </c>
    </row>
    <row r="6" spans="1:10" x14ac:dyDescent="0.35">
      <c r="A6" s="72" t="s">
        <v>12</v>
      </c>
      <c r="B6" s="72">
        <v>5.20833333333333E-4</v>
      </c>
      <c r="C6" s="72">
        <v>3.4722222222222202E-4</v>
      </c>
      <c r="D6" s="73">
        <v>0.6</v>
      </c>
      <c r="E6" s="73">
        <v>0.4</v>
      </c>
    </row>
    <row r="7" spans="1:10" x14ac:dyDescent="0.35">
      <c r="A7" s="72" t="s">
        <v>198</v>
      </c>
      <c r="B7" s="72">
        <v>3.7499999999999999E-3</v>
      </c>
      <c r="C7" s="72">
        <v>5.09259259259259E-4</v>
      </c>
      <c r="D7" s="73">
        <v>0.88043478260869601</v>
      </c>
      <c r="E7" s="73">
        <v>0.119565217391304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5.32407407407407E-4</v>
      </c>
      <c r="D9" s="73">
        <v>0</v>
      </c>
      <c r="E9" s="73">
        <v>1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5.90277777777778E-4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5.7986111111111103E-3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2.04861111111111E-3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1.34606481481481E-2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1.81365740740741E-2</v>
      </c>
      <c r="C19" s="72">
        <v>1.03009259259259E-3</v>
      </c>
      <c r="D19" s="72">
        <v>0.94625603864734298</v>
      </c>
      <c r="E19" s="72">
        <v>5.3743961352657001E-2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1.6782407407407399E-3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1.6180555555555601E-2</v>
      </c>
      <c r="C2" s="72">
        <v>3.1944444444444399E-3</v>
      </c>
      <c r="D2" s="73">
        <v>0.83512544802867394</v>
      </c>
      <c r="E2" s="73">
        <v>0.164874551971326</v>
      </c>
    </row>
    <row r="3" spans="1:10" x14ac:dyDescent="0.35">
      <c r="A3" s="72" t="s">
        <v>118</v>
      </c>
      <c r="B3" s="72">
        <v>1.55208333333333E-2</v>
      </c>
      <c r="C3" s="72">
        <v>3.1250000000000001E-4</v>
      </c>
      <c r="D3" s="73">
        <v>0.98026315789473695</v>
      </c>
      <c r="E3" s="73">
        <v>1.9736842105263198E-2</v>
      </c>
    </row>
    <row r="4" spans="1:10" x14ac:dyDescent="0.35">
      <c r="A4" s="72" t="s">
        <v>51</v>
      </c>
      <c r="B4" s="72">
        <v>4.76851851851852E-3</v>
      </c>
      <c r="C4" s="72">
        <v>1.1574074074074099E-3</v>
      </c>
      <c r="D4" s="73">
        <v>0.8046875</v>
      </c>
      <c r="E4" s="73">
        <v>0.1953125</v>
      </c>
    </row>
    <row r="5" spans="1:10" x14ac:dyDescent="0.35">
      <c r="A5" s="72" t="s">
        <v>11</v>
      </c>
      <c r="B5" s="72">
        <v>1.3692129629629599E-2</v>
      </c>
      <c r="C5" s="72">
        <v>6.5972222222222203E-4</v>
      </c>
      <c r="D5" s="73">
        <v>0.95403225806451597</v>
      </c>
      <c r="E5" s="73">
        <v>4.5967741935483898E-2</v>
      </c>
    </row>
    <row r="6" spans="1:10" x14ac:dyDescent="0.35">
      <c r="A6" s="72" t="s">
        <v>12</v>
      </c>
      <c r="B6" s="72">
        <v>6.2500000000000001E-4</v>
      </c>
      <c r="C6" s="72">
        <v>3.3333333333333301E-3</v>
      </c>
      <c r="D6" s="73">
        <v>0.157894736842105</v>
      </c>
      <c r="E6" s="73">
        <v>0.84210526315789502</v>
      </c>
    </row>
    <row r="7" spans="1:10" x14ac:dyDescent="0.35">
      <c r="A7" s="72" t="s">
        <v>198</v>
      </c>
      <c r="B7" s="72">
        <v>9.1435185185185196E-3</v>
      </c>
      <c r="C7" s="72">
        <v>9.2592592592592602E-5</v>
      </c>
      <c r="D7" s="73">
        <v>0.98997493734335895</v>
      </c>
      <c r="E7" s="73">
        <v>1.00250626566416E-2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6.01851851851852E-4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6.01851851851852E-4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5.3472222222222202E-3</v>
      </c>
      <c r="C14" s="72">
        <v>1.0648148148148101E-3</v>
      </c>
      <c r="D14" s="73">
        <v>0.83393501805054104</v>
      </c>
      <c r="E14" s="73">
        <v>0.16606498194945801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2.2222222222222201E-3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3.9479166666666697E-2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4.1666666666666699E-2</v>
      </c>
      <c r="C19" s="72">
        <v>6.3773148148148096E-3</v>
      </c>
      <c r="D19" s="72">
        <v>0.86726090098771402</v>
      </c>
      <c r="E19" s="72">
        <v>0.132739099012286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3.8657407407407399E-3</v>
      </c>
      <c r="C20" s="72">
        <v>3.4722222222222202E-4</v>
      </c>
      <c r="D20" s="72">
        <v>0.91758241758241799</v>
      </c>
      <c r="E20" s="72">
        <v>8.2417582417582402E-2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9.7222222222222198E-4</v>
      </c>
      <c r="C2" s="72">
        <v>0</v>
      </c>
      <c r="D2" s="73">
        <v>1</v>
      </c>
      <c r="E2" s="73">
        <v>0</v>
      </c>
    </row>
    <row r="3" spans="1:10" x14ac:dyDescent="0.35">
      <c r="A3" s="72" t="s">
        <v>118</v>
      </c>
      <c r="B3" s="72">
        <v>1.9675925925925898E-3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4.2824074074074102E-4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0</v>
      </c>
      <c r="C6" s="72">
        <v>2.0833333333333299E-4</v>
      </c>
      <c r="D6" s="73">
        <v>0</v>
      </c>
      <c r="E6" s="73">
        <v>1</v>
      </c>
    </row>
    <row r="7" spans="1:10" x14ac:dyDescent="0.35">
      <c r="A7" s="72" t="s">
        <v>198</v>
      </c>
      <c r="B7" s="72">
        <v>3.3564814814814801E-4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4.1666666666666702E-4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4.54861111111111E-3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1.8287037037037E-3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6.75925925925926E-3</v>
      </c>
      <c r="C2" s="72">
        <v>1.1458333333333301E-3</v>
      </c>
      <c r="D2" s="73">
        <v>0.85505124450951697</v>
      </c>
      <c r="E2" s="73">
        <v>0.144948755490483</v>
      </c>
    </row>
    <row r="3" spans="1:10" x14ac:dyDescent="0.35">
      <c r="A3" s="72" t="s">
        <v>118</v>
      </c>
      <c r="B3" s="72">
        <v>6.7129629629629596E-3</v>
      </c>
      <c r="C3" s="72">
        <v>9.2592592592592596E-4</v>
      </c>
      <c r="D3" s="73">
        <v>0.87878787878787901</v>
      </c>
      <c r="E3" s="73">
        <v>0.12121212121212099</v>
      </c>
    </row>
    <row r="4" spans="1:10" x14ac:dyDescent="0.35">
      <c r="A4" s="72" t="s">
        <v>51</v>
      </c>
      <c r="B4" s="72">
        <v>1.86342592592593E-3</v>
      </c>
      <c r="C4" s="72">
        <v>1.6203703703703701E-4</v>
      </c>
      <c r="D4" s="73">
        <v>0.92</v>
      </c>
      <c r="E4" s="73">
        <v>0.08</v>
      </c>
    </row>
    <row r="5" spans="1:10" x14ac:dyDescent="0.35">
      <c r="A5" s="72" t="s">
        <v>11</v>
      </c>
      <c r="B5" s="72">
        <v>5.1388888888888899E-3</v>
      </c>
      <c r="C5" s="72">
        <v>2.0833333333333299E-4</v>
      </c>
      <c r="D5" s="73">
        <v>0.96103896103896103</v>
      </c>
      <c r="E5" s="73">
        <v>3.8961038961039002E-2</v>
      </c>
    </row>
    <row r="6" spans="1:10" x14ac:dyDescent="0.35">
      <c r="A6" s="72" t="s">
        <v>12</v>
      </c>
      <c r="B6" s="72">
        <v>0</v>
      </c>
      <c r="C6" s="72">
        <v>1.1805555555555599E-3</v>
      </c>
      <c r="D6" s="73">
        <v>0</v>
      </c>
      <c r="E6" s="73">
        <v>1</v>
      </c>
    </row>
    <row r="7" spans="1:10" x14ac:dyDescent="0.35">
      <c r="A7" s="72" t="s">
        <v>198</v>
      </c>
      <c r="B7" s="72">
        <v>1.99074074074074E-3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3.5879629629629602E-4</v>
      </c>
      <c r="C8" s="72">
        <v>1.9675925925925899E-4</v>
      </c>
      <c r="D8" s="73">
        <v>0.64583333333333304</v>
      </c>
      <c r="E8" s="73">
        <v>0.35416666666666702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6.9444444444444404E-4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1.1226851851851901E-3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2.32638888888889E-3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1.5821759259259299E-2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3.0555555555555601E-3</v>
      </c>
      <c r="C19" s="72">
        <v>1.0069444444444401E-3</v>
      </c>
      <c r="D19" s="72">
        <v>0.75213675213675202</v>
      </c>
      <c r="E19" s="72">
        <v>0.24786324786324801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1.9675925925925899E-4</v>
      </c>
      <c r="C20" s="72">
        <v>0</v>
      </c>
      <c r="D20" s="72">
        <v>1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7"/>
  <sheetViews>
    <sheetView showGridLines="0" showZeros="0" view="pageBreakPreview" zoomScale="110" zoomScaleNormal="100" zoomScaleSheetLayoutView="110" workbookViewId="0">
      <selection activeCell="E48" sqref="E48"/>
    </sheetView>
  </sheetViews>
  <sheetFormatPr defaultColWidth="8.81640625" defaultRowHeight="14.5" x14ac:dyDescent="0.35"/>
  <cols>
    <col min="1" max="1" width="6.1796875" style="1" customWidth="1"/>
    <col min="2" max="2" width="56.7265625" style="1" customWidth="1"/>
    <col min="3" max="6" width="10.7265625" style="4" customWidth="1"/>
    <col min="7" max="7" width="10.7265625" style="1" customWidth="1"/>
    <col min="8" max="8" width="10.7265625" style="4" customWidth="1"/>
    <col min="9" max="11" width="10.7265625" style="1" customWidth="1"/>
    <col min="12" max="16384" width="8.81640625" style="1"/>
  </cols>
  <sheetData>
    <row r="1" spans="2:11" s="5" customFormat="1" x14ac:dyDescent="0.35">
      <c r="C1" s="6"/>
      <c r="D1" s="6"/>
      <c r="E1" s="6"/>
      <c r="F1" s="6"/>
      <c r="H1" s="6"/>
    </row>
    <row r="2" spans="2:11" s="5" customFormat="1" ht="15" thickBot="1" x14ac:dyDescent="0.4">
      <c r="C2" s="6"/>
      <c r="D2" s="6"/>
      <c r="E2" s="6"/>
      <c r="F2" s="6"/>
      <c r="H2" s="6"/>
    </row>
    <row r="3" spans="2:11" s="5" customFormat="1" ht="16.5" customHeight="1" x14ac:dyDescent="0.35">
      <c r="B3" s="189" t="s">
        <v>38</v>
      </c>
      <c r="C3" s="190"/>
      <c r="D3" s="190"/>
      <c r="E3" s="190"/>
      <c r="F3" s="190"/>
      <c r="G3" s="190"/>
      <c r="H3" s="190"/>
      <c r="I3" s="190"/>
      <c r="J3" s="190"/>
      <c r="K3" s="191"/>
    </row>
    <row r="4" spans="2:11" s="5" customFormat="1" ht="15" thickBot="1" x14ac:dyDescent="0.4">
      <c r="B4" s="192" t="s">
        <v>202</v>
      </c>
      <c r="C4" s="193"/>
      <c r="D4" s="193"/>
      <c r="E4" s="193"/>
      <c r="F4" s="193"/>
      <c r="G4" s="193"/>
      <c r="H4" s="193"/>
      <c r="I4" s="193"/>
      <c r="J4" s="193"/>
      <c r="K4" s="194"/>
    </row>
    <row r="5" spans="2:11" s="5" customFormat="1" x14ac:dyDescent="0.35">
      <c r="B5" s="39"/>
      <c r="C5" s="195" t="s">
        <v>25</v>
      </c>
      <c r="D5" s="195"/>
      <c r="E5" s="195"/>
      <c r="F5" s="195" t="s">
        <v>26</v>
      </c>
      <c r="G5" s="195"/>
      <c r="H5" s="195"/>
      <c r="I5" s="195" t="s">
        <v>27</v>
      </c>
      <c r="J5" s="195"/>
      <c r="K5" s="196"/>
    </row>
    <row r="6" spans="2:11" s="5" customFormat="1" x14ac:dyDescent="0.3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35">
      <c r="B7" s="10" t="s">
        <v>37</v>
      </c>
      <c r="C7" s="11">
        <v>1.19212962962963E-3</v>
      </c>
      <c r="D7" s="12">
        <f t="shared" ref="D7:D19" si="0">IFERROR(C7/C$20,0)</f>
        <v>0.28932584269662925</v>
      </c>
      <c r="E7" s="12">
        <f t="shared" ref="E7:E19" si="1">IFERROR(C7/C$31,0)</f>
        <v>8.123028391167196E-2</v>
      </c>
      <c r="F7" s="11">
        <v>0</v>
      </c>
      <c r="G7" s="12">
        <f t="shared" ref="G7:G19" si="2">IFERROR(F7/F$20,0)</f>
        <v>0</v>
      </c>
      <c r="H7" s="12">
        <f t="shared" ref="H7:H19" si="3">IFERROR(F7/F$31,0)</f>
        <v>0</v>
      </c>
      <c r="I7" s="11">
        <v>1.19212962962963E-3</v>
      </c>
      <c r="J7" s="12">
        <f t="shared" ref="J7:J19" si="4">IFERROR(I7/I$20,0)</f>
        <v>0.28932584269662925</v>
      </c>
      <c r="K7" s="14">
        <f t="shared" ref="K7:K19" si="5">IFERROR(I7/I$31,0)</f>
        <v>8.123028391167196E-2</v>
      </c>
    </row>
    <row r="8" spans="2:11" s="5" customFormat="1" x14ac:dyDescent="0.35">
      <c r="B8" s="113" t="s">
        <v>118</v>
      </c>
      <c r="C8" s="11">
        <v>1.27314814814815E-3</v>
      </c>
      <c r="D8" s="12">
        <f t="shared" si="0"/>
        <v>0.30898876404494419</v>
      </c>
      <c r="E8" s="12">
        <f t="shared" si="1"/>
        <v>8.6750788643533264E-2</v>
      </c>
      <c r="F8" s="11">
        <v>0</v>
      </c>
      <c r="G8" s="12">
        <f t="shared" si="2"/>
        <v>0</v>
      </c>
      <c r="H8" s="12">
        <f t="shared" si="3"/>
        <v>0</v>
      </c>
      <c r="I8" s="11">
        <v>1.27314814814815E-3</v>
      </c>
      <c r="J8" s="12">
        <f t="shared" si="4"/>
        <v>0.30898876404494419</v>
      </c>
      <c r="K8" s="14">
        <f t="shared" si="5"/>
        <v>8.6750788643533264E-2</v>
      </c>
    </row>
    <row r="9" spans="2:11" s="5" customFormat="1" x14ac:dyDescent="0.35">
      <c r="B9" s="10" t="s">
        <v>51</v>
      </c>
      <c r="C9" s="11">
        <v>9.2592592592592602E-5</v>
      </c>
      <c r="D9" s="12">
        <f t="shared" si="0"/>
        <v>2.2471910112359546E-2</v>
      </c>
      <c r="E9" s="12">
        <f t="shared" si="1"/>
        <v>6.3091482649842287E-3</v>
      </c>
      <c r="F9" s="11">
        <v>0</v>
      </c>
      <c r="G9" s="12">
        <f t="shared" si="2"/>
        <v>0</v>
      </c>
      <c r="H9" s="12">
        <f t="shared" si="3"/>
        <v>0</v>
      </c>
      <c r="I9" s="11">
        <v>9.2592592592592602E-5</v>
      </c>
      <c r="J9" s="12">
        <f t="shared" si="4"/>
        <v>2.2471910112359546E-2</v>
      </c>
      <c r="K9" s="14">
        <f t="shared" si="5"/>
        <v>6.3091482649842287E-3</v>
      </c>
    </row>
    <row r="10" spans="2:11" s="5" customFormat="1" x14ac:dyDescent="0.35">
      <c r="B10" s="10" t="s">
        <v>11</v>
      </c>
      <c r="C10" s="11">
        <v>1.2731481481481499E-4</v>
      </c>
      <c r="D10" s="12">
        <f t="shared" si="0"/>
        <v>3.0898876404494416E-2</v>
      </c>
      <c r="E10" s="12">
        <f t="shared" si="1"/>
        <v>8.675078864353326E-3</v>
      </c>
      <c r="F10" s="11">
        <v>0</v>
      </c>
      <c r="G10" s="12">
        <f t="shared" si="2"/>
        <v>0</v>
      </c>
      <c r="H10" s="12">
        <f t="shared" si="3"/>
        <v>0</v>
      </c>
      <c r="I10" s="11">
        <v>1.2731481481481499E-4</v>
      </c>
      <c r="J10" s="12">
        <f t="shared" si="4"/>
        <v>3.0898876404494416E-2</v>
      </c>
      <c r="K10" s="14">
        <f t="shared" si="5"/>
        <v>8.675078864353326E-3</v>
      </c>
    </row>
    <row r="11" spans="2:11" s="5" customFormat="1" x14ac:dyDescent="0.35">
      <c r="B11" s="10" t="s">
        <v>12</v>
      </c>
      <c r="C11" s="11">
        <v>5.78703703703704E-5</v>
      </c>
      <c r="D11" s="12">
        <f t="shared" si="0"/>
        <v>1.4044943820224722E-2</v>
      </c>
      <c r="E11" s="12">
        <f t="shared" si="1"/>
        <v>3.9432176656151443E-3</v>
      </c>
      <c r="F11" s="11">
        <v>0</v>
      </c>
      <c r="G11" s="12">
        <f t="shared" si="2"/>
        <v>0</v>
      </c>
      <c r="H11" s="12">
        <f t="shared" si="3"/>
        <v>0</v>
      </c>
      <c r="I11" s="11">
        <v>5.78703703703704E-5</v>
      </c>
      <c r="J11" s="12">
        <f t="shared" si="4"/>
        <v>1.4044943820224722E-2</v>
      </c>
      <c r="K11" s="14">
        <f t="shared" si="5"/>
        <v>3.9432176656151443E-3</v>
      </c>
    </row>
    <row r="12" spans="2:11" s="5" customFormat="1" x14ac:dyDescent="0.35">
      <c r="B12" s="10" t="s">
        <v>198</v>
      </c>
      <c r="C12" s="11">
        <v>5.32407407407407E-4</v>
      </c>
      <c r="D12" s="12">
        <f t="shared" si="0"/>
        <v>0.12921348314606729</v>
      </c>
      <c r="E12" s="12">
        <f t="shared" si="1"/>
        <v>3.6277602523659282E-2</v>
      </c>
      <c r="F12" s="11">
        <v>0</v>
      </c>
      <c r="G12" s="12">
        <f t="shared" si="2"/>
        <v>0</v>
      </c>
      <c r="H12" s="12">
        <f t="shared" si="3"/>
        <v>0</v>
      </c>
      <c r="I12" s="11">
        <v>5.32407407407407E-4</v>
      </c>
      <c r="J12" s="12">
        <f t="shared" si="4"/>
        <v>0.12921348314606729</v>
      </c>
      <c r="K12" s="14">
        <f t="shared" si="5"/>
        <v>3.6277602523659282E-2</v>
      </c>
    </row>
    <row r="13" spans="2:11" s="5" customFormat="1" x14ac:dyDescent="0.35">
      <c r="B13" s="10" t="s">
        <v>129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35">
      <c r="B14" s="10" t="s">
        <v>130</v>
      </c>
      <c r="C14" s="11">
        <v>9.2592592592592602E-5</v>
      </c>
      <c r="D14" s="12">
        <f t="shared" si="0"/>
        <v>2.2471910112359546E-2</v>
      </c>
      <c r="E14" s="12">
        <f t="shared" si="1"/>
        <v>6.3091482649842287E-3</v>
      </c>
      <c r="F14" s="11">
        <v>0</v>
      </c>
      <c r="G14" s="12">
        <f t="shared" si="2"/>
        <v>0</v>
      </c>
      <c r="H14" s="12">
        <f t="shared" si="3"/>
        <v>0</v>
      </c>
      <c r="I14" s="11">
        <v>9.2592592592592602E-5</v>
      </c>
      <c r="J14" s="12">
        <f t="shared" si="4"/>
        <v>2.2471910112359546E-2</v>
      </c>
      <c r="K14" s="14">
        <f t="shared" si="5"/>
        <v>6.3091482649842287E-3</v>
      </c>
    </row>
    <row r="15" spans="2:11" s="5" customFormat="1" x14ac:dyDescent="0.35">
      <c r="B15" s="10" t="s">
        <v>199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35">
      <c r="B16" s="10" t="s">
        <v>128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35">
      <c r="B17" s="10" t="s">
        <v>200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x14ac:dyDescent="0.35">
      <c r="B18" s="10" t="s">
        <v>201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s="5" customFormat="1" ht="15" thickBot="1" x14ac:dyDescent="0.4">
      <c r="B19" s="10" t="s">
        <v>13</v>
      </c>
      <c r="C19" s="11">
        <v>7.5231481481481503E-4</v>
      </c>
      <c r="D19" s="12">
        <f t="shared" si="0"/>
        <v>0.18258426966292135</v>
      </c>
      <c r="E19" s="12">
        <f t="shared" si="1"/>
        <v>5.1261829652996867E-2</v>
      </c>
      <c r="F19" s="11">
        <v>0</v>
      </c>
      <c r="G19" s="12">
        <f t="shared" si="2"/>
        <v>0</v>
      </c>
      <c r="H19" s="12">
        <f t="shared" si="3"/>
        <v>0</v>
      </c>
      <c r="I19" s="11">
        <v>7.5231481481481503E-4</v>
      </c>
      <c r="J19" s="12">
        <f t="shared" si="4"/>
        <v>0.18258426966292135</v>
      </c>
      <c r="K19" s="14">
        <f t="shared" si="5"/>
        <v>5.1261829652996867E-2</v>
      </c>
    </row>
    <row r="20" spans="2:11" s="5" customFormat="1" ht="15.5" thickTop="1" thickBot="1" x14ac:dyDescent="0.4">
      <c r="B20" s="31" t="s">
        <v>3</v>
      </c>
      <c r="C20" s="32">
        <f>SUM(C7:C19)</f>
        <v>4.1203703703703715E-3</v>
      </c>
      <c r="D20" s="33">
        <f>IFERROR(SUM(D7:D19),0)</f>
        <v>1.0000000000000002</v>
      </c>
      <c r="E20" s="33">
        <f>IFERROR(SUM(E7:E19),0)</f>
        <v>0.28075709779179825</v>
      </c>
      <c r="F20" s="32">
        <f>SUM(F7:F19)</f>
        <v>0</v>
      </c>
      <c r="G20" s="33">
        <f>IFERROR(SUM(G7:G19),0)</f>
        <v>0</v>
      </c>
      <c r="H20" s="33">
        <f>IFERROR(SUM(H7:H19),0)</f>
        <v>0</v>
      </c>
      <c r="I20" s="32">
        <f>SUM(I7:I19)</f>
        <v>4.1203703703703715E-3</v>
      </c>
      <c r="J20" s="33">
        <f>IFERROR(SUM(J7:J19),0)</f>
        <v>1.0000000000000002</v>
      </c>
      <c r="K20" s="34">
        <f>IFERROR(SUM(K7:K19),0)</f>
        <v>0.28075709779179825</v>
      </c>
    </row>
    <row r="21" spans="2:11" s="5" customFormat="1" ht="15" thickTop="1" x14ac:dyDescent="0.35">
      <c r="B21" s="25"/>
      <c r="C21" s="26"/>
      <c r="D21" s="26"/>
      <c r="E21" s="26"/>
      <c r="F21" s="26"/>
      <c r="G21" s="26"/>
      <c r="H21" s="26"/>
      <c r="I21" s="26"/>
      <c r="J21" s="26"/>
      <c r="K21" s="27"/>
    </row>
    <row r="22" spans="2:11" s="5" customFormat="1" x14ac:dyDescent="0.35">
      <c r="B22" s="7" t="s">
        <v>14</v>
      </c>
      <c r="C22" s="8" t="s">
        <v>58</v>
      </c>
      <c r="D22" s="16" t="s">
        <v>5</v>
      </c>
      <c r="E22" s="16" t="s">
        <v>5</v>
      </c>
      <c r="F22" s="8" t="s">
        <v>58</v>
      </c>
      <c r="G22" s="16" t="s">
        <v>5</v>
      </c>
      <c r="H22" s="16" t="s">
        <v>5</v>
      </c>
      <c r="I22" s="8" t="s">
        <v>58</v>
      </c>
      <c r="J22" s="16" t="s">
        <v>5</v>
      </c>
      <c r="K22" s="17" t="s">
        <v>5</v>
      </c>
    </row>
    <row r="23" spans="2:11" s="5" customFormat="1" x14ac:dyDescent="0.35">
      <c r="B23" s="18" t="s">
        <v>15</v>
      </c>
      <c r="C23" s="11">
        <v>5.32407407407407E-4</v>
      </c>
      <c r="D23" s="19"/>
      <c r="E23" s="12">
        <f>IFERROR(C23/C$31,0)</f>
        <v>3.6277602523659282E-2</v>
      </c>
      <c r="F23" s="11">
        <v>0</v>
      </c>
      <c r="G23" s="19"/>
      <c r="H23" s="12">
        <f>IFERROR(F23/F$31,0)</f>
        <v>0</v>
      </c>
      <c r="I23" s="11">
        <v>5.32407407407407E-4</v>
      </c>
      <c r="J23" s="19"/>
      <c r="K23" s="14">
        <f>IFERROR(I23/I$31,0)</f>
        <v>3.6277602523659282E-2</v>
      </c>
    </row>
    <row r="24" spans="2:11" s="5" customFormat="1" x14ac:dyDescent="0.35">
      <c r="B24" s="18" t="s">
        <v>16</v>
      </c>
      <c r="C24" s="11">
        <v>0</v>
      </c>
      <c r="D24" s="19"/>
      <c r="E24" s="12">
        <f t="shared" ref="E24:E28" si="6">IFERROR(C24/C$31,0)</f>
        <v>0</v>
      </c>
      <c r="F24" s="11">
        <v>0</v>
      </c>
      <c r="G24" s="19"/>
      <c r="H24" s="12">
        <f t="shared" ref="H24:H28" si="7">IFERROR(F24/F$31,0)</f>
        <v>0</v>
      </c>
      <c r="I24" s="11">
        <v>0</v>
      </c>
      <c r="J24" s="19"/>
      <c r="K24" s="14">
        <f t="shared" ref="K24:K28" si="8">IFERROR(I24/I$31,0)</f>
        <v>0</v>
      </c>
    </row>
    <row r="25" spans="2:11" s="5" customFormat="1" x14ac:dyDescent="0.35">
      <c r="B25" s="18" t="s">
        <v>17</v>
      </c>
      <c r="C25" s="11">
        <v>0</v>
      </c>
      <c r="D25" s="19"/>
      <c r="E25" s="12">
        <f t="shared" si="6"/>
        <v>0</v>
      </c>
      <c r="F25" s="11">
        <v>0</v>
      </c>
      <c r="G25" s="19"/>
      <c r="H25" s="12">
        <f t="shared" si="7"/>
        <v>0</v>
      </c>
      <c r="I25" s="11">
        <v>0</v>
      </c>
      <c r="J25" s="19"/>
      <c r="K25" s="14">
        <f t="shared" si="8"/>
        <v>0</v>
      </c>
    </row>
    <row r="26" spans="2:11" s="5" customFormat="1" x14ac:dyDescent="0.35">
      <c r="B26" s="18" t="s">
        <v>18</v>
      </c>
      <c r="C26" s="11">
        <v>2.6388888888888898E-3</v>
      </c>
      <c r="D26" s="19"/>
      <c r="E26" s="12">
        <f t="shared" si="6"/>
        <v>0.17981072555205058</v>
      </c>
      <c r="F26" s="11">
        <v>0</v>
      </c>
      <c r="G26" s="19"/>
      <c r="H26" s="12">
        <f t="shared" si="7"/>
        <v>0</v>
      </c>
      <c r="I26" s="11">
        <v>2.6388888888888898E-3</v>
      </c>
      <c r="J26" s="19"/>
      <c r="K26" s="14">
        <f t="shared" si="8"/>
        <v>0.17981072555205058</v>
      </c>
    </row>
    <row r="27" spans="2:11" s="5" customFormat="1" x14ac:dyDescent="0.35">
      <c r="B27" s="18" t="s">
        <v>19</v>
      </c>
      <c r="C27" s="11">
        <v>7.3379629629629602E-3</v>
      </c>
      <c r="D27" s="19"/>
      <c r="E27" s="12">
        <f t="shared" si="6"/>
        <v>0.49999999999999989</v>
      </c>
      <c r="F27" s="11">
        <v>0</v>
      </c>
      <c r="G27" s="19"/>
      <c r="H27" s="12">
        <f t="shared" si="7"/>
        <v>0</v>
      </c>
      <c r="I27" s="11">
        <v>7.3379629629629602E-3</v>
      </c>
      <c r="J27" s="19"/>
      <c r="K27" s="14">
        <f t="shared" si="8"/>
        <v>0.49999999999999989</v>
      </c>
    </row>
    <row r="28" spans="2:11" s="5" customFormat="1" ht="15" thickBot="1" x14ac:dyDescent="0.4">
      <c r="B28" s="23" t="s">
        <v>20</v>
      </c>
      <c r="C28" s="20">
        <v>4.6296296296296301E-5</v>
      </c>
      <c r="D28" s="24"/>
      <c r="E28" s="21">
        <f t="shared" si="6"/>
        <v>3.1545741324921143E-3</v>
      </c>
      <c r="F28" s="20">
        <v>0</v>
      </c>
      <c r="G28" s="24"/>
      <c r="H28" s="21">
        <f t="shared" si="7"/>
        <v>0</v>
      </c>
      <c r="I28" s="20">
        <v>4.6296296296296301E-5</v>
      </c>
      <c r="J28" s="24"/>
      <c r="K28" s="22">
        <f t="shared" si="8"/>
        <v>3.1545741324921143E-3</v>
      </c>
    </row>
    <row r="29" spans="2:11" s="5" customFormat="1" ht="15.5" thickTop="1" thickBot="1" x14ac:dyDescent="0.4">
      <c r="B29" s="31" t="s">
        <v>3</v>
      </c>
      <c r="C29" s="32">
        <f>SUM(C23:C28)</f>
        <v>1.0555555555555552E-2</v>
      </c>
      <c r="D29" s="33"/>
      <c r="E29" s="33">
        <f>IFERROR(SUM(E23:E28),0)</f>
        <v>0.71924290220820186</v>
      </c>
      <c r="F29" s="32">
        <f>SUM(F23:F28)</f>
        <v>0</v>
      </c>
      <c r="G29" s="33"/>
      <c r="H29" s="33">
        <f>IFERROR(SUM(H23:H28),0)</f>
        <v>0</v>
      </c>
      <c r="I29" s="32">
        <f>SUM(I23:I28)</f>
        <v>1.0555555555555552E-2</v>
      </c>
      <c r="J29" s="33"/>
      <c r="K29" s="34">
        <f>IFERROR(SUM(K23:K28),0)</f>
        <v>0.71924290220820186</v>
      </c>
    </row>
    <row r="30" spans="2:11" s="5" customFormat="1" ht="15.5" thickTop="1" thickBot="1" x14ac:dyDescent="0.4">
      <c r="B30" s="28"/>
      <c r="C30" s="29"/>
      <c r="D30" s="29"/>
      <c r="E30" s="29"/>
      <c r="F30" s="29"/>
      <c r="G30" s="29"/>
      <c r="H30" s="29"/>
      <c r="I30" s="29"/>
      <c r="J30" s="29"/>
      <c r="K30" s="30"/>
    </row>
    <row r="31" spans="2:11" s="5" customFormat="1" ht="15.5" thickTop="1" thickBot="1" x14ac:dyDescent="0.4">
      <c r="B31" s="31" t="s">
        <v>6</v>
      </c>
      <c r="C31" s="32">
        <f>SUM(C20,C29)</f>
        <v>1.4675925925925924E-2</v>
      </c>
      <c r="D31" s="35"/>
      <c r="E31" s="36">
        <f>IFERROR(SUM(E20,E29),0)</f>
        <v>1</v>
      </c>
      <c r="F31" s="32">
        <f>SUM(F20,F29)</f>
        <v>0</v>
      </c>
      <c r="G31" s="35"/>
      <c r="H31" s="36">
        <f>IFERROR(SUM(H20,H29),0)</f>
        <v>0</v>
      </c>
      <c r="I31" s="32">
        <f>SUM(I20,I29)</f>
        <v>1.4675925925925924E-2</v>
      </c>
      <c r="J31" s="35"/>
      <c r="K31" s="38">
        <f>IFERROR(SUM(K20,K29),0)</f>
        <v>1</v>
      </c>
    </row>
    <row r="32" spans="2:11" s="5" customFormat="1" ht="66" customHeight="1" thickTop="1" thickBot="1" x14ac:dyDescent="0.4">
      <c r="B32" s="186" t="s">
        <v>192</v>
      </c>
      <c r="C32" s="187"/>
      <c r="D32" s="187"/>
      <c r="E32" s="187"/>
      <c r="F32" s="187"/>
      <c r="G32" s="187"/>
      <c r="H32" s="187"/>
      <c r="I32" s="187"/>
      <c r="J32" s="187"/>
      <c r="K32" s="188"/>
    </row>
    <row r="33" spans="3:8" s="5" customFormat="1" x14ac:dyDescent="0.35">
      <c r="C33" s="6"/>
      <c r="D33" s="6"/>
      <c r="E33" s="6"/>
      <c r="F33" s="6"/>
      <c r="H33" s="6"/>
    </row>
    <row r="34" spans="3:8" s="5" customFormat="1" x14ac:dyDescent="0.35">
      <c r="C34" s="6"/>
      <c r="D34" s="6"/>
      <c r="E34" s="6"/>
      <c r="F34" s="6"/>
      <c r="H34" s="6"/>
    </row>
    <row r="35" spans="3:8" s="5" customFormat="1" x14ac:dyDescent="0.35">
      <c r="C35" s="6"/>
      <c r="D35" s="6"/>
      <c r="E35" s="6"/>
      <c r="F35" s="6"/>
      <c r="H35" s="6"/>
    </row>
    <row r="36" spans="3:8" s="5" customFormat="1" x14ac:dyDescent="0.35">
      <c r="C36" s="6"/>
      <c r="D36" s="6"/>
      <c r="E36" s="6"/>
      <c r="F36" s="6"/>
      <c r="H36" s="6"/>
    </row>
    <row r="37" spans="3:8" s="5" customFormat="1" x14ac:dyDescent="0.35">
      <c r="C37" s="6"/>
      <c r="D37" s="6"/>
      <c r="E37" s="6"/>
      <c r="F37" s="6"/>
      <c r="H37" s="6"/>
    </row>
    <row r="38" spans="3:8" s="5" customFormat="1" x14ac:dyDescent="0.35">
      <c r="C38" s="6"/>
      <c r="D38" s="6"/>
      <c r="E38" s="6"/>
      <c r="F38" s="6"/>
      <c r="H38" s="6"/>
    </row>
    <row r="39" spans="3:8" s="5" customFormat="1" x14ac:dyDescent="0.35">
      <c r="C39" s="6"/>
      <c r="D39" s="6"/>
      <c r="E39" s="6"/>
      <c r="F39" s="6"/>
      <c r="H39" s="6"/>
    </row>
    <row r="40" spans="3:8" s="5" customFormat="1" x14ac:dyDescent="0.35">
      <c r="C40" s="6"/>
      <c r="D40" s="6"/>
      <c r="E40" s="6"/>
      <c r="F40" s="6"/>
      <c r="H40" s="6"/>
    </row>
    <row r="41" spans="3:8" s="5" customFormat="1" x14ac:dyDescent="0.35">
      <c r="C41" s="6"/>
      <c r="D41" s="6"/>
      <c r="E41" s="6"/>
      <c r="F41" s="6"/>
      <c r="H41" s="6"/>
    </row>
    <row r="42" spans="3:8" s="5" customFormat="1" x14ac:dyDescent="0.35">
      <c r="C42" s="6"/>
      <c r="D42" s="6"/>
      <c r="E42" s="6"/>
      <c r="F42" s="6"/>
      <c r="H42" s="6"/>
    </row>
    <row r="43" spans="3:8" s="5" customFormat="1" x14ac:dyDescent="0.35">
      <c r="C43" s="6"/>
      <c r="D43" s="6"/>
      <c r="E43" s="6"/>
      <c r="F43" s="6"/>
      <c r="H43" s="6"/>
    </row>
    <row r="44" spans="3:8" s="5" customFormat="1" x14ac:dyDescent="0.35">
      <c r="C44" s="6"/>
      <c r="D44" s="6"/>
      <c r="E44" s="6"/>
      <c r="F44" s="6"/>
      <c r="H44" s="6"/>
    </row>
    <row r="45" spans="3:8" s="5" customFormat="1" x14ac:dyDescent="0.35">
      <c r="C45" s="6"/>
      <c r="D45" s="6"/>
      <c r="E45" s="6"/>
      <c r="F45" s="6"/>
      <c r="H45" s="6"/>
    </row>
    <row r="46" spans="3:8" s="5" customFormat="1" x14ac:dyDescent="0.35">
      <c r="C46" s="6"/>
      <c r="D46" s="6"/>
      <c r="E46" s="6"/>
      <c r="F46" s="6"/>
      <c r="H46" s="6"/>
    </row>
    <row r="47" spans="3:8" s="5" customFormat="1" x14ac:dyDescent="0.35">
      <c r="C47" s="6"/>
      <c r="D47" s="6"/>
      <c r="E47" s="6"/>
      <c r="F47" s="6"/>
      <c r="H47" s="6"/>
    </row>
    <row r="48" spans="3:8" s="5" customFormat="1" x14ac:dyDescent="0.35">
      <c r="C48" s="6"/>
      <c r="D48" s="6"/>
      <c r="E48" s="6"/>
      <c r="F48" s="6"/>
      <c r="H48" s="6"/>
    </row>
    <row r="49" spans="3:8" s="5" customFormat="1" x14ac:dyDescent="0.35">
      <c r="C49" s="6"/>
      <c r="D49" s="6"/>
      <c r="E49" s="6"/>
      <c r="F49" s="6"/>
      <c r="H49" s="6"/>
    </row>
    <row r="50" spans="3:8" s="5" customFormat="1" x14ac:dyDescent="0.35">
      <c r="C50" s="6"/>
      <c r="D50" s="6"/>
      <c r="E50" s="6"/>
      <c r="F50" s="6"/>
      <c r="H50" s="6"/>
    </row>
    <row r="51" spans="3:8" s="5" customFormat="1" x14ac:dyDescent="0.35">
      <c r="C51" s="6"/>
      <c r="D51" s="6"/>
      <c r="E51" s="6"/>
      <c r="F51" s="6"/>
      <c r="H51" s="6"/>
    </row>
    <row r="52" spans="3:8" s="5" customFormat="1" x14ac:dyDescent="0.35">
      <c r="C52" s="6"/>
      <c r="D52" s="6"/>
      <c r="E52" s="6"/>
      <c r="F52" s="6"/>
      <c r="H52" s="6"/>
    </row>
    <row r="53" spans="3:8" s="5" customFormat="1" x14ac:dyDescent="0.35">
      <c r="C53" s="6"/>
      <c r="D53" s="6"/>
      <c r="E53" s="6"/>
      <c r="F53" s="6"/>
      <c r="H53" s="6"/>
    </row>
    <row r="54" spans="3:8" s="5" customFormat="1" x14ac:dyDescent="0.35">
      <c r="C54" s="6"/>
      <c r="D54" s="6"/>
      <c r="E54" s="6"/>
      <c r="F54" s="6"/>
      <c r="H54" s="6"/>
    </row>
    <row r="55" spans="3:8" s="5" customFormat="1" x14ac:dyDescent="0.35">
      <c r="C55" s="6"/>
      <c r="D55" s="6"/>
      <c r="E55" s="6"/>
      <c r="F55" s="6"/>
      <c r="H55" s="6"/>
    </row>
    <row r="56" spans="3:8" s="5" customFormat="1" x14ac:dyDescent="0.35">
      <c r="C56" s="6"/>
      <c r="D56" s="6"/>
      <c r="E56" s="6"/>
      <c r="F56" s="6"/>
      <c r="H56" s="6"/>
    </row>
    <row r="57" spans="3:8" s="5" customFormat="1" x14ac:dyDescent="0.35">
      <c r="C57" s="6"/>
      <c r="D57" s="6"/>
      <c r="E57" s="6"/>
      <c r="F57" s="6"/>
      <c r="H57" s="6"/>
    </row>
    <row r="58" spans="3:8" s="5" customFormat="1" x14ac:dyDescent="0.35">
      <c r="C58" s="6"/>
      <c r="D58" s="6"/>
      <c r="E58" s="6"/>
      <c r="F58" s="6"/>
      <c r="H58" s="6"/>
    </row>
    <row r="59" spans="3:8" s="5" customFormat="1" x14ac:dyDescent="0.35">
      <c r="C59" s="6"/>
      <c r="D59" s="6"/>
      <c r="E59" s="6"/>
      <c r="F59" s="6"/>
      <c r="H59" s="6"/>
    </row>
    <row r="60" spans="3:8" s="5" customFormat="1" x14ac:dyDescent="0.35">
      <c r="C60" s="6"/>
      <c r="D60" s="6"/>
      <c r="E60" s="6"/>
      <c r="F60" s="6"/>
      <c r="H60" s="6"/>
    </row>
    <row r="61" spans="3:8" s="5" customFormat="1" x14ac:dyDescent="0.35">
      <c r="C61" s="6"/>
      <c r="D61" s="6"/>
      <c r="E61" s="6"/>
      <c r="F61" s="6"/>
      <c r="H61" s="6"/>
    </row>
    <row r="62" spans="3:8" s="5" customFormat="1" x14ac:dyDescent="0.35">
      <c r="C62" s="6"/>
      <c r="D62" s="6"/>
      <c r="E62" s="6"/>
      <c r="F62" s="6"/>
      <c r="H62" s="6"/>
    </row>
    <row r="63" spans="3:8" s="5" customFormat="1" x14ac:dyDescent="0.35">
      <c r="C63" s="6"/>
      <c r="D63" s="6"/>
      <c r="E63" s="6"/>
      <c r="F63" s="6"/>
      <c r="H63" s="6"/>
    </row>
    <row r="64" spans="3:8" s="5" customFormat="1" x14ac:dyDescent="0.35">
      <c r="C64" s="6"/>
      <c r="D64" s="6"/>
      <c r="E64" s="6"/>
      <c r="F64" s="6"/>
      <c r="H64" s="6"/>
    </row>
    <row r="65" spans="3:8" s="5" customFormat="1" x14ac:dyDescent="0.35">
      <c r="C65" s="6"/>
      <c r="D65" s="6"/>
      <c r="E65" s="6"/>
      <c r="F65" s="6"/>
      <c r="H65" s="6"/>
    </row>
    <row r="66" spans="3:8" s="5" customFormat="1" x14ac:dyDescent="0.35">
      <c r="C66" s="6"/>
      <c r="D66" s="6"/>
      <c r="E66" s="6"/>
      <c r="F66" s="6"/>
      <c r="H66" s="6"/>
    </row>
    <row r="67" spans="3:8" s="5" customFormat="1" x14ac:dyDescent="0.35">
      <c r="C67" s="6"/>
      <c r="D67" s="6"/>
      <c r="E67" s="6"/>
      <c r="F67" s="6"/>
      <c r="H67" s="6"/>
    </row>
  </sheetData>
  <mergeCells count="6">
    <mergeCell ref="B32:K32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6.6550925925925901E-3</v>
      </c>
      <c r="C2" s="72">
        <v>1.2962962962962999E-3</v>
      </c>
      <c r="D2" s="73">
        <v>0.836972343522562</v>
      </c>
      <c r="E2" s="73">
        <v>0.163027656477438</v>
      </c>
    </row>
    <row r="3" spans="1:10" x14ac:dyDescent="0.35">
      <c r="A3" s="72" t="s">
        <v>118</v>
      </c>
      <c r="B3" s="72">
        <v>1.1111111111111099E-2</v>
      </c>
      <c r="C3" s="72">
        <v>2.3148148148148099E-3</v>
      </c>
      <c r="D3" s="73">
        <v>0.82758620689655205</v>
      </c>
      <c r="E3" s="73">
        <v>0.17241379310344801</v>
      </c>
    </row>
    <row r="4" spans="1:10" x14ac:dyDescent="0.35">
      <c r="A4" s="72" t="s">
        <v>51</v>
      </c>
      <c r="B4" s="72">
        <v>4.7800925925925901E-3</v>
      </c>
      <c r="C4" s="72">
        <v>4.0509259259259301E-4</v>
      </c>
      <c r="D4" s="73">
        <v>0.921875</v>
      </c>
      <c r="E4" s="73">
        <v>7.8125E-2</v>
      </c>
    </row>
    <row r="5" spans="1:10" x14ac:dyDescent="0.35">
      <c r="A5" s="72" t="s">
        <v>11</v>
      </c>
      <c r="B5" s="72">
        <v>3.7847222222222201E-3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1.2731481481481499E-4</v>
      </c>
      <c r="C6" s="72">
        <v>2.3611111111111098E-3</v>
      </c>
      <c r="D6" s="73">
        <v>5.1162790697674397E-2</v>
      </c>
      <c r="E6" s="73">
        <v>0.94883720930232596</v>
      </c>
    </row>
    <row r="7" spans="1:10" x14ac:dyDescent="0.35">
      <c r="A7" s="72" t="s">
        <v>198</v>
      </c>
      <c r="B7" s="72">
        <v>4.2939814814814802E-3</v>
      </c>
      <c r="C7" s="72">
        <v>1.16898148148148E-3</v>
      </c>
      <c r="D7" s="73">
        <v>0.78601694915254205</v>
      </c>
      <c r="E7" s="73">
        <v>0.213983050847458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3.8194444444444398E-4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1.25E-3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3.1712962962963001E-3</v>
      </c>
      <c r="C14" s="72">
        <v>2.89351851851852E-4</v>
      </c>
      <c r="D14" s="73">
        <v>0.91638795986622101</v>
      </c>
      <c r="E14" s="73">
        <v>8.3612040133779306E-2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4.8032407407407399E-3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5.90277777777778E-4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1.97222222222222E-2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2.0694444444444401E-2</v>
      </c>
      <c r="C19" s="72">
        <v>3.0555555555555601E-3</v>
      </c>
      <c r="D19" s="72">
        <v>0.87134502923976598</v>
      </c>
      <c r="E19" s="72">
        <v>0.12865497076023399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3.0902777777777799E-3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118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8.0428240740740703E-2</v>
      </c>
      <c r="C2" s="72">
        <v>2.44675925925926E-2</v>
      </c>
      <c r="D2" s="73">
        <v>0.76674390378461899</v>
      </c>
      <c r="E2" s="73">
        <v>0.23325609621538099</v>
      </c>
    </row>
    <row r="3" spans="1:10" x14ac:dyDescent="0.35">
      <c r="A3" s="72" t="s">
        <v>118</v>
      </c>
      <c r="B3" s="72">
        <v>0.10228009259259301</v>
      </c>
      <c r="C3" s="72">
        <v>4.1273148148148101E-2</v>
      </c>
      <c r="D3" s="73">
        <v>0.71248891397242597</v>
      </c>
      <c r="E3" s="73">
        <v>0.28751108602757403</v>
      </c>
    </row>
    <row r="4" spans="1:10" x14ac:dyDescent="0.35">
      <c r="A4" s="72" t="s">
        <v>51</v>
      </c>
      <c r="B4" s="72">
        <v>5.7037037037036997E-2</v>
      </c>
      <c r="C4" s="72">
        <v>1.67939814814815E-2</v>
      </c>
      <c r="D4" s="73">
        <v>0.77253488007524695</v>
      </c>
      <c r="E4" s="73">
        <v>0.22746511992475299</v>
      </c>
    </row>
    <row r="5" spans="1:10" x14ac:dyDescent="0.35">
      <c r="A5" s="72" t="s">
        <v>11</v>
      </c>
      <c r="B5" s="72">
        <v>0.105625</v>
      </c>
      <c r="C5" s="72">
        <v>5.5810185185185199E-2</v>
      </c>
      <c r="D5" s="73">
        <v>0.65428735302552299</v>
      </c>
      <c r="E5" s="73">
        <v>0.34571264697447701</v>
      </c>
    </row>
    <row r="6" spans="1:10" x14ac:dyDescent="0.35">
      <c r="A6" s="72" t="s">
        <v>12</v>
      </c>
      <c r="B6" s="72">
        <v>3.8877314814814802E-2</v>
      </c>
      <c r="C6" s="72">
        <v>1.44907407407407E-2</v>
      </c>
      <c r="D6" s="73">
        <v>0.72847538494903497</v>
      </c>
      <c r="E6" s="73">
        <v>0.27152461505096498</v>
      </c>
    </row>
    <row r="7" spans="1:10" x14ac:dyDescent="0.35">
      <c r="A7" s="72" t="s">
        <v>198</v>
      </c>
      <c r="B7" s="72">
        <v>5.1631944444444397E-2</v>
      </c>
      <c r="C7" s="72">
        <v>2.5810185185185198E-3</v>
      </c>
      <c r="D7" s="73">
        <v>0.95239111870196402</v>
      </c>
      <c r="E7" s="73">
        <v>4.76088812980359E-2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6.0069444444444398E-3</v>
      </c>
      <c r="C8" s="72">
        <v>3.4490740740740701E-3</v>
      </c>
      <c r="D8" s="73">
        <v>0.63525091799265598</v>
      </c>
      <c r="E8" s="73">
        <v>0.36474908200734402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1.6203703703703701E-3</v>
      </c>
      <c r="C9" s="72">
        <v>0</v>
      </c>
      <c r="D9" s="73">
        <v>1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1.65509259259259E-3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1.69328703703704E-2</v>
      </c>
      <c r="C11" s="72">
        <v>3.4837962962962999E-3</v>
      </c>
      <c r="D11" s="73">
        <v>0.82936507936507897</v>
      </c>
      <c r="E11" s="73">
        <v>0.170634920634921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9.4907407407407406E-3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0.121759259259259</v>
      </c>
      <c r="C14" s="72">
        <v>1.9710648148148099E-2</v>
      </c>
      <c r="D14" s="73">
        <v>0.86067250265892203</v>
      </c>
      <c r="E14" s="73">
        <v>0.13932749734107799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2.31481481481481E-4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6.8287037037037003E-4</v>
      </c>
      <c r="D16" s="73">
        <v>0</v>
      </c>
      <c r="E16" s="73">
        <v>1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7.5231481481481503E-4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9.2939814814814795E-3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0.104236111111111</v>
      </c>
      <c r="C19" s="72">
        <v>7.7685185185185204E-2</v>
      </c>
      <c r="D19" s="72">
        <v>0.57297366077109102</v>
      </c>
      <c r="E19" s="72">
        <v>0.42702633922890998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8.5763888888888903E-3</v>
      </c>
      <c r="C20" s="72">
        <v>0</v>
      </c>
      <c r="D20" s="72">
        <v>1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118</v>
      </c>
      <c r="B3" s="72">
        <v>1.04166666666667E-4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1.5393518518518499E-3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7.8935185185185202E-3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2.2152777777777799E-2</v>
      </c>
      <c r="C2" s="72">
        <v>9.2824074074074094E-3</v>
      </c>
      <c r="D2" s="73">
        <v>0.70471281296023602</v>
      </c>
      <c r="E2" s="73">
        <v>0.29528718703976398</v>
      </c>
    </row>
    <row r="3" spans="1:10" x14ac:dyDescent="0.35">
      <c r="A3" s="72" t="s">
        <v>118</v>
      </c>
      <c r="B3" s="72">
        <v>2.2812499999999999E-2</v>
      </c>
      <c r="C3" s="72">
        <v>1.1574074074074099E-3</v>
      </c>
      <c r="D3" s="73">
        <v>0.95171414775470797</v>
      </c>
      <c r="E3" s="73">
        <v>4.8285852245292103E-2</v>
      </c>
    </row>
    <row r="4" spans="1:10" x14ac:dyDescent="0.35">
      <c r="A4" s="72" t="s">
        <v>51</v>
      </c>
      <c r="B4" s="72">
        <v>3.9583333333333302E-3</v>
      </c>
      <c r="C4" s="72">
        <v>1.5740740740740701E-2</v>
      </c>
      <c r="D4" s="73">
        <v>0.200940070505288</v>
      </c>
      <c r="E4" s="73">
        <v>0.79905992949471205</v>
      </c>
    </row>
    <row r="5" spans="1:10" x14ac:dyDescent="0.35">
      <c r="A5" s="72" t="s">
        <v>11</v>
      </c>
      <c r="B5" s="72">
        <v>2.21990740740741E-2</v>
      </c>
      <c r="C5" s="72">
        <v>9.2361111111111099E-3</v>
      </c>
      <c r="D5" s="73">
        <v>0.70618556701030899</v>
      </c>
      <c r="E5" s="73">
        <v>0.29381443298969101</v>
      </c>
    </row>
    <row r="6" spans="1:10" x14ac:dyDescent="0.35">
      <c r="A6" s="72" t="s">
        <v>12</v>
      </c>
      <c r="B6" s="72">
        <v>1.08217592592593E-2</v>
      </c>
      <c r="C6" s="72">
        <v>5.1967592592592603E-3</v>
      </c>
      <c r="D6" s="73">
        <v>0.675578034682081</v>
      </c>
      <c r="E6" s="73">
        <v>0.324421965317919</v>
      </c>
    </row>
    <row r="7" spans="1:10" x14ac:dyDescent="0.35">
      <c r="A7" s="72" t="s">
        <v>198</v>
      </c>
      <c r="B7" s="72">
        <v>8.7500000000000008E-3</v>
      </c>
      <c r="C7" s="72">
        <v>1.2847222222222201E-3</v>
      </c>
      <c r="D7" s="73">
        <v>0.87197231833910005</v>
      </c>
      <c r="E7" s="73">
        <v>0.12802768166090001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5.0000000000000001E-3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1.8842592592592598E-2</v>
      </c>
      <c r="C14" s="72">
        <v>0</v>
      </c>
      <c r="D14" s="73">
        <v>1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1.8402777777777801E-3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1.5983796296296301E-2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8.7534722222222194E-2</v>
      </c>
      <c r="C19" s="72">
        <v>8.7847222222222198E-3</v>
      </c>
      <c r="D19" s="72">
        <v>0.90879596250901196</v>
      </c>
      <c r="E19" s="72">
        <v>9.1204037490987697E-2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1.1157407407407401E-2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5.10416666666667E-3</v>
      </c>
      <c r="C2" s="72">
        <v>8.5532407407407397E-3</v>
      </c>
      <c r="D2" s="73">
        <v>0.37372881355932203</v>
      </c>
      <c r="E2" s="73">
        <v>0.62627118644067803</v>
      </c>
    </row>
    <row r="3" spans="1:10" x14ac:dyDescent="0.35">
      <c r="A3" s="72" t="s">
        <v>118</v>
      </c>
      <c r="B3" s="72">
        <v>4.1412037037036997E-2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1.6388888888888901E-2</v>
      </c>
      <c r="C4" s="72">
        <v>2.60416666666667E-3</v>
      </c>
      <c r="D4" s="73">
        <v>0.86288848263254103</v>
      </c>
      <c r="E4" s="73">
        <v>0.137111517367459</v>
      </c>
    </row>
    <row r="5" spans="1:10" x14ac:dyDescent="0.35">
      <c r="A5" s="72" t="s">
        <v>11</v>
      </c>
      <c r="B5" s="72">
        <v>4.6979166666666697E-2</v>
      </c>
      <c r="C5" s="72">
        <v>2.6944444444444399E-2</v>
      </c>
      <c r="D5" s="73">
        <v>0.63550962893377205</v>
      </c>
      <c r="E5" s="73">
        <v>0.364490371066228</v>
      </c>
    </row>
    <row r="6" spans="1:10" x14ac:dyDescent="0.35">
      <c r="A6" s="72" t="s">
        <v>12</v>
      </c>
      <c r="B6" s="72">
        <v>5.09259259259259E-4</v>
      </c>
      <c r="C6" s="72">
        <v>1.37731481481481E-2</v>
      </c>
      <c r="D6" s="73">
        <v>3.5656401944894597E-2</v>
      </c>
      <c r="E6" s="73">
        <v>0.96434359805510494</v>
      </c>
    </row>
    <row r="7" spans="1:10" x14ac:dyDescent="0.35">
      <c r="A7" s="72" t="s">
        <v>198</v>
      </c>
      <c r="B7" s="72">
        <v>2.44212962962963E-3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2.88194444444444E-3</v>
      </c>
      <c r="C9" s="72">
        <v>1.9560185185185201E-3</v>
      </c>
      <c r="D9" s="73">
        <v>0.59569377990430605</v>
      </c>
      <c r="E9" s="73">
        <v>0.404306220095694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2.93981481481481E-3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8.9699074074074108E-3</v>
      </c>
      <c r="D11" s="73">
        <v>0</v>
      </c>
      <c r="E11" s="73">
        <v>1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3.2812500000000001E-2</v>
      </c>
      <c r="C14" s="72">
        <v>4.3402777777777797E-3</v>
      </c>
      <c r="D14" s="73">
        <v>0.88317757009345799</v>
      </c>
      <c r="E14" s="73">
        <v>0.116822429906542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6.7129629629629603E-4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4.0509259259259301E-4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9.8495370370370403E-3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6.8402777777777798E-2</v>
      </c>
      <c r="C19" s="72">
        <v>2.3449074074074101E-2</v>
      </c>
      <c r="D19" s="72">
        <v>0.74470766129032295</v>
      </c>
      <c r="E19" s="72">
        <v>0.25529233870967699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7.4074074074074103E-4</v>
      </c>
      <c r="C20" s="72">
        <v>0</v>
      </c>
      <c r="D20" s="72">
        <v>1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118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118</v>
      </c>
      <c r="B3" s="72">
        <v>1.38888888888889E-2</v>
      </c>
      <c r="C3" s="72">
        <v>0</v>
      </c>
      <c r="D3" s="73">
        <v>1</v>
      </c>
      <c r="E3" s="73">
        <v>0</v>
      </c>
    </row>
    <row r="4" spans="1:10" x14ac:dyDescent="0.35">
      <c r="A4" s="72" t="s">
        <v>51</v>
      </c>
      <c r="B4" s="72">
        <v>0</v>
      </c>
      <c r="C4" s="72">
        <v>3.4143518518518498E-3</v>
      </c>
      <c r="D4" s="73">
        <v>0</v>
      </c>
      <c r="E4" s="73">
        <v>1</v>
      </c>
    </row>
    <row r="5" spans="1:10" x14ac:dyDescent="0.35">
      <c r="A5" s="72" t="s">
        <v>11</v>
      </c>
      <c r="B5" s="72">
        <v>5.3819444444444401E-3</v>
      </c>
      <c r="C5" s="72">
        <v>0</v>
      </c>
      <c r="D5" s="73">
        <v>1</v>
      </c>
      <c r="E5" s="73">
        <v>0</v>
      </c>
    </row>
    <row r="6" spans="1:10" x14ac:dyDescent="0.35">
      <c r="A6" s="72" t="s">
        <v>12</v>
      </c>
      <c r="B6" s="72">
        <v>0</v>
      </c>
      <c r="C6" s="72">
        <v>6.3773148148148096E-3</v>
      </c>
      <c r="D6" s="73">
        <v>0</v>
      </c>
      <c r="E6" s="73">
        <v>1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4.4097222222222203E-3</v>
      </c>
      <c r="C12" s="72">
        <v>0</v>
      </c>
      <c r="D12" s="73">
        <v>1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1.38888888888889E-4</v>
      </c>
      <c r="C15" s="72">
        <v>0</v>
      </c>
      <c r="D15" s="73">
        <v>1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2.31481481481481E-4</v>
      </c>
      <c r="C18" s="72">
        <v>0</v>
      </c>
      <c r="D18" s="73">
        <v>1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3.4837962962962999E-3</v>
      </c>
      <c r="C19" s="72">
        <v>0</v>
      </c>
      <c r="D19" s="72">
        <v>1</v>
      </c>
      <c r="E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118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0"/>
  <sheetViews>
    <sheetView showZeros="0" workbookViewId="0">
      <selection activeCell="A19" sqref="A19:XFD25"/>
    </sheetView>
  </sheetViews>
  <sheetFormatPr defaultColWidth="9.1796875" defaultRowHeight="14.5" x14ac:dyDescent="0.35"/>
  <cols>
    <col min="1" max="16384" width="9.1796875" style="72"/>
  </cols>
  <sheetData>
    <row r="1" spans="1:10" x14ac:dyDescent="0.35">
      <c r="A1" s="72" t="s">
        <v>59</v>
      </c>
      <c r="B1" s="72" t="s">
        <v>60</v>
      </c>
      <c r="C1" s="72" t="s">
        <v>61</v>
      </c>
      <c r="D1" s="72" t="s">
        <v>99</v>
      </c>
      <c r="E1" s="72" t="s">
        <v>100</v>
      </c>
    </row>
    <row r="2" spans="1:10" x14ac:dyDescent="0.3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35">
      <c r="A3" s="72" t="s">
        <v>118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35">
      <c r="A4" s="72" t="s">
        <v>51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3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3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35">
      <c r="A7" s="72" t="s">
        <v>198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35">
      <c r="A8" s="72" t="s">
        <v>129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35">
      <c r="A9" s="72" t="s">
        <v>130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35">
      <c r="A10" s="72" t="s">
        <v>199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35">
      <c r="A11" s="72" t="s">
        <v>128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35">
      <c r="A12" s="72" t="s">
        <v>200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35">
      <c r="A13" s="72" t="s">
        <v>201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35">
      <c r="A14" s="72" t="s">
        <v>13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35">
      <c r="A15" s="72" t="s">
        <v>15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35">
      <c r="A16" s="72" t="s">
        <v>16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35">
      <c r="A17" s="72" t="s">
        <v>17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35">
      <c r="A18" s="72" t="s">
        <v>18</v>
      </c>
      <c r="B18" s="72">
        <v>0</v>
      </c>
      <c r="C18" s="72">
        <v>0</v>
      </c>
      <c r="D18" s="73">
        <v>0</v>
      </c>
      <c r="E18" s="73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35">
      <c r="A19" s="72" t="s">
        <v>19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  <row r="20" spans="1:10" x14ac:dyDescent="0.35">
      <c r="A20" s="72" t="s">
        <v>20</v>
      </c>
      <c r="B20" s="72">
        <v>0</v>
      </c>
      <c r="C20" s="72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99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34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'B3'!Area_stampa</vt:lpstr>
      <vt:lpstr>'B4'!Area_stampa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2019-11-22T14:57:00Z</cp:lastPrinted>
  <dcterms:created xsi:type="dcterms:W3CDTF">2015-07-28T09:23:17Z</dcterms:created>
  <dcterms:modified xsi:type="dcterms:W3CDTF">2019-11-29T15:26:53Z</dcterms:modified>
</cp:coreProperties>
</file>