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0" yWindow="0" windowWidth="20490" windowHeight="705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362" r:id="rId33"/>
    <sheet name="Graf.10" sheetId="271" r:id="rId34"/>
    <sheet name="B2" sheetId="378" r:id="rId35"/>
    <sheet name="Graf.11" sheetId="272" r:id="rId36"/>
    <sheet name="B3" sheetId="379" r:id="rId37"/>
    <sheet name="B4" sheetId="380" r:id="rId38"/>
    <sheet name="B5" sheetId="381" r:id="rId39"/>
    <sheet name="B6" sheetId="382" r:id="rId40"/>
    <sheet name="Graf.12" sheetId="277" r:id="rId41"/>
    <sheet name="B7" sheetId="383" r:id="rId42"/>
    <sheet name="B8" sheetId="384" r:id="rId43"/>
    <sheet name="B9" sheetId="385" r:id="rId44"/>
    <sheet name="Graf.13" sheetId="279" r:id="rId45"/>
    <sheet name="B10" sheetId="386" r:id="rId46"/>
    <sheet name="Graf.14" sheetId="273" r:id="rId47"/>
    <sheet name="B11" sheetId="387" r:id="rId48"/>
    <sheet name="Graf.15" sheetId="274" r:id="rId49"/>
    <sheet name="B12" sheetId="388" r:id="rId50"/>
    <sheet name="Graf.16" sheetId="275" r:id="rId51"/>
    <sheet name="B13" sheetId="389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'A10'!$A$1:$K$31</definedName>
    <definedName name="_xlnm.Print_Area" localSheetId="14">'A11'!$A$1:$K$31</definedName>
    <definedName name="_xlnm.Print_Area" localSheetId="16">'A12'!$A$1:$K$31</definedName>
    <definedName name="_xlnm.Print_Area" localSheetId="18">'A13'!$A$1:$K$31</definedName>
    <definedName name="_xlnm.Print_Area" localSheetId="20">'A14'!$A$1:$K$31</definedName>
    <definedName name="_xlnm.Print_Area" localSheetId="22">'A15'!$A$1:$K$31</definedName>
    <definedName name="_xlnm.Print_Area" localSheetId="27">'A19'!$A$1:$K$31</definedName>
    <definedName name="_xlnm.Print_Area" localSheetId="28">'A20'!$A$1:$K$31</definedName>
    <definedName name="_xlnm.Print_Area" localSheetId="29">'A21'!$A$1:$K$31</definedName>
    <definedName name="_xlnm.Print_Area" localSheetId="30">'A22'!$A$1:$K$31</definedName>
    <definedName name="_xlnm.Print_Area" localSheetId="31">'A23'!$A$1:$K$31</definedName>
    <definedName name="_xlnm.Print_Area" localSheetId="7">'A5'!$A$1:$K$31</definedName>
    <definedName name="_xlnm.Print_Area" localSheetId="8">'A6'!$A$1:$K$31</definedName>
    <definedName name="_xlnm.Print_Area" localSheetId="9">'A7'!$A$1:$K$31</definedName>
    <definedName name="_xlnm.Print_Area" localSheetId="10">'A8'!$A$1:$K$31</definedName>
    <definedName name="_xlnm.Print_Area" localSheetId="12">'A9'!$A$1:$K$31</definedName>
    <definedName name="_xlnm.Print_Area" localSheetId="45">'B10'!#REF!</definedName>
    <definedName name="_xlnm.Print_Area" localSheetId="47">'B11'!#REF!</definedName>
    <definedName name="_xlnm.Print_Area" localSheetId="49">'B12'!#REF!</definedName>
    <definedName name="_xlnm.Print_Area" localSheetId="51">'B13'!#REF!</definedName>
    <definedName name="_xlnm.Print_Area" localSheetId="34">'B2'!$A$1:$E$31</definedName>
    <definedName name="_xlnm.Print_Area" localSheetId="36">'B3'!$A$1:$E$31</definedName>
    <definedName name="_xlnm.Print_Area" localSheetId="37">'B4'!#REF!</definedName>
    <definedName name="_xlnm.Print_Area" localSheetId="38">'B5'!#REF!</definedName>
    <definedName name="_xlnm.Print_Area" localSheetId="39">'B6'!#REF!</definedName>
    <definedName name="_xlnm.Print_Area" localSheetId="41">'B7'!#REF!</definedName>
    <definedName name="_xlnm.Print_Area" localSheetId="42">'B8'!#REF!</definedName>
    <definedName name="_xlnm.Print_Area" localSheetId="43">'B9'!#REF!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8" i="389" l="1"/>
  <c r="C19" i="389"/>
  <c r="D17" i="389" s="1"/>
  <c r="D7" i="389"/>
  <c r="C28" i="388"/>
  <c r="C19" i="388"/>
  <c r="D17" i="388" s="1"/>
  <c r="D7" i="388"/>
  <c r="C28" i="387"/>
  <c r="C19" i="387"/>
  <c r="D17" i="387" s="1"/>
  <c r="D11" i="387"/>
  <c r="D7" i="387"/>
  <c r="C28" i="386"/>
  <c r="C19" i="386"/>
  <c r="C30" i="386" s="1"/>
  <c r="C28" i="385"/>
  <c r="C19" i="385"/>
  <c r="D17" i="385" s="1"/>
  <c r="D7" i="385"/>
  <c r="C30" i="384"/>
  <c r="E15" i="384" s="1"/>
  <c r="C28" i="384"/>
  <c r="E22" i="384"/>
  <c r="C19" i="384"/>
  <c r="D16" i="384" s="1"/>
  <c r="D18" i="384"/>
  <c r="D17" i="384"/>
  <c r="E16" i="384"/>
  <c r="D15" i="384"/>
  <c r="D14" i="384"/>
  <c r="D13" i="384"/>
  <c r="E12" i="384"/>
  <c r="D11" i="384"/>
  <c r="D10" i="384"/>
  <c r="D9" i="384"/>
  <c r="E8" i="384"/>
  <c r="D7" i="384"/>
  <c r="C28" i="383"/>
  <c r="C19" i="383"/>
  <c r="D18" i="383" s="1"/>
  <c r="D15" i="383"/>
  <c r="D11" i="383"/>
  <c r="D7" i="383"/>
  <c r="C28" i="382"/>
  <c r="D19" i="382"/>
  <c r="C19" i="382"/>
  <c r="C30" i="382" s="1"/>
  <c r="D18" i="382"/>
  <c r="D17" i="382"/>
  <c r="D16" i="382"/>
  <c r="D15" i="382"/>
  <c r="D14" i="382"/>
  <c r="D13" i="382"/>
  <c r="D12" i="382"/>
  <c r="D11" i="382"/>
  <c r="D10" i="382"/>
  <c r="D9" i="382"/>
  <c r="D8" i="382"/>
  <c r="D7" i="382"/>
  <c r="C28" i="381"/>
  <c r="C30" i="381" s="1"/>
  <c r="C19" i="381"/>
  <c r="D17" i="381" s="1"/>
  <c r="D18" i="381"/>
  <c r="D16" i="381"/>
  <c r="D15" i="381"/>
  <c r="D14" i="381"/>
  <c r="D12" i="381"/>
  <c r="D11" i="381"/>
  <c r="D10" i="381"/>
  <c r="D8" i="381"/>
  <c r="D7" i="381"/>
  <c r="C30" i="380"/>
  <c r="E25" i="380" s="1"/>
  <c r="C28" i="380"/>
  <c r="C19" i="380"/>
  <c r="D16" i="380" s="1"/>
  <c r="D18" i="380"/>
  <c r="D17" i="380"/>
  <c r="D15" i="380"/>
  <c r="D14" i="380"/>
  <c r="D13" i="380"/>
  <c r="D11" i="380"/>
  <c r="D10" i="380"/>
  <c r="D9" i="380"/>
  <c r="D7" i="380"/>
  <c r="C28" i="379"/>
  <c r="C19" i="379"/>
  <c r="D16" i="379" s="1"/>
  <c r="C28" i="378"/>
  <c r="C19" i="378"/>
  <c r="C30" i="378" s="1"/>
  <c r="D18" i="378"/>
  <c r="D17" i="378"/>
  <c r="D16" i="378"/>
  <c r="D14" i="378"/>
  <c r="D13" i="378"/>
  <c r="D12" i="378"/>
  <c r="D10" i="378"/>
  <c r="D9" i="378"/>
  <c r="D8" i="378"/>
  <c r="D10" i="389" l="1"/>
  <c r="D19" i="389" s="1"/>
  <c r="D14" i="389"/>
  <c r="D18" i="389"/>
  <c r="C30" i="389"/>
  <c r="D11" i="389"/>
  <c r="D15" i="389"/>
  <c r="D8" i="389"/>
  <c r="D12" i="389"/>
  <c r="D16" i="389"/>
  <c r="D9" i="389"/>
  <c r="D13" i="389"/>
  <c r="D10" i="388"/>
  <c r="D14" i="388"/>
  <c r="D18" i="388"/>
  <c r="D8" i="388"/>
  <c r="D19" i="388" s="1"/>
  <c r="D12" i="388"/>
  <c r="D16" i="388"/>
  <c r="C30" i="388"/>
  <c r="D11" i="388"/>
  <c r="D15" i="388"/>
  <c r="D9" i="388"/>
  <c r="D13" i="388"/>
  <c r="D15" i="387"/>
  <c r="D10" i="387"/>
  <c r="D14" i="387"/>
  <c r="D18" i="387"/>
  <c r="D8" i="387"/>
  <c r="D12" i="387"/>
  <c r="D16" i="387"/>
  <c r="C30" i="387"/>
  <c r="D9" i="387"/>
  <c r="D13" i="387"/>
  <c r="E22" i="386"/>
  <c r="E16" i="386"/>
  <c r="E12" i="386"/>
  <c r="E8" i="386"/>
  <c r="E15" i="386"/>
  <c r="E11" i="386"/>
  <c r="E7" i="386"/>
  <c r="E26" i="386"/>
  <c r="E18" i="386"/>
  <c r="E14" i="386"/>
  <c r="E10" i="386"/>
  <c r="E17" i="386"/>
  <c r="E25" i="386"/>
  <c r="E24" i="386"/>
  <c r="E13" i="386"/>
  <c r="E9" i="386"/>
  <c r="E23" i="386"/>
  <c r="E27" i="386"/>
  <c r="D7" i="386"/>
  <c r="D11" i="386"/>
  <c r="D15" i="386"/>
  <c r="D13" i="386"/>
  <c r="D10" i="386"/>
  <c r="D14" i="386"/>
  <c r="D18" i="386"/>
  <c r="D12" i="386"/>
  <c r="D16" i="386"/>
  <c r="D9" i="386"/>
  <c r="D17" i="386"/>
  <c r="D8" i="386"/>
  <c r="D11" i="385"/>
  <c r="D14" i="385"/>
  <c r="D18" i="385"/>
  <c r="D10" i="385"/>
  <c r="D15" i="385"/>
  <c r="D19" i="384"/>
  <c r="E23" i="384"/>
  <c r="E28" i="384" s="1"/>
  <c r="D8" i="383"/>
  <c r="D19" i="383" s="1"/>
  <c r="D12" i="383"/>
  <c r="D16" i="383"/>
  <c r="E9" i="384"/>
  <c r="E13" i="384"/>
  <c r="E17" i="384"/>
  <c r="E24" i="384"/>
  <c r="C30" i="383"/>
  <c r="E25" i="384"/>
  <c r="D9" i="383"/>
  <c r="D13" i="383"/>
  <c r="D17" i="383"/>
  <c r="E10" i="384"/>
  <c r="E14" i="384"/>
  <c r="E18" i="384"/>
  <c r="E26" i="384"/>
  <c r="D8" i="385"/>
  <c r="D12" i="385"/>
  <c r="D16" i="385"/>
  <c r="E27" i="384"/>
  <c r="C30" i="385"/>
  <c r="D10" i="383"/>
  <c r="D14" i="383"/>
  <c r="E7" i="384"/>
  <c r="E11" i="384"/>
  <c r="D9" i="385"/>
  <c r="D13" i="385"/>
  <c r="D8" i="384"/>
  <c r="D12" i="384"/>
  <c r="E23" i="382"/>
  <c r="E22" i="382"/>
  <c r="E16" i="382"/>
  <c r="E12" i="382"/>
  <c r="E8" i="382"/>
  <c r="E15" i="382"/>
  <c r="E11" i="382"/>
  <c r="E7" i="382"/>
  <c r="E27" i="382"/>
  <c r="E24" i="382"/>
  <c r="E26" i="382"/>
  <c r="E18" i="382"/>
  <c r="E14" i="382"/>
  <c r="E10" i="382"/>
  <c r="E17" i="382"/>
  <c r="E9" i="382"/>
  <c r="E25" i="382"/>
  <c r="E13" i="382"/>
  <c r="E15" i="381"/>
  <c r="E11" i="381"/>
  <c r="E27" i="381"/>
  <c r="E26" i="381"/>
  <c r="E18" i="381"/>
  <c r="E14" i="381"/>
  <c r="E10" i="381"/>
  <c r="E25" i="381"/>
  <c r="E24" i="381"/>
  <c r="E17" i="381"/>
  <c r="E13" i="381"/>
  <c r="E9" i="381"/>
  <c r="E22" i="381"/>
  <c r="E16" i="381"/>
  <c r="E12" i="381"/>
  <c r="E8" i="381"/>
  <c r="E23" i="381"/>
  <c r="E7" i="381"/>
  <c r="E19" i="381" s="1"/>
  <c r="D7" i="379"/>
  <c r="D15" i="379"/>
  <c r="D13" i="379"/>
  <c r="E10" i="380"/>
  <c r="E18" i="380"/>
  <c r="E16" i="380"/>
  <c r="D9" i="379"/>
  <c r="D17" i="379"/>
  <c r="E14" i="380"/>
  <c r="D10" i="379"/>
  <c r="D14" i="379"/>
  <c r="D18" i="379"/>
  <c r="E7" i="380"/>
  <c r="E11" i="380"/>
  <c r="E15" i="380"/>
  <c r="D9" i="381"/>
  <c r="D19" i="381" s="1"/>
  <c r="D13" i="381"/>
  <c r="C30" i="379"/>
  <c r="E26" i="380"/>
  <c r="E27" i="380"/>
  <c r="D8" i="380"/>
  <c r="D19" i="380" s="1"/>
  <c r="D12" i="380"/>
  <c r="E23" i="380"/>
  <c r="D11" i="379"/>
  <c r="E8" i="380"/>
  <c r="E22" i="380"/>
  <c r="D8" i="379"/>
  <c r="D12" i="379"/>
  <c r="E9" i="380"/>
  <c r="E13" i="380"/>
  <c r="E17" i="380"/>
  <c r="E24" i="380"/>
  <c r="E12" i="380"/>
  <c r="E23" i="378"/>
  <c r="E15" i="378"/>
  <c r="E11" i="378"/>
  <c r="E7" i="378"/>
  <c r="E22" i="378"/>
  <c r="E18" i="378"/>
  <c r="E14" i="378"/>
  <c r="E10" i="378"/>
  <c r="E27" i="378"/>
  <c r="E17" i="378"/>
  <c r="E13" i="378"/>
  <c r="E9" i="378"/>
  <c r="E26" i="378"/>
  <c r="E25" i="378"/>
  <c r="E16" i="378"/>
  <c r="E12" i="378"/>
  <c r="E8" i="378"/>
  <c r="E24" i="378"/>
  <c r="D7" i="378"/>
  <c r="D11" i="378"/>
  <c r="D15" i="378"/>
  <c r="E23" i="389" l="1"/>
  <c r="E26" i="389"/>
  <c r="E14" i="389"/>
  <c r="E10" i="389"/>
  <c r="E22" i="389"/>
  <c r="E28" i="389" s="1"/>
  <c r="E16" i="389"/>
  <c r="E12" i="389"/>
  <c r="E8" i="389"/>
  <c r="E15" i="389"/>
  <c r="E7" i="389"/>
  <c r="E18" i="389"/>
  <c r="E25" i="389"/>
  <c r="E24" i="389"/>
  <c r="E17" i="389"/>
  <c r="E13" i="389"/>
  <c r="E9" i="389"/>
  <c r="E11" i="389"/>
  <c r="E27" i="389"/>
  <c r="E23" i="388"/>
  <c r="E15" i="388"/>
  <c r="E11" i="388"/>
  <c r="E7" i="388"/>
  <c r="E22" i="388"/>
  <c r="E16" i="388"/>
  <c r="E12" i="388"/>
  <c r="E8" i="388"/>
  <c r="E27" i="388"/>
  <c r="E26" i="388"/>
  <c r="E18" i="388"/>
  <c r="E14" i="388"/>
  <c r="E10" i="388"/>
  <c r="E25" i="388"/>
  <c r="E24" i="388"/>
  <c r="E17" i="388"/>
  <c r="E13" i="388"/>
  <c r="E9" i="388"/>
  <c r="D19" i="387"/>
  <c r="E23" i="387"/>
  <c r="E22" i="387"/>
  <c r="E16" i="387"/>
  <c r="E12" i="387"/>
  <c r="E8" i="387"/>
  <c r="E27" i="387"/>
  <c r="E15" i="387"/>
  <c r="E11" i="387"/>
  <c r="E7" i="387"/>
  <c r="E26" i="387"/>
  <c r="E18" i="387"/>
  <c r="E14" i="387"/>
  <c r="E10" i="387"/>
  <c r="E24" i="387"/>
  <c r="E9" i="387"/>
  <c r="E25" i="387"/>
  <c r="E17" i="387"/>
  <c r="E13" i="387"/>
  <c r="D19" i="386"/>
  <c r="E28" i="386"/>
  <c r="E19" i="386"/>
  <c r="E30" i="386" s="1"/>
  <c r="D19" i="385"/>
  <c r="E19" i="384"/>
  <c r="E30" i="384" s="1"/>
  <c r="E26" i="383"/>
  <c r="E18" i="383"/>
  <c r="E14" i="383"/>
  <c r="E10" i="383"/>
  <c r="E25" i="383"/>
  <c r="E24" i="383"/>
  <c r="E17" i="383"/>
  <c r="E13" i="383"/>
  <c r="E9" i="383"/>
  <c r="E23" i="383"/>
  <c r="E22" i="383"/>
  <c r="E16" i="383"/>
  <c r="E12" i="383"/>
  <c r="E8" i="383"/>
  <c r="E15" i="383"/>
  <c r="E11" i="383"/>
  <c r="E7" i="383"/>
  <c r="E27" i="383"/>
  <c r="E24" i="385"/>
  <c r="E17" i="385"/>
  <c r="E13" i="385"/>
  <c r="E9" i="385"/>
  <c r="E23" i="385"/>
  <c r="E22" i="385"/>
  <c r="E16" i="385"/>
  <c r="E12" i="385"/>
  <c r="E8" i="385"/>
  <c r="E15" i="385"/>
  <c r="E11" i="385"/>
  <c r="E7" i="385"/>
  <c r="E27" i="385"/>
  <c r="E26" i="385"/>
  <c r="E18" i="385"/>
  <c r="E14" i="385"/>
  <c r="E10" i="385"/>
  <c r="E25" i="385"/>
  <c r="E19" i="380"/>
  <c r="E30" i="380" s="1"/>
  <c r="E28" i="381"/>
  <c r="E30" i="381" s="1"/>
  <c r="E28" i="380"/>
  <c r="E22" i="379"/>
  <c r="E15" i="379"/>
  <c r="E11" i="379"/>
  <c r="E7" i="379"/>
  <c r="E27" i="379"/>
  <c r="E26" i="379"/>
  <c r="E18" i="379"/>
  <c r="E14" i="379"/>
  <c r="E10" i="379"/>
  <c r="E24" i="379"/>
  <c r="E13" i="379"/>
  <c r="E9" i="379"/>
  <c r="E12" i="379"/>
  <c r="E25" i="379"/>
  <c r="E17" i="379"/>
  <c r="E16" i="379"/>
  <c r="E23" i="379"/>
  <c r="E8" i="379"/>
  <c r="D19" i="379"/>
  <c r="E28" i="382"/>
  <c r="E19" i="382"/>
  <c r="E30" i="382" s="1"/>
  <c r="E19" i="378"/>
  <c r="D19" i="378"/>
  <c r="E28" i="378"/>
  <c r="E19" i="389" l="1"/>
  <c r="E30" i="389" s="1"/>
  <c r="E28" i="388"/>
  <c r="E19" i="388"/>
  <c r="E28" i="387"/>
  <c r="E19" i="387"/>
  <c r="E30" i="387" s="1"/>
  <c r="E19" i="385"/>
  <c r="E28" i="383"/>
  <c r="E19" i="383"/>
  <c r="E30" i="383" s="1"/>
  <c r="E28" i="385"/>
  <c r="E30" i="385" s="1"/>
  <c r="E19" i="379"/>
  <c r="E28" i="379"/>
  <c r="E30" i="378"/>
  <c r="E30" i="388" l="1"/>
  <c r="E30" i="379"/>
  <c r="D3" i="307" l="1"/>
  <c r="E3" i="307"/>
  <c r="D4" i="307"/>
  <c r="E4" i="307"/>
  <c r="D5" i="307"/>
  <c r="E5" i="307"/>
  <c r="D6" i="307"/>
  <c r="E6" i="307"/>
  <c r="D7" i="307"/>
  <c r="E7" i="307"/>
  <c r="D8" i="307"/>
  <c r="E8" i="307"/>
  <c r="D9" i="307"/>
  <c r="E9" i="307"/>
  <c r="D10" i="307"/>
  <c r="E10" i="307"/>
  <c r="D11" i="307"/>
  <c r="E11" i="307"/>
  <c r="D12" i="307"/>
  <c r="E12" i="307"/>
  <c r="D13" i="307"/>
  <c r="E13" i="307"/>
  <c r="D14" i="307"/>
  <c r="E14" i="307"/>
  <c r="D15" i="307"/>
  <c r="E15" i="307"/>
  <c r="D16" i="307"/>
  <c r="E16" i="307"/>
  <c r="D17" i="307"/>
  <c r="E17" i="307"/>
  <c r="D18" i="307"/>
  <c r="E18" i="307"/>
  <c r="D19" i="307"/>
  <c r="E19" i="307"/>
  <c r="E2" i="307"/>
  <c r="D2" i="307"/>
  <c r="F3" i="307"/>
  <c r="F4" i="307"/>
  <c r="F5" i="307"/>
  <c r="F6" i="307"/>
  <c r="F7" i="307"/>
  <c r="F8" i="307"/>
  <c r="F9" i="307"/>
  <c r="F10" i="307"/>
  <c r="F11" i="307"/>
  <c r="F12" i="307"/>
  <c r="F13" i="307"/>
  <c r="F14" i="307"/>
  <c r="F15" i="307"/>
  <c r="F16" i="307"/>
  <c r="F17" i="307"/>
  <c r="F18" i="307"/>
  <c r="F19" i="307"/>
  <c r="F2" i="307"/>
  <c r="E6" i="298" l="1"/>
  <c r="E7" i="298"/>
  <c r="E9" i="298"/>
  <c r="E14" i="298"/>
  <c r="E15" i="298"/>
  <c r="E16" i="298"/>
  <c r="E17" i="298"/>
  <c r="D6" i="298"/>
  <c r="D7" i="298"/>
  <c r="D14" i="298"/>
  <c r="D15" i="298"/>
  <c r="F3" i="298"/>
  <c r="E3" i="298" s="1"/>
  <c r="F4" i="298"/>
  <c r="D4" i="298" s="1"/>
  <c r="F5" i="298"/>
  <c r="D5" i="298" s="1"/>
  <c r="F6" i="298"/>
  <c r="F7" i="298"/>
  <c r="F8" i="298"/>
  <c r="D8" i="298" s="1"/>
  <c r="F9" i="298"/>
  <c r="D9" i="298" s="1"/>
  <c r="F10" i="298"/>
  <c r="E10" i="298" s="1"/>
  <c r="F11" i="298"/>
  <c r="E11" i="298" s="1"/>
  <c r="F12" i="298"/>
  <c r="E12" i="298" s="1"/>
  <c r="F13" i="298"/>
  <c r="E13" i="298" s="1"/>
  <c r="F14" i="298"/>
  <c r="F15" i="298"/>
  <c r="F16" i="298"/>
  <c r="D16" i="298" s="1"/>
  <c r="F17" i="298"/>
  <c r="D17" i="298" s="1"/>
  <c r="F18" i="298"/>
  <c r="E18" i="298" s="1"/>
  <c r="F19" i="298"/>
  <c r="E19" i="298" s="1"/>
  <c r="F2" i="298"/>
  <c r="E2" i="298" s="1"/>
  <c r="E8" i="298" l="1"/>
  <c r="D13" i="298"/>
  <c r="D2" i="298"/>
  <c r="D19" i="298"/>
  <c r="D11" i="298"/>
  <c r="D3" i="298"/>
  <c r="E5" i="298"/>
  <c r="D12" i="298"/>
  <c r="E4" i="298"/>
  <c r="D18" i="298"/>
  <c r="D10" i="298"/>
  <c r="I15" i="240"/>
  <c r="L13" i="254" l="1"/>
  <c r="L14" i="254"/>
  <c r="L13" i="253"/>
  <c r="L14" i="253"/>
  <c r="L13" i="252"/>
  <c r="L13" i="362" l="1"/>
  <c r="L14" i="362"/>
  <c r="L15" i="362"/>
  <c r="I19" i="240" l="1"/>
  <c r="I28" i="240"/>
  <c r="L23" i="239"/>
  <c r="L24" i="239"/>
  <c r="L25" i="239"/>
  <c r="L26" i="239"/>
  <c r="L27" i="239"/>
  <c r="L22" i="239"/>
  <c r="L18" i="239"/>
  <c r="L17" i="239"/>
  <c r="L15" i="239"/>
  <c r="L16" i="239"/>
  <c r="L13" i="239"/>
  <c r="L14" i="239"/>
  <c r="L8" i="239"/>
  <c r="L9" i="239"/>
  <c r="L10" i="239"/>
  <c r="L11" i="239"/>
  <c r="L12" i="239"/>
  <c r="L23" i="238"/>
  <c r="L24" i="238"/>
  <c r="L25" i="238"/>
  <c r="L26" i="238"/>
  <c r="L27" i="238"/>
  <c r="L8" i="238"/>
  <c r="L9" i="238"/>
  <c r="L10" i="238"/>
  <c r="L11" i="238"/>
  <c r="L12" i="238"/>
  <c r="L13" i="238"/>
  <c r="L14" i="238"/>
  <c r="L15" i="238"/>
  <c r="L16" i="238"/>
  <c r="L17" i="238"/>
  <c r="L18" i="238"/>
  <c r="L23" i="237"/>
  <c r="L24" i="237"/>
  <c r="L25" i="237"/>
  <c r="L26" i="237"/>
  <c r="L27" i="237"/>
  <c r="L13" i="237"/>
  <c r="L14" i="237"/>
  <c r="L15" i="237"/>
  <c r="L16" i="237"/>
  <c r="L17" i="237"/>
  <c r="L18" i="237"/>
  <c r="L8" i="237"/>
  <c r="L9" i="237"/>
  <c r="L10" i="237"/>
  <c r="L11" i="237"/>
  <c r="L12" i="237"/>
  <c r="I28" i="362" l="1"/>
  <c r="F28" i="362"/>
  <c r="C28" i="362"/>
  <c r="L27" i="362"/>
  <c r="L26" i="362"/>
  <c r="L25" i="362"/>
  <c r="L24" i="362"/>
  <c r="L23" i="362"/>
  <c r="L22" i="362"/>
  <c r="I19" i="362"/>
  <c r="F19" i="362"/>
  <c r="C19" i="362"/>
  <c r="L18" i="362"/>
  <c r="L16" i="362"/>
  <c r="L12" i="362"/>
  <c r="L11" i="362"/>
  <c r="L10" i="362"/>
  <c r="L9" i="362"/>
  <c r="L8" i="362"/>
  <c r="L7" i="362"/>
  <c r="I28" i="260"/>
  <c r="F28" i="260"/>
  <c r="C28" i="260"/>
  <c r="I19" i="260"/>
  <c r="F19" i="260"/>
  <c r="C19" i="260"/>
  <c r="I28" i="259"/>
  <c r="F28" i="259"/>
  <c r="C28" i="259"/>
  <c r="I19" i="259"/>
  <c r="F19" i="259"/>
  <c r="C19" i="259"/>
  <c r="I28" i="257"/>
  <c r="F28" i="257"/>
  <c r="C28" i="257"/>
  <c r="I19" i="257"/>
  <c r="F19" i="257"/>
  <c r="C19" i="257"/>
  <c r="I28" i="256"/>
  <c r="F28" i="256"/>
  <c r="C28" i="256"/>
  <c r="I19" i="256"/>
  <c r="F19" i="256"/>
  <c r="C19" i="256"/>
  <c r="I28" i="255"/>
  <c r="F28" i="255"/>
  <c r="C28" i="255"/>
  <c r="I19" i="255"/>
  <c r="F19" i="255"/>
  <c r="C19" i="255"/>
  <c r="I28" i="254"/>
  <c r="F28" i="254"/>
  <c r="C28" i="254"/>
  <c r="L27" i="254"/>
  <c r="L26" i="254"/>
  <c r="L25" i="254"/>
  <c r="L24" i="254"/>
  <c r="L23" i="254"/>
  <c r="L22" i="254"/>
  <c r="I19" i="254"/>
  <c r="F19" i="254"/>
  <c r="C19" i="254"/>
  <c r="D7" i="254" s="1"/>
  <c r="L18" i="254"/>
  <c r="L16" i="254"/>
  <c r="L15" i="254"/>
  <c r="L12" i="254"/>
  <c r="L11" i="254"/>
  <c r="L10" i="254"/>
  <c r="L9" i="254"/>
  <c r="L8" i="254"/>
  <c r="L7" i="254"/>
  <c r="I28" i="253"/>
  <c r="F28" i="253"/>
  <c r="C28" i="253"/>
  <c r="L27" i="253"/>
  <c r="L26" i="253"/>
  <c r="L25" i="253"/>
  <c r="L24" i="253"/>
  <c r="L23" i="253"/>
  <c r="L22" i="253"/>
  <c r="I19" i="253"/>
  <c r="F19" i="253"/>
  <c r="C19" i="253"/>
  <c r="L18" i="253"/>
  <c r="L16" i="253"/>
  <c r="L15" i="253"/>
  <c r="L12" i="253"/>
  <c r="L11" i="253"/>
  <c r="L10" i="253"/>
  <c r="L9" i="253"/>
  <c r="L8" i="253"/>
  <c r="L7" i="253"/>
  <c r="I28" i="252"/>
  <c r="F28" i="252"/>
  <c r="C28" i="252"/>
  <c r="L27" i="252"/>
  <c r="L26" i="252"/>
  <c r="L25" i="252"/>
  <c r="L24" i="252"/>
  <c r="L23" i="252"/>
  <c r="L22" i="252"/>
  <c r="I19" i="252"/>
  <c r="F19" i="252"/>
  <c r="C19" i="252"/>
  <c r="L18" i="252"/>
  <c r="L16" i="252"/>
  <c r="L15" i="252"/>
  <c r="L12" i="252"/>
  <c r="L11" i="252"/>
  <c r="L10" i="252"/>
  <c r="L9" i="252"/>
  <c r="L8" i="252"/>
  <c r="L7" i="252"/>
  <c r="I28" i="251"/>
  <c r="F28" i="251"/>
  <c r="C28" i="251"/>
  <c r="I19" i="251"/>
  <c r="F19" i="251"/>
  <c r="C19" i="251"/>
  <c r="I28" i="246"/>
  <c r="F28" i="246"/>
  <c r="C28" i="246"/>
  <c r="I19" i="246"/>
  <c r="F19" i="246"/>
  <c r="C19" i="246"/>
  <c r="I28" i="244"/>
  <c r="F28" i="244"/>
  <c r="C28" i="244"/>
  <c r="I19" i="244"/>
  <c r="F19" i="244"/>
  <c r="C19" i="244"/>
  <c r="I28" i="242"/>
  <c r="F28" i="242"/>
  <c r="C28" i="242"/>
  <c r="I19" i="242"/>
  <c r="F19" i="242"/>
  <c r="C19" i="242"/>
  <c r="I28" i="249"/>
  <c r="F28" i="249"/>
  <c r="C28" i="249"/>
  <c r="I19" i="249"/>
  <c r="F19" i="249"/>
  <c r="C19" i="249"/>
  <c r="I28" i="245"/>
  <c r="F28" i="245"/>
  <c r="C28" i="245"/>
  <c r="I19" i="245"/>
  <c r="F19" i="245"/>
  <c r="C19" i="245"/>
  <c r="I28" i="241"/>
  <c r="F28" i="241"/>
  <c r="C28" i="241"/>
  <c r="I19" i="241"/>
  <c r="F19" i="241"/>
  <c r="C19" i="241"/>
  <c r="I28" i="248"/>
  <c r="F28" i="248"/>
  <c r="C28" i="248"/>
  <c r="I19" i="248"/>
  <c r="F19" i="248"/>
  <c r="C19" i="248"/>
  <c r="I28" i="250"/>
  <c r="F28" i="250"/>
  <c r="C28" i="250"/>
  <c r="I19" i="250"/>
  <c r="F19" i="250"/>
  <c r="C19" i="250"/>
  <c r="I28" i="247"/>
  <c r="F28" i="247"/>
  <c r="C28" i="247"/>
  <c r="I19" i="247"/>
  <c r="F19" i="247"/>
  <c r="C19" i="247"/>
  <c r="I28" i="243"/>
  <c r="F28" i="243"/>
  <c r="C28" i="243"/>
  <c r="I19" i="243"/>
  <c r="F19" i="243"/>
  <c r="C19" i="243"/>
  <c r="I28" i="239"/>
  <c r="F28" i="239"/>
  <c r="C28" i="239"/>
  <c r="I19" i="239"/>
  <c r="F19" i="239"/>
  <c r="C19" i="239"/>
  <c r="L7" i="239"/>
  <c r="I28" i="238"/>
  <c r="F28" i="238"/>
  <c r="C28" i="238"/>
  <c r="L22" i="238"/>
  <c r="L28" i="238" s="1"/>
  <c r="I19" i="238"/>
  <c r="F19" i="238"/>
  <c r="C19" i="238"/>
  <c r="L7" i="238"/>
  <c r="J8" i="362" l="1"/>
  <c r="J12" i="362"/>
  <c r="J16" i="362"/>
  <c r="J9" i="362"/>
  <c r="J13" i="362"/>
  <c r="J10" i="362"/>
  <c r="J14" i="362"/>
  <c r="J17" i="362"/>
  <c r="J11" i="362"/>
  <c r="J15" i="362"/>
  <c r="J18" i="362"/>
  <c r="G9" i="362"/>
  <c r="G13" i="362"/>
  <c r="G8" i="362"/>
  <c r="G16" i="362"/>
  <c r="G10" i="362"/>
  <c r="G14" i="362"/>
  <c r="G17" i="362"/>
  <c r="G11" i="362"/>
  <c r="G15" i="362"/>
  <c r="G18" i="362"/>
  <c r="G12" i="362"/>
  <c r="D8" i="362"/>
  <c r="D12" i="362"/>
  <c r="D16" i="362"/>
  <c r="D17" i="362"/>
  <c r="D18" i="362"/>
  <c r="D9" i="362"/>
  <c r="D13" i="362"/>
  <c r="D14" i="362"/>
  <c r="D15" i="362"/>
  <c r="D10" i="362"/>
  <c r="D11" i="362"/>
  <c r="J8" i="260"/>
  <c r="J12" i="260"/>
  <c r="J16" i="260"/>
  <c r="J9" i="260"/>
  <c r="J13" i="260"/>
  <c r="J15" i="260"/>
  <c r="J10" i="260"/>
  <c r="J14" i="260"/>
  <c r="J17" i="260"/>
  <c r="J11" i="260"/>
  <c r="J18" i="260"/>
  <c r="D8" i="260"/>
  <c r="D12" i="260"/>
  <c r="D16" i="260"/>
  <c r="D9" i="260"/>
  <c r="D13" i="260"/>
  <c r="D10" i="260"/>
  <c r="D14" i="260"/>
  <c r="D17" i="260"/>
  <c r="D11" i="260"/>
  <c r="D15" i="260"/>
  <c r="D18" i="260"/>
  <c r="G8" i="260"/>
  <c r="G12" i="260"/>
  <c r="G16" i="260"/>
  <c r="G9" i="260"/>
  <c r="G13" i="260"/>
  <c r="G10" i="260"/>
  <c r="G14" i="260"/>
  <c r="G17" i="260"/>
  <c r="G11" i="260"/>
  <c r="G15" i="260"/>
  <c r="G18" i="260"/>
  <c r="J8" i="259"/>
  <c r="J12" i="259"/>
  <c r="J16" i="259"/>
  <c r="J9" i="259"/>
  <c r="J13" i="259"/>
  <c r="J10" i="259"/>
  <c r="J14" i="259"/>
  <c r="J17" i="259"/>
  <c r="J11" i="259"/>
  <c r="J15" i="259"/>
  <c r="J18" i="259"/>
  <c r="D8" i="259"/>
  <c r="D12" i="259"/>
  <c r="D16" i="259"/>
  <c r="D10" i="259"/>
  <c r="D15" i="259"/>
  <c r="D9" i="259"/>
  <c r="D13" i="259"/>
  <c r="D14" i="259"/>
  <c r="D18" i="259"/>
  <c r="D17" i="259"/>
  <c r="D11" i="259"/>
  <c r="G9" i="259"/>
  <c r="G13" i="259"/>
  <c r="G16" i="259"/>
  <c r="G10" i="259"/>
  <c r="G14" i="259"/>
  <c r="G17" i="259"/>
  <c r="G12" i="259"/>
  <c r="G11" i="259"/>
  <c r="G15" i="259"/>
  <c r="G18" i="259"/>
  <c r="G8" i="259"/>
  <c r="J8" i="257"/>
  <c r="J12" i="257"/>
  <c r="J16" i="257"/>
  <c r="J9" i="257"/>
  <c r="J13" i="257"/>
  <c r="J10" i="257"/>
  <c r="J14" i="257"/>
  <c r="J17" i="257"/>
  <c r="J11" i="257"/>
  <c r="J15" i="257"/>
  <c r="J18" i="257"/>
  <c r="D8" i="257"/>
  <c r="D12" i="257"/>
  <c r="D16" i="257"/>
  <c r="D9" i="257"/>
  <c r="D13" i="257"/>
  <c r="D10" i="257"/>
  <c r="D14" i="257"/>
  <c r="D17" i="257"/>
  <c r="D11" i="257"/>
  <c r="D15" i="257"/>
  <c r="D18" i="257"/>
  <c r="G8" i="257"/>
  <c r="G12" i="257"/>
  <c r="G16" i="257"/>
  <c r="G11" i="257"/>
  <c r="G9" i="257"/>
  <c r="G13" i="257"/>
  <c r="G18" i="257"/>
  <c r="G10" i="257"/>
  <c r="G14" i="257"/>
  <c r="G17" i="257"/>
  <c r="G15" i="257"/>
  <c r="J8" i="256"/>
  <c r="J12" i="256"/>
  <c r="J16" i="256"/>
  <c r="J15" i="256"/>
  <c r="J9" i="256"/>
  <c r="J13" i="256"/>
  <c r="J11" i="256"/>
  <c r="J10" i="256"/>
  <c r="J14" i="256"/>
  <c r="J17" i="256"/>
  <c r="J18" i="256"/>
  <c r="D8" i="256"/>
  <c r="D12" i="256"/>
  <c r="D16" i="256"/>
  <c r="D9" i="256"/>
  <c r="D13" i="256"/>
  <c r="D10" i="256"/>
  <c r="D14" i="256"/>
  <c r="D17" i="256"/>
  <c r="D11" i="256"/>
  <c r="D15" i="256"/>
  <c r="D18" i="256"/>
  <c r="G8" i="256"/>
  <c r="G12" i="256"/>
  <c r="G16" i="256"/>
  <c r="G9" i="256"/>
  <c r="G13" i="256"/>
  <c r="G10" i="256"/>
  <c r="G14" i="256"/>
  <c r="G17" i="256"/>
  <c r="G11" i="256"/>
  <c r="G15" i="256"/>
  <c r="G18" i="256"/>
  <c r="J8" i="255"/>
  <c r="J12" i="255"/>
  <c r="J16" i="255"/>
  <c r="J9" i="255"/>
  <c r="J13" i="255"/>
  <c r="J10" i="255"/>
  <c r="J14" i="255"/>
  <c r="J17" i="255"/>
  <c r="J11" i="255"/>
  <c r="J15" i="255"/>
  <c r="J18" i="255"/>
  <c r="D8" i="255"/>
  <c r="D12" i="255"/>
  <c r="D16" i="255"/>
  <c r="D18" i="255"/>
  <c r="D9" i="255"/>
  <c r="D13" i="255"/>
  <c r="D15" i="255"/>
  <c r="D10" i="255"/>
  <c r="D14" i="255"/>
  <c r="D17" i="255"/>
  <c r="D11" i="255"/>
  <c r="G8" i="255"/>
  <c r="G12" i="255"/>
  <c r="G16" i="255"/>
  <c r="G9" i="255"/>
  <c r="G13" i="255"/>
  <c r="G10" i="255"/>
  <c r="G14" i="255"/>
  <c r="G17" i="255"/>
  <c r="G11" i="255"/>
  <c r="G15" i="255"/>
  <c r="G18" i="255"/>
  <c r="J8" i="254"/>
  <c r="J12" i="254"/>
  <c r="J16" i="254"/>
  <c r="J9" i="254"/>
  <c r="J13" i="254"/>
  <c r="J10" i="254"/>
  <c r="J14" i="254"/>
  <c r="J17" i="254"/>
  <c r="J11" i="254"/>
  <c r="J15" i="254"/>
  <c r="J18" i="254"/>
  <c r="G8" i="254"/>
  <c r="G12" i="254"/>
  <c r="G16" i="254"/>
  <c r="G9" i="254"/>
  <c r="G13" i="254"/>
  <c r="G10" i="254"/>
  <c r="G14" i="254"/>
  <c r="G17" i="254"/>
  <c r="G11" i="254"/>
  <c r="G15" i="254"/>
  <c r="G18" i="254"/>
  <c r="D8" i="254"/>
  <c r="D12" i="254"/>
  <c r="D16" i="254"/>
  <c r="D18" i="254"/>
  <c r="D9" i="254"/>
  <c r="D13" i="254"/>
  <c r="D15" i="254"/>
  <c r="D10" i="254"/>
  <c r="D14" i="254"/>
  <c r="D17" i="254"/>
  <c r="D11" i="254"/>
  <c r="J8" i="253"/>
  <c r="J12" i="253"/>
  <c r="J16" i="253"/>
  <c r="J9" i="253"/>
  <c r="J13" i="253"/>
  <c r="J10" i="253"/>
  <c r="J14" i="253"/>
  <c r="J17" i="253"/>
  <c r="J11" i="253"/>
  <c r="J15" i="253"/>
  <c r="J18" i="253"/>
  <c r="G8" i="253"/>
  <c r="G12" i="253"/>
  <c r="G16" i="253"/>
  <c r="G9" i="253"/>
  <c r="G13" i="253"/>
  <c r="G10" i="253"/>
  <c r="G14" i="253"/>
  <c r="G17" i="253"/>
  <c r="G11" i="253"/>
  <c r="G15" i="253"/>
  <c r="G18" i="253"/>
  <c r="D8" i="253"/>
  <c r="D12" i="253"/>
  <c r="D16" i="253"/>
  <c r="D9" i="253"/>
  <c r="D13" i="253"/>
  <c r="D10" i="253"/>
  <c r="D14" i="253"/>
  <c r="D17" i="253"/>
  <c r="D11" i="253"/>
  <c r="D15" i="253"/>
  <c r="D18" i="253"/>
  <c r="J8" i="252"/>
  <c r="J12" i="252"/>
  <c r="J16" i="252"/>
  <c r="J9" i="252"/>
  <c r="J13" i="252"/>
  <c r="J10" i="252"/>
  <c r="J14" i="252"/>
  <c r="J17" i="252"/>
  <c r="J11" i="252"/>
  <c r="J15" i="252"/>
  <c r="J18" i="252"/>
  <c r="G8" i="252"/>
  <c r="G12" i="252"/>
  <c r="G16" i="252"/>
  <c r="G9" i="252"/>
  <c r="G13" i="252"/>
  <c r="G15" i="252"/>
  <c r="G10" i="252"/>
  <c r="G14" i="252"/>
  <c r="G17" i="252"/>
  <c r="G11" i="252"/>
  <c r="G18" i="252"/>
  <c r="D8" i="252"/>
  <c r="D12" i="252"/>
  <c r="D16" i="252"/>
  <c r="D9" i="252"/>
  <c r="D13" i="252"/>
  <c r="D10" i="252"/>
  <c r="D14" i="252"/>
  <c r="D17" i="252"/>
  <c r="D11" i="252"/>
  <c r="D15" i="252"/>
  <c r="D18" i="252"/>
  <c r="J7" i="251"/>
  <c r="J8" i="251"/>
  <c r="J12" i="251"/>
  <c r="J16" i="251"/>
  <c r="J9" i="251"/>
  <c r="J13" i="251"/>
  <c r="J10" i="251"/>
  <c r="J14" i="251"/>
  <c r="J17" i="251"/>
  <c r="J11" i="251"/>
  <c r="J15" i="251"/>
  <c r="J18" i="251"/>
  <c r="G8" i="251"/>
  <c r="G12" i="251"/>
  <c r="G16" i="251"/>
  <c r="G9" i="251"/>
  <c r="G13" i="251"/>
  <c r="G15" i="251"/>
  <c r="G18" i="251"/>
  <c r="G10" i="251"/>
  <c r="G14" i="251"/>
  <c r="G17" i="251"/>
  <c r="G11" i="251"/>
  <c r="D9" i="251"/>
  <c r="D13" i="251"/>
  <c r="D12" i="251"/>
  <c r="D10" i="251"/>
  <c r="D14" i="251"/>
  <c r="D17" i="251"/>
  <c r="D16" i="251"/>
  <c r="D11" i="251"/>
  <c r="D15" i="251"/>
  <c r="D18" i="251"/>
  <c r="D8" i="251"/>
  <c r="J8" i="246"/>
  <c r="J12" i="246"/>
  <c r="J16" i="246"/>
  <c r="J9" i="246"/>
  <c r="J13" i="246"/>
  <c r="J10" i="246"/>
  <c r="J14" i="246"/>
  <c r="J17" i="246"/>
  <c r="J11" i="246"/>
  <c r="J15" i="246"/>
  <c r="J18" i="246"/>
  <c r="G8" i="246"/>
  <c r="G12" i="246"/>
  <c r="G16" i="246"/>
  <c r="G9" i="246"/>
  <c r="G13" i="246"/>
  <c r="G10" i="246"/>
  <c r="G14" i="246"/>
  <c r="G17" i="246"/>
  <c r="G11" i="246"/>
  <c r="G15" i="246"/>
  <c r="G18" i="246"/>
  <c r="D9" i="246"/>
  <c r="D13" i="246"/>
  <c r="D12" i="246"/>
  <c r="D10" i="246"/>
  <c r="D14" i="246"/>
  <c r="D17" i="246"/>
  <c r="D8" i="246"/>
  <c r="D11" i="246"/>
  <c r="D15" i="246"/>
  <c r="D18" i="246"/>
  <c r="D16" i="246"/>
  <c r="J8" i="244"/>
  <c r="J12" i="244"/>
  <c r="J16" i="244"/>
  <c r="J9" i="244"/>
  <c r="J13" i="244"/>
  <c r="J10" i="244"/>
  <c r="J14" i="244"/>
  <c r="J17" i="244"/>
  <c r="J11" i="244"/>
  <c r="J15" i="244"/>
  <c r="J18" i="244"/>
  <c r="G8" i="244"/>
  <c r="G12" i="244"/>
  <c r="G16" i="244"/>
  <c r="G9" i="244"/>
  <c r="G13" i="244"/>
  <c r="G10" i="244"/>
  <c r="G14" i="244"/>
  <c r="G17" i="244"/>
  <c r="G11" i="244"/>
  <c r="G15" i="244"/>
  <c r="G18" i="244"/>
  <c r="D8" i="244"/>
  <c r="D12" i="244"/>
  <c r="D16" i="244"/>
  <c r="D9" i="244"/>
  <c r="D13" i="244"/>
  <c r="D10" i="244"/>
  <c r="D14" i="244"/>
  <c r="D17" i="244"/>
  <c r="D11" i="244"/>
  <c r="D15" i="244"/>
  <c r="D18" i="244"/>
  <c r="J8" i="242"/>
  <c r="J12" i="242"/>
  <c r="J16" i="242"/>
  <c r="J9" i="242"/>
  <c r="J13" i="242"/>
  <c r="J10" i="242"/>
  <c r="J14" i="242"/>
  <c r="J17" i="242"/>
  <c r="J11" i="242"/>
  <c r="J15" i="242"/>
  <c r="J18" i="242"/>
  <c r="G8" i="242"/>
  <c r="G12" i="242"/>
  <c r="G16" i="242"/>
  <c r="G9" i="242"/>
  <c r="G13" i="242"/>
  <c r="G10" i="242"/>
  <c r="G14" i="242"/>
  <c r="G17" i="242"/>
  <c r="G11" i="242"/>
  <c r="G15" i="242"/>
  <c r="G18" i="242"/>
  <c r="D8" i="242"/>
  <c r="D12" i="242"/>
  <c r="D16" i="242"/>
  <c r="D9" i="242"/>
  <c r="D13" i="242"/>
  <c r="D10" i="242"/>
  <c r="D14" i="242"/>
  <c r="D17" i="242"/>
  <c r="D11" i="242"/>
  <c r="D15" i="242"/>
  <c r="D18" i="242"/>
  <c r="J8" i="249"/>
  <c r="J12" i="249"/>
  <c r="J16" i="249"/>
  <c r="J9" i="249"/>
  <c r="J13" i="249"/>
  <c r="J10" i="249"/>
  <c r="J14" i="249"/>
  <c r="J17" i="249"/>
  <c r="J11" i="249"/>
  <c r="J15" i="249"/>
  <c r="J18" i="249"/>
  <c r="G8" i="249"/>
  <c r="G12" i="249"/>
  <c r="G16" i="249"/>
  <c r="G9" i="249"/>
  <c r="G13" i="249"/>
  <c r="G10" i="249"/>
  <c r="G14" i="249"/>
  <c r="G17" i="249"/>
  <c r="G11" i="249"/>
  <c r="G15" i="249"/>
  <c r="G18" i="249"/>
  <c r="D9" i="249"/>
  <c r="D13" i="249"/>
  <c r="D10" i="249"/>
  <c r="D14" i="249"/>
  <c r="D17" i="249"/>
  <c r="D8" i="249"/>
  <c r="D11" i="249"/>
  <c r="D15" i="249"/>
  <c r="D18" i="249"/>
  <c r="D12" i="249"/>
  <c r="D16" i="249"/>
  <c r="J8" i="245"/>
  <c r="J9" i="245"/>
  <c r="J13" i="245"/>
  <c r="J10" i="245"/>
  <c r="J14" i="245"/>
  <c r="J17" i="245"/>
  <c r="J16" i="245"/>
  <c r="J11" i="245"/>
  <c r="J15" i="245"/>
  <c r="J18" i="245"/>
  <c r="J12" i="245"/>
  <c r="G8" i="245"/>
  <c r="G12" i="245"/>
  <c r="G16" i="245"/>
  <c r="G9" i="245"/>
  <c r="G13" i="245"/>
  <c r="G10" i="245"/>
  <c r="G14" i="245"/>
  <c r="G17" i="245"/>
  <c r="G11" i="245"/>
  <c r="G15" i="245"/>
  <c r="G18" i="245"/>
  <c r="D8" i="245"/>
  <c r="D12" i="245"/>
  <c r="D16" i="245"/>
  <c r="D9" i="245"/>
  <c r="D13" i="245"/>
  <c r="D10" i="245"/>
  <c r="D14" i="245"/>
  <c r="D17" i="245"/>
  <c r="D11" i="245"/>
  <c r="D15" i="245"/>
  <c r="D18" i="245"/>
  <c r="J8" i="241"/>
  <c r="J12" i="241"/>
  <c r="J16" i="241"/>
  <c r="J9" i="241"/>
  <c r="J13" i="241"/>
  <c r="J10" i="241"/>
  <c r="J14" i="241"/>
  <c r="J17" i="241"/>
  <c r="J11" i="241"/>
  <c r="J15" i="241"/>
  <c r="J18" i="241"/>
  <c r="G8" i="241"/>
  <c r="G9" i="241"/>
  <c r="G13" i="241"/>
  <c r="G10" i="241"/>
  <c r="G14" i="241"/>
  <c r="G17" i="241"/>
  <c r="G16" i="241"/>
  <c r="G11" i="241"/>
  <c r="G15" i="241"/>
  <c r="G18" i="241"/>
  <c r="G12" i="241"/>
  <c r="D8" i="241"/>
  <c r="D12" i="241"/>
  <c r="D16" i="241"/>
  <c r="D9" i="241"/>
  <c r="D13" i="241"/>
  <c r="D15" i="241"/>
  <c r="D10" i="241"/>
  <c r="D14" i="241"/>
  <c r="D17" i="241"/>
  <c r="D11" i="241"/>
  <c r="D18" i="241"/>
  <c r="J8" i="248"/>
  <c r="J12" i="248"/>
  <c r="J16" i="248"/>
  <c r="J9" i="248"/>
  <c r="J13" i="248"/>
  <c r="J10" i="248"/>
  <c r="J14" i="248"/>
  <c r="J17" i="248"/>
  <c r="J11" i="248"/>
  <c r="J15" i="248"/>
  <c r="J18" i="248"/>
  <c r="G8" i="248"/>
  <c r="G12" i="248"/>
  <c r="G16" i="248"/>
  <c r="G9" i="248"/>
  <c r="G13" i="248"/>
  <c r="G10" i="248"/>
  <c r="G14" i="248"/>
  <c r="G17" i="248"/>
  <c r="G11" i="248"/>
  <c r="G15" i="248"/>
  <c r="G18" i="248"/>
  <c r="D8" i="248"/>
  <c r="D12" i="248"/>
  <c r="D16" i="248"/>
  <c r="D18" i="248"/>
  <c r="D9" i="248"/>
  <c r="D13" i="248"/>
  <c r="D15" i="248"/>
  <c r="D10" i="248"/>
  <c r="D14" i="248"/>
  <c r="D17" i="248"/>
  <c r="D11" i="248"/>
  <c r="J8" i="250"/>
  <c r="J12" i="250"/>
  <c r="J16" i="250"/>
  <c r="J9" i="250"/>
  <c r="J13" i="250"/>
  <c r="J10" i="250"/>
  <c r="J14" i="250"/>
  <c r="J17" i="250"/>
  <c r="J11" i="250"/>
  <c r="J15" i="250"/>
  <c r="J18" i="250"/>
  <c r="G8" i="250"/>
  <c r="G12" i="250"/>
  <c r="G16" i="250"/>
  <c r="G9" i="250"/>
  <c r="G13" i="250"/>
  <c r="G10" i="250"/>
  <c r="G14" i="250"/>
  <c r="G17" i="250"/>
  <c r="G11" i="250"/>
  <c r="G15" i="250"/>
  <c r="G18" i="250"/>
  <c r="D8" i="250"/>
  <c r="D12" i="250"/>
  <c r="D16" i="250"/>
  <c r="D9" i="250"/>
  <c r="D13" i="250"/>
  <c r="D10" i="250"/>
  <c r="D14" i="250"/>
  <c r="D17" i="250"/>
  <c r="D11" i="250"/>
  <c r="D15" i="250"/>
  <c r="D18" i="250"/>
  <c r="J8" i="247"/>
  <c r="J12" i="247"/>
  <c r="J16" i="247"/>
  <c r="J9" i="247"/>
  <c r="J13" i="247"/>
  <c r="J10" i="247"/>
  <c r="J14" i="247"/>
  <c r="J17" i="247"/>
  <c r="J11" i="247"/>
  <c r="J15" i="247"/>
  <c r="J18" i="247"/>
  <c r="G9" i="247"/>
  <c r="G13" i="247"/>
  <c r="G12" i="247"/>
  <c r="G10" i="247"/>
  <c r="G14" i="247"/>
  <c r="G17" i="247"/>
  <c r="G8" i="247"/>
  <c r="G16" i="247"/>
  <c r="G11" i="247"/>
  <c r="G15" i="247"/>
  <c r="G18" i="247"/>
  <c r="D9" i="247"/>
  <c r="D13" i="247"/>
  <c r="D8" i="247"/>
  <c r="D10" i="247"/>
  <c r="D14" i="247"/>
  <c r="D17" i="247"/>
  <c r="D12" i="247"/>
  <c r="D11" i="247"/>
  <c r="D15" i="247"/>
  <c r="D18" i="247"/>
  <c r="D16" i="247"/>
  <c r="J8" i="243"/>
  <c r="J12" i="243"/>
  <c r="J16" i="243"/>
  <c r="J9" i="243"/>
  <c r="J13" i="243"/>
  <c r="J10" i="243"/>
  <c r="J14" i="243"/>
  <c r="J17" i="243"/>
  <c r="J11" i="243"/>
  <c r="J15" i="243"/>
  <c r="J18" i="243"/>
  <c r="G8" i="243"/>
  <c r="G12" i="243"/>
  <c r="G16" i="243"/>
  <c r="G11" i="243"/>
  <c r="G18" i="243"/>
  <c r="G9" i="243"/>
  <c r="G13" i="243"/>
  <c r="G10" i="243"/>
  <c r="G14" i="243"/>
  <c r="G17" i="243"/>
  <c r="G15" i="243"/>
  <c r="D8" i="243"/>
  <c r="D12" i="243"/>
  <c r="D16" i="243"/>
  <c r="D18" i="243"/>
  <c r="D9" i="243"/>
  <c r="D13" i="243"/>
  <c r="D11" i="243"/>
  <c r="D10" i="243"/>
  <c r="D14" i="243"/>
  <c r="D17" i="243"/>
  <c r="D15" i="243"/>
  <c r="J7" i="239"/>
  <c r="J8" i="239"/>
  <c r="J12" i="239"/>
  <c r="J16" i="239"/>
  <c r="J13" i="239"/>
  <c r="J10" i="239"/>
  <c r="J14" i="239"/>
  <c r="J17" i="239"/>
  <c r="J9" i="239"/>
  <c r="J11" i="239"/>
  <c r="J15" i="239"/>
  <c r="J18" i="239"/>
  <c r="G8" i="239"/>
  <c r="G12" i="239"/>
  <c r="G16" i="239"/>
  <c r="G9" i="239"/>
  <c r="G13" i="239"/>
  <c r="G10" i="239"/>
  <c r="G14" i="239"/>
  <c r="G17" i="239"/>
  <c r="G11" i="239"/>
  <c r="G15" i="239"/>
  <c r="G18" i="239"/>
  <c r="D8" i="239"/>
  <c r="D12" i="239"/>
  <c r="D16" i="239"/>
  <c r="D9" i="239"/>
  <c r="D13" i="239"/>
  <c r="D10" i="239"/>
  <c r="D14" i="239"/>
  <c r="D17" i="239"/>
  <c r="D11" i="239"/>
  <c r="D15" i="239"/>
  <c r="D18" i="239"/>
  <c r="J8" i="238"/>
  <c r="J12" i="238"/>
  <c r="J16" i="238"/>
  <c r="J9" i="238"/>
  <c r="J13" i="238"/>
  <c r="J10" i="238"/>
  <c r="J14" i="238"/>
  <c r="J17" i="238"/>
  <c r="J11" i="238"/>
  <c r="J15" i="238"/>
  <c r="J18" i="238"/>
  <c r="G9" i="238"/>
  <c r="G13" i="238"/>
  <c r="G12" i="238"/>
  <c r="G16" i="238"/>
  <c r="G10" i="238"/>
  <c r="G14" i="238"/>
  <c r="G17" i="238"/>
  <c r="G8" i="238"/>
  <c r="G11" i="238"/>
  <c r="G15" i="238"/>
  <c r="G18" i="238"/>
  <c r="D8" i="238"/>
  <c r="D12" i="238"/>
  <c r="D16" i="238"/>
  <c r="D9" i="238"/>
  <c r="D13" i="238"/>
  <c r="D10" i="238"/>
  <c r="D14" i="238"/>
  <c r="D17" i="238"/>
  <c r="D11" i="238"/>
  <c r="D15" i="238"/>
  <c r="D18" i="238"/>
  <c r="D7" i="238"/>
  <c r="C30" i="250"/>
  <c r="E22" i="250" s="1"/>
  <c r="D7" i="362"/>
  <c r="G7" i="239"/>
  <c r="G7" i="238"/>
  <c r="I30" i="249"/>
  <c r="C30" i="251"/>
  <c r="C30" i="242"/>
  <c r="E22" i="242" s="1"/>
  <c r="J7" i="250"/>
  <c r="J7" i="247"/>
  <c r="D7" i="243"/>
  <c r="J7" i="260"/>
  <c r="J7" i="244"/>
  <c r="J7" i="243"/>
  <c r="D7" i="239"/>
  <c r="D7" i="250"/>
  <c r="I30" i="242"/>
  <c r="K7" i="242" s="1"/>
  <c r="I30" i="255"/>
  <c r="K27" i="255" s="1"/>
  <c r="C30" i="243"/>
  <c r="J7" i="245"/>
  <c r="D7" i="246"/>
  <c r="C30" i="254"/>
  <c r="E22" i="254" s="1"/>
  <c r="I30" i="260"/>
  <c r="J7" i="257"/>
  <c r="I30" i="256"/>
  <c r="K26" i="256" s="1"/>
  <c r="J7" i="256"/>
  <c r="G7" i="253"/>
  <c r="D7" i="253"/>
  <c r="C30" i="257"/>
  <c r="E26" i="257" s="1"/>
  <c r="I30" i="246"/>
  <c r="K23" i="246" s="1"/>
  <c r="J7" i="242"/>
  <c r="J7" i="248"/>
  <c r="F30" i="238"/>
  <c r="H27" i="238" s="1"/>
  <c r="C30" i="238"/>
  <c r="F30" i="362"/>
  <c r="H25" i="362" s="1"/>
  <c r="I30" i="257"/>
  <c r="J7" i="255"/>
  <c r="I30" i="248"/>
  <c r="K27" i="248" s="1"/>
  <c r="I30" i="250"/>
  <c r="D7" i="247"/>
  <c r="C30" i="239"/>
  <c r="G7" i="362"/>
  <c r="L19" i="254"/>
  <c r="G7" i="254"/>
  <c r="F30" i="253"/>
  <c r="L19" i="252"/>
  <c r="I30" i="251"/>
  <c r="K26" i="251" s="1"/>
  <c r="J7" i="246"/>
  <c r="I30" i="244"/>
  <c r="J7" i="249"/>
  <c r="I30" i="241"/>
  <c r="D7" i="241"/>
  <c r="C30" i="241"/>
  <c r="E26" i="241" s="1"/>
  <c r="I30" i="247"/>
  <c r="I30" i="243"/>
  <c r="L28" i="239"/>
  <c r="F30" i="239"/>
  <c r="L19" i="238"/>
  <c r="C30" i="362"/>
  <c r="L19" i="362"/>
  <c r="L28" i="362"/>
  <c r="I30" i="362"/>
  <c r="J7" i="362"/>
  <c r="C30" i="260"/>
  <c r="D7" i="260"/>
  <c r="K27" i="260"/>
  <c r="K22" i="260"/>
  <c r="F30" i="260"/>
  <c r="G7" i="260"/>
  <c r="J7" i="259"/>
  <c r="I30" i="259"/>
  <c r="F30" i="259"/>
  <c r="G7" i="259"/>
  <c r="C30" i="259"/>
  <c r="D7" i="259"/>
  <c r="D7" i="257"/>
  <c r="F30" i="257"/>
  <c r="G7" i="257"/>
  <c r="C30" i="256"/>
  <c r="F30" i="256"/>
  <c r="G7" i="256"/>
  <c r="D7" i="256"/>
  <c r="F30" i="255"/>
  <c r="G7" i="255"/>
  <c r="C30" i="255"/>
  <c r="D7" i="255"/>
  <c r="L28" i="254"/>
  <c r="F30" i="254"/>
  <c r="I30" i="254"/>
  <c r="J7" i="254"/>
  <c r="C30" i="253"/>
  <c r="L19" i="253"/>
  <c r="L28" i="253"/>
  <c r="I30" i="253"/>
  <c r="J7" i="253"/>
  <c r="F30" i="252"/>
  <c r="G7" i="252"/>
  <c r="C30" i="252"/>
  <c r="I30" i="252"/>
  <c r="L28" i="252"/>
  <c r="D7" i="252"/>
  <c r="J7" i="252"/>
  <c r="D7" i="251"/>
  <c r="G7" i="251"/>
  <c r="F30" i="251"/>
  <c r="C30" i="246"/>
  <c r="F30" i="246"/>
  <c r="K27" i="246"/>
  <c r="K26" i="246"/>
  <c r="K7" i="246"/>
  <c r="K25" i="246"/>
  <c r="G7" i="246"/>
  <c r="C30" i="244"/>
  <c r="F30" i="244"/>
  <c r="G7" i="244"/>
  <c r="D7" i="244"/>
  <c r="D7" i="242"/>
  <c r="F30" i="242"/>
  <c r="G7" i="242"/>
  <c r="F30" i="249"/>
  <c r="G7" i="249"/>
  <c r="C30" i="249"/>
  <c r="D7" i="249"/>
  <c r="I30" i="245"/>
  <c r="C30" i="245"/>
  <c r="F30" i="245"/>
  <c r="G7" i="245"/>
  <c r="D7" i="245"/>
  <c r="J7" i="241"/>
  <c r="F30" i="241"/>
  <c r="G7" i="241"/>
  <c r="K26" i="248"/>
  <c r="K22" i="248"/>
  <c r="K7" i="248"/>
  <c r="K24" i="248"/>
  <c r="F30" i="248"/>
  <c r="C30" i="248"/>
  <c r="G7" i="248"/>
  <c r="D7" i="248"/>
  <c r="E25" i="250"/>
  <c r="E27" i="250"/>
  <c r="F30" i="250"/>
  <c r="G7" i="250"/>
  <c r="G7" i="247"/>
  <c r="F30" i="247"/>
  <c r="C30" i="247"/>
  <c r="F30" i="243"/>
  <c r="G7" i="243"/>
  <c r="L19" i="239"/>
  <c r="I30" i="239"/>
  <c r="I30" i="238"/>
  <c r="J7" i="238"/>
  <c r="E25" i="254" l="1"/>
  <c r="E23" i="254"/>
  <c r="E24" i="254"/>
  <c r="E7" i="254"/>
  <c r="E27" i="254"/>
  <c r="E26" i="254"/>
  <c r="K24" i="246"/>
  <c r="K22" i="246"/>
  <c r="E24" i="242"/>
  <c r="K25" i="248"/>
  <c r="K23" i="248"/>
  <c r="E23" i="250"/>
  <c r="E26" i="250"/>
  <c r="E7" i="250"/>
  <c r="E24" i="250"/>
  <c r="E28" i="250" s="1"/>
  <c r="K24" i="251"/>
  <c r="K27" i="251"/>
  <c r="M12" i="254"/>
  <c r="M13" i="254"/>
  <c r="M14" i="254"/>
  <c r="M7" i="253"/>
  <c r="M14" i="253"/>
  <c r="M13" i="253"/>
  <c r="M16" i="252"/>
  <c r="M13" i="252"/>
  <c r="M18" i="362"/>
  <c r="M13" i="362"/>
  <c r="M15" i="362"/>
  <c r="M14" i="362"/>
  <c r="D19" i="254"/>
  <c r="M17" i="239"/>
  <c r="M10" i="239"/>
  <c r="M16" i="239"/>
  <c r="M14" i="239"/>
  <c r="M8" i="239"/>
  <c r="M12" i="239"/>
  <c r="M15" i="239"/>
  <c r="M13" i="239"/>
  <c r="M11" i="239"/>
  <c r="M9" i="239"/>
  <c r="M18" i="239"/>
  <c r="M10" i="238"/>
  <c r="M9" i="238"/>
  <c r="M12" i="238"/>
  <c r="M17" i="238"/>
  <c r="M15" i="238"/>
  <c r="M18" i="238"/>
  <c r="M14" i="238"/>
  <c r="M13" i="238"/>
  <c r="M16" i="238"/>
  <c r="M8" i="238"/>
  <c r="M11" i="238"/>
  <c r="D19" i="238"/>
  <c r="L30" i="238"/>
  <c r="N24" i="238" s="1"/>
  <c r="K25" i="255"/>
  <c r="K24" i="255"/>
  <c r="E26" i="242"/>
  <c r="E23" i="242"/>
  <c r="E27" i="242"/>
  <c r="E25" i="242"/>
  <c r="E7" i="242"/>
  <c r="H23" i="238"/>
  <c r="H22" i="238"/>
  <c r="K8" i="362"/>
  <c r="K12" i="362"/>
  <c r="K16" i="362"/>
  <c r="K9" i="362"/>
  <c r="K13" i="362"/>
  <c r="K10" i="362"/>
  <c r="K14" i="362"/>
  <c r="K17" i="362"/>
  <c r="K11" i="362"/>
  <c r="K15" i="362"/>
  <c r="K18" i="362"/>
  <c r="H7" i="362"/>
  <c r="H24" i="362"/>
  <c r="H8" i="362"/>
  <c r="H9" i="362"/>
  <c r="H13" i="362"/>
  <c r="H12" i="362"/>
  <c r="H10" i="362"/>
  <c r="H14" i="362"/>
  <c r="H17" i="362"/>
  <c r="H11" i="362"/>
  <c r="H15" i="362"/>
  <c r="H18" i="362"/>
  <c r="H16" i="362"/>
  <c r="H23" i="362"/>
  <c r="H22" i="362"/>
  <c r="H27" i="362"/>
  <c r="H26" i="362"/>
  <c r="E23" i="362"/>
  <c r="E8" i="362"/>
  <c r="E12" i="362"/>
  <c r="E16" i="362"/>
  <c r="E17" i="362"/>
  <c r="E15" i="362"/>
  <c r="E9" i="362"/>
  <c r="E13" i="362"/>
  <c r="E14" i="362"/>
  <c r="E18" i="362"/>
  <c r="E10" i="362"/>
  <c r="E11" i="362"/>
  <c r="K23" i="260"/>
  <c r="K8" i="260"/>
  <c r="K12" i="260"/>
  <c r="K16" i="260"/>
  <c r="K18" i="260"/>
  <c r="K9" i="260"/>
  <c r="K13" i="260"/>
  <c r="K15" i="260"/>
  <c r="K10" i="260"/>
  <c r="K14" i="260"/>
  <c r="K17" i="260"/>
  <c r="K11" i="260"/>
  <c r="E26" i="260"/>
  <c r="E8" i="260"/>
  <c r="E12" i="260"/>
  <c r="E16" i="260"/>
  <c r="E9" i="260"/>
  <c r="E13" i="260"/>
  <c r="E10" i="260"/>
  <c r="E14" i="260"/>
  <c r="E17" i="260"/>
  <c r="E11" i="260"/>
  <c r="E15" i="260"/>
  <c r="E18" i="260"/>
  <c r="H8" i="260"/>
  <c r="H12" i="260"/>
  <c r="H16" i="260"/>
  <c r="H9" i="260"/>
  <c r="H13" i="260"/>
  <c r="H10" i="260"/>
  <c r="H14" i="260"/>
  <c r="H17" i="260"/>
  <c r="H11" i="260"/>
  <c r="H15" i="260"/>
  <c r="H18" i="260"/>
  <c r="K8" i="259"/>
  <c r="K12" i="259"/>
  <c r="K16" i="259"/>
  <c r="K9" i="259"/>
  <c r="K13" i="259"/>
  <c r="K10" i="259"/>
  <c r="K14" i="259"/>
  <c r="K17" i="259"/>
  <c r="K11" i="259"/>
  <c r="K15" i="259"/>
  <c r="K18" i="259"/>
  <c r="E8" i="259"/>
  <c r="E12" i="259"/>
  <c r="E16" i="259"/>
  <c r="E15" i="259"/>
  <c r="E9" i="259"/>
  <c r="E13" i="259"/>
  <c r="E18" i="259"/>
  <c r="E10" i="259"/>
  <c r="E14" i="259"/>
  <c r="E17" i="259"/>
  <c r="E11" i="259"/>
  <c r="H9" i="259"/>
  <c r="H13" i="259"/>
  <c r="H12" i="259"/>
  <c r="H10" i="259"/>
  <c r="H14" i="259"/>
  <c r="H17" i="259"/>
  <c r="H16" i="259"/>
  <c r="H11" i="259"/>
  <c r="H15" i="259"/>
  <c r="H18" i="259"/>
  <c r="H8" i="259"/>
  <c r="K8" i="257"/>
  <c r="K12" i="257"/>
  <c r="K16" i="257"/>
  <c r="K9" i="257"/>
  <c r="K13" i="257"/>
  <c r="K10" i="257"/>
  <c r="K14" i="257"/>
  <c r="K17" i="257"/>
  <c r="K11" i="257"/>
  <c r="K15" i="257"/>
  <c r="K18" i="257"/>
  <c r="E22" i="257"/>
  <c r="E8" i="257"/>
  <c r="E12" i="257"/>
  <c r="E16" i="257"/>
  <c r="E9" i="257"/>
  <c r="E13" i="257"/>
  <c r="E10" i="257"/>
  <c r="E14" i="257"/>
  <c r="E17" i="257"/>
  <c r="E11" i="257"/>
  <c r="E15" i="257"/>
  <c r="E18" i="257"/>
  <c r="H8" i="257"/>
  <c r="H12" i="257"/>
  <c r="H16" i="257"/>
  <c r="H15" i="257"/>
  <c r="H9" i="257"/>
  <c r="H13" i="257"/>
  <c r="H18" i="257"/>
  <c r="H10" i="257"/>
  <c r="H14" i="257"/>
  <c r="H17" i="257"/>
  <c r="H11" i="257"/>
  <c r="K7" i="256"/>
  <c r="K23" i="256"/>
  <c r="K8" i="256"/>
  <c r="K12" i="256"/>
  <c r="K16" i="256"/>
  <c r="K9" i="256"/>
  <c r="K13" i="256"/>
  <c r="K10" i="256"/>
  <c r="K14" i="256"/>
  <c r="K17" i="256"/>
  <c r="K11" i="256"/>
  <c r="K15" i="256"/>
  <c r="K18" i="256"/>
  <c r="E8" i="256"/>
  <c r="E12" i="256"/>
  <c r="E16" i="256"/>
  <c r="E9" i="256"/>
  <c r="E13" i="256"/>
  <c r="E10" i="256"/>
  <c r="E14" i="256"/>
  <c r="E17" i="256"/>
  <c r="E11" i="256"/>
  <c r="E15" i="256"/>
  <c r="E18" i="256"/>
  <c r="H8" i="256"/>
  <c r="H12" i="256"/>
  <c r="H16" i="256"/>
  <c r="H9" i="256"/>
  <c r="H13" i="256"/>
  <c r="H10" i="256"/>
  <c r="H14" i="256"/>
  <c r="H17" i="256"/>
  <c r="H11" i="256"/>
  <c r="H15" i="256"/>
  <c r="H18" i="256"/>
  <c r="K23" i="255"/>
  <c r="K8" i="255"/>
  <c r="K12" i="255"/>
  <c r="K16" i="255"/>
  <c r="K9" i="255"/>
  <c r="K13" i="255"/>
  <c r="K10" i="255"/>
  <c r="K14" i="255"/>
  <c r="K17" i="255"/>
  <c r="K11" i="255"/>
  <c r="K15" i="255"/>
  <c r="K18" i="255"/>
  <c r="E8" i="255"/>
  <c r="E12" i="255"/>
  <c r="E16" i="255"/>
  <c r="E18" i="255"/>
  <c r="E9" i="255"/>
  <c r="E13" i="255"/>
  <c r="E15" i="255"/>
  <c r="E10" i="255"/>
  <c r="E14" i="255"/>
  <c r="E17" i="255"/>
  <c r="E11" i="255"/>
  <c r="H8" i="255"/>
  <c r="H12" i="255"/>
  <c r="H16" i="255"/>
  <c r="H9" i="255"/>
  <c r="H13" i="255"/>
  <c r="H10" i="255"/>
  <c r="H14" i="255"/>
  <c r="H17" i="255"/>
  <c r="H11" i="255"/>
  <c r="H15" i="255"/>
  <c r="H18" i="255"/>
  <c r="K8" i="254"/>
  <c r="K12" i="254"/>
  <c r="K16" i="254"/>
  <c r="K9" i="254"/>
  <c r="K13" i="254"/>
  <c r="K10" i="254"/>
  <c r="K14" i="254"/>
  <c r="K17" i="254"/>
  <c r="K11" i="254"/>
  <c r="K15" i="254"/>
  <c r="K18" i="254"/>
  <c r="H8" i="254"/>
  <c r="H12" i="254"/>
  <c r="H16" i="254"/>
  <c r="H9" i="254"/>
  <c r="H13" i="254"/>
  <c r="H10" i="254"/>
  <c r="H14" i="254"/>
  <c r="H17" i="254"/>
  <c r="H11" i="254"/>
  <c r="H15" i="254"/>
  <c r="H18" i="254"/>
  <c r="E8" i="254"/>
  <c r="E12" i="254"/>
  <c r="E16" i="254"/>
  <c r="E11" i="254"/>
  <c r="E9" i="254"/>
  <c r="E13" i="254"/>
  <c r="E15" i="254"/>
  <c r="E10" i="254"/>
  <c r="E14" i="254"/>
  <c r="E17" i="254"/>
  <c r="E18" i="254"/>
  <c r="K8" i="253"/>
  <c r="K12" i="253"/>
  <c r="K16" i="253"/>
  <c r="K9" i="253"/>
  <c r="K13" i="253"/>
  <c r="K10" i="253"/>
  <c r="K14" i="253"/>
  <c r="K17" i="253"/>
  <c r="K11" i="253"/>
  <c r="K15" i="253"/>
  <c r="K18" i="253"/>
  <c r="H22" i="253"/>
  <c r="H8" i="253"/>
  <c r="H12" i="253"/>
  <c r="H16" i="253"/>
  <c r="H9" i="253"/>
  <c r="H13" i="253"/>
  <c r="H10" i="253"/>
  <c r="H14" i="253"/>
  <c r="H17" i="253"/>
  <c r="H11" i="253"/>
  <c r="H15" i="253"/>
  <c r="H18" i="253"/>
  <c r="E8" i="253"/>
  <c r="E12" i="253"/>
  <c r="E16" i="253"/>
  <c r="E9" i="253"/>
  <c r="E13" i="253"/>
  <c r="E10" i="253"/>
  <c r="E14" i="253"/>
  <c r="E17" i="253"/>
  <c r="E11" i="253"/>
  <c r="E15" i="253"/>
  <c r="E18" i="253"/>
  <c r="K8" i="252"/>
  <c r="K12" i="252"/>
  <c r="K16" i="252"/>
  <c r="K9" i="252"/>
  <c r="K13" i="252"/>
  <c r="K10" i="252"/>
  <c r="K14" i="252"/>
  <c r="K17" i="252"/>
  <c r="K11" i="252"/>
  <c r="K15" i="252"/>
  <c r="K18" i="252"/>
  <c r="H22" i="252"/>
  <c r="H8" i="252"/>
  <c r="H12" i="252"/>
  <c r="H16" i="252"/>
  <c r="H9" i="252"/>
  <c r="H13" i="252"/>
  <c r="H11" i="252"/>
  <c r="H10" i="252"/>
  <c r="H14" i="252"/>
  <c r="H17" i="252"/>
  <c r="H15" i="252"/>
  <c r="H18" i="252"/>
  <c r="E8" i="252"/>
  <c r="E12" i="252"/>
  <c r="E16" i="252"/>
  <c r="E9" i="252"/>
  <c r="E13" i="252"/>
  <c r="E10" i="252"/>
  <c r="E14" i="252"/>
  <c r="E17" i="252"/>
  <c r="E11" i="252"/>
  <c r="E15" i="252"/>
  <c r="E18" i="252"/>
  <c r="K25" i="251"/>
  <c r="K8" i="251"/>
  <c r="K12" i="251"/>
  <c r="K16" i="251"/>
  <c r="K9" i="251"/>
  <c r="K13" i="251"/>
  <c r="K10" i="251"/>
  <c r="K14" i="251"/>
  <c r="K17" i="251"/>
  <c r="K11" i="251"/>
  <c r="K15" i="251"/>
  <c r="K18" i="251"/>
  <c r="K22" i="251"/>
  <c r="K7" i="251"/>
  <c r="K23" i="251"/>
  <c r="H8" i="251"/>
  <c r="H12" i="251"/>
  <c r="H16" i="251"/>
  <c r="H9" i="251"/>
  <c r="H13" i="251"/>
  <c r="H10" i="251"/>
  <c r="H14" i="251"/>
  <c r="H17" i="251"/>
  <c r="H11" i="251"/>
  <c r="H15" i="251"/>
  <c r="H18" i="251"/>
  <c r="E9" i="251"/>
  <c r="E13" i="251"/>
  <c r="E16" i="251"/>
  <c r="E10" i="251"/>
  <c r="E14" i="251"/>
  <c r="E17" i="251"/>
  <c r="E12" i="251"/>
  <c r="E11" i="251"/>
  <c r="E15" i="251"/>
  <c r="E18" i="251"/>
  <c r="E8" i="251"/>
  <c r="E22" i="251"/>
  <c r="E25" i="251"/>
  <c r="K8" i="246"/>
  <c r="K12" i="246"/>
  <c r="K16" i="246"/>
  <c r="K9" i="246"/>
  <c r="K13" i="246"/>
  <c r="K10" i="246"/>
  <c r="K14" i="246"/>
  <c r="K17" i="246"/>
  <c r="K11" i="246"/>
  <c r="K15" i="246"/>
  <c r="K18" i="246"/>
  <c r="H7" i="246"/>
  <c r="H8" i="246"/>
  <c r="H12" i="246"/>
  <c r="H16" i="246"/>
  <c r="H9" i="246"/>
  <c r="H13" i="246"/>
  <c r="H10" i="246"/>
  <c r="H14" i="246"/>
  <c r="H17" i="246"/>
  <c r="H11" i="246"/>
  <c r="H15" i="246"/>
  <c r="H18" i="246"/>
  <c r="E25" i="246"/>
  <c r="E8" i="246"/>
  <c r="E9" i="246"/>
  <c r="E13" i="246"/>
  <c r="E16" i="246"/>
  <c r="E10" i="246"/>
  <c r="E14" i="246"/>
  <c r="E17" i="246"/>
  <c r="E11" i="246"/>
  <c r="E15" i="246"/>
  <c r="E18" i="246"/>
  <c r="E12" i="246"/>
  <c r="K26" i="244"/>
  <c r="K8" i="244"/>
  <c r="K12" i="244"/>
  <c r="K16" i="244"/>
  <c r="K9" i="244"/>
  <c r="K13" i="244"/>
  <c r="K10" i="244"/>
  <c r="K14" i="244"/>
  <c r="K17" i="244"/>
  <c r="K11" i="244"/>
  <c r="K15" i="244"/>
  <c r="K18" i="244"/>
  <c r="H8" i="244"/>
  <c r="H12" i="244"/>
  <c r="H16" i="244"/>
  <c r="H9" i="244"/>
  <c r="H13" i="244"/>
  <c r="H10" i="244"/>
  <c r="H14" i="244"/>
  <c r="H17" i="244"/>
  <c r="H11" i="244"/>
  <c r="H15" i="244"/>
  <c r="H18" i="244"/>
  <c r="E8" i="244"/>
  <c r="E12" i="244"/>
  <c r="E16" i="244"/>
  <c r="E9" i="244"/>
  <c r="E13" i="244"/>
  <c r="E10" i="244"/>
  <c r="E14" i="244"/>
  <c r="E17" i="244"/>
  <c r="E11" i="244"/>
  <c r="E15" i="244"/>
  <c r="E18" i="244"/>
  <c r="K22" i="242"/>
  <c r="K8" i="242"/>
  <c r="K12" i="242"/>
  <c r="K16" i="242"/>
  <c r="K9" i="242"/>
  <c r="K13" i="242"/>
  <c r="K10" i="242"/>
  <c r="K14" i="242"/>
  <c r="K17" i="242"/>
  <c r="K11" i="242"/>
  <c r="K15" i="242"/>
  <c r="K18" i="242"/>
  <c r="H8" i="242"/>
  <c r="H12" i="242"/>
  <c r="H16" i="242"/>
  <c r="H9" i="242"/>
  <c r="H13" i="242"/>
  <c r="H10" i="242"/>
  <c r="H14" i="242"/>
  <c r="H17" i="242"/>
  <c r="H11" i="242"/>
  <c r="H15" i="242"/>
  <c r="H18" i="242"/>
  <c r="E8" i="242"/>
  <c r="E12" i="242"/>
  <c r="E16" i="242"/>
  <c r="E9" i="242"/>
  <c r="E13" i="242"/>
  <c r="E10" i="242"/>
  <c r="E14" i="242"/>
  <c r="E17" i="242"/>
  <c r="E11" i="242"/>
  <c r="E15" i="242"/>
  <c r="E18" i="242"/>
  <c r="K8" i="249"/>
  <c r="K12" i="249"/>
  <c r="K16" i="249"/>
  <c r="K9" i="249"/>
  <c r="K13" i="249"/>
  <c r="K10" i="249"/>
  <c r="K14" i="249"/>
  <c r="K17" i="249"/>
  <c r="K11" i="249"/>
  <c r="K15" i="249"/>
  <c r="K18" i="249"/>
  <c r="H8" i="249"/>
  <c r="H12" i="249"/>
  <c r="H16" i="249"/>
  <c r="H9" i="249"/>
  <c r="H13" i="249"/>
  <c r="H10" i="249"/>
  <c r="H14" i="249"/>
  <c r="H17" i="249"/>
  <c r="H11" i="249"/>
  <c r="H15" i="249"/>
  <c r="H18" i="249"/>
  <c r="E9" i="249"/>
  <c r="E13" i="249"/>
  <c r="E10" i="249"/>
  <c r="E14" i="249"/>
  <c r="E17" i="249"/>
  <c r="E12" i="249"/>
  <c r="E16" i="249"/>
  <c r="E11" i="249"/>
  <c r="E15" i="249"/>
  <c r="E18" i="249"/>
  <c r="E8" i="249"/>
  <c r="K27" i="245"/>
  <c r="K8" i="245"/>
  <c r="K12" i="245"/>
  <c r="K16" i="245"/>
  <c r="K9" i="245"/>
  <c r="K13" i="245"/>
  <c r="K10" i="245"/>
  <c r="K14" i="245"/>
  <c r="K17" i="245"/>
  <c r="K11" i="245"/>
  <c r="K15" i="245"/>
  <c r="K18" i="245"/>
  <c r="H8" i="245"/>
  <c r="H12" i="245"/>
  <c r="H16" i="245"/>
  <c r="H9" i="245"/>
  <c r="H13" i="245"/>
  <c r="H10" i="245"/>
  <c r="H14" i="245"/>
  <c r="H17" i="245"/>
  <c r="H11" i="245"/>
  <c r="H15" i="245"/>
  <c r="H18" i="245"/>
  <c r="E8" i="245"/>
  <c r="E12" i="245"/>
  <c r="E16" i="245"/>
  <c r="E9" i="245"/>
  <c r="E13" i="245"/>
  <c r="E10" i="245"/>
  <c r="E14" i="245"/>
  <c r="E17" i="245"/>
  <c r="E11" i="245"/>
  <c r="E15" i="245"/>
  <c r="E18" i="245"/>
  <c r="K23" i="241"/>
  <c r="K8" i="241"/>
  <c r="K12" i="241"/>
  <c r="K16" i="241"/>
  <c r="K9" i="241"/>
  <c r="K13" i="241"/>
  <c r="K10" i="241"/>
  <c r="K14" i="241"/>
  <c r="K17" i="241"/>
  <c r="K11" i="241"/>
  <c r="K15" i="241"/>
  <c r="K18" i="241"/>
  <c r="H8" i="241"/>
  <c r="H12" i="241"/>
  <c r="H16" i="241"/>
  <c r="H9" i="241"/>
  <c r="H13" i="241"/>
  <c r="H10" i="241"/>
  <c r="H14" i="241"/>
  <c r="H17" i="241"/>
  <c r="H11" i="241"/>
  <c r="H15" i="241"/>
  <c r="H18" i="241"/>
  <c r="E25" i="241"/>
  <c r="E24" i="241"/>
  <c r="E7" i="241"/>
  <c r="E22" i="241"/>
  <c r="E27" i="241"/>
  <c r="E23" i="241"/>
  <c r="E8" i="241"/>
  <c r="E12" i="241"/>
  <c r="E16" i="241"/>
  <c r="E18" i="241"/>
  <c r="E9" i="241"/>
  <c r="E13" i="241"/>
  <c r="E11" i="241"/>
  <c r="E10" i="241"/>
  <c r="E14" i="241"/>
  <c r="E17" i="241"/>
  <c r="E15" i="241"/>
  <c r="K8" i="248"/>
  <c r="K12" i="248"/>
  <c r="K16" i="248"/>
  <c r="K9" i="248"/>
  <c r="K13" i="248"/>
  <c r="K10" i="248"/>
  <c r="K14" i="248"/>
  <c r="K17" i="248"/>
  <c r="K11" i="248"/>
  <c r="K15" i="248"/>
  <c r="K18" i="248"/>
  <c r="H8" i="248"/>
  <c r="H12" i="248"/>
  <c r="H16" i="248"/>
  <c r="H9" i="248"/>
  <c r="H13" i="248"/>
  <c r="H10" i="248"/>
  <c r="H14" i="248"/>
  <c r="H17" i="248"/>
  <c r="H11" i="248"/>
  <c r="H15" i="248"/>
  <c r="H18" i="248"/>
  <c r="E8" i="248"/>
  <c r="E12" i="248"/>
  <c r="E16" i="248"/>
  <c r="E9" i="248"/>
  <c r="E13" i="248"/>
  <c r="E15" i="248"/>
  <c r="E10" i="248"/>
  <c r="E14" i="248"/>
  <c r="E17" i="248"/>
  <c r="E11" i="248"/>
  <c r="E18" i="248"/>
  <c r="K8" i="250"/>
  <c r="K12" i="250"/>
  <c r="K16" i="250"/>
  <c r="K9" i="250"/>
  <c r="K13" i="250"/>
  <c r="K10" i="250"/>
  <c r="K14" i="250"/>
  <c r="K17" i="250"/>
  <c r="K11" i="250"/>
  <c r="K15" i="250"/>
  <c r="K18" i="250"/>
  <c r="H8" i="250"/>
  <c r="H12" i="250"/>
  <c r="H16" i="250"/>
  <c r="H9" i="250"/>
  <c r="H13" i="250"/>
  <c r="H10" i="250"/>
  <c r="H14" i="250"/>
  <c r="H17" i="250"/>
  <c r="H11" i="250"/>
  <c r="H15" i="250"/>
  <c r="H18" i="250"/>
  <c r="E8" i="250"/>
  <c r="E12" i="250"/>
  <c r="E16" i="250"/>
  <c r="E9" i="250"/>
  <c r="E13" i="250"/>
  <c r="E10" i="250"/>
  <c r="E14" i="250"/>
  <c r="E17" i="250"/>
  <c r="E11" i="250"/>
  <c r="E15" i="250"/>
  <c r="E18" i="250"/>
  <c r="K8" i="247"/>
  <c r="K12" i="247"/>
  <c r="K16" i="247"/>
  <c r="K9" i="247"/>
  <c r="K13" i="247"/>
  <c r="K10" i="247"/>
  <c r="K14" i="247"/>
  <c r="K17" i="247"/>
  <c r="K11" i="247"/>
  <c r="K15" i="247"/>
  <c r="K18" i="247"/>
  <c r="H8" i="247"/>
  <c r="H9" i="247"/>
  <c r="H13" i="247"/>
  <c r="H10" i="247"/>
  <c r="H14" i="247"/>
  <c r="H17" i="247"/>
  <c r="H16" i="247"/>
  <c r="H11" i="247"/>
  <c r="H15" i="247"/>
  <c r="H18" i="247"/>
  <c r="H12" i="247"/>
  <c r="E8" i="247"/>
  <c r="E9" i="247"/>
  <c r="E13" i="247"/>
  <c r="E10" i="247"/>
  <c r="E14" i="247"/>
  <c r="E17" i="247"/>
  <c r="E12" i="247"/>
  <c r="E11" i="247"/>
  <c r="E15" i="247"/>
  <c r="E18" i="247"/>
  <c r="E16" i="247"/>
  <c r="K23" i="243"/>
  <c r="K8" i="243"/>
  <c r="K12" i="243"/>
  <c r="K16" i="243"/>
  <c r="K9" i="243"/>
  <c r="K13" i="243"/>
  <c r="K10" i="243"/>
  <c r="K14" i="243"/>
  <c r="K17" i="243"/>
  <c r="K11" i="243"/>
  <c r="K15" i="243"/>
  <c r="K18" i="243"/>
  <c r="H8" i="243"/>
  <c r="H12" i="243"/>
  <c r="H16" i="243"/>
  <c r="H15" i="243"/>
  <c r="H9" i="243"/>
  <c r="H13" i="243"/>
  <c r="H10" i="243"/>
  <c r="H14" i="243"/>
  <c r="H17" i="243"/>
  <c r="H11" i="243"/>
  <c r="H18" i="243"/>
  <c r="E8" i="243"/>
  <c r="E12" i="243"/>
  <c r="E16" i="243"/>
  <c r="E9" i="243"/>
  <c r="E13" i="243"/>
  <c r="E10" i="243"/>
  <c r="E14" i="243"/>
  <c r="E17" i="243"/>
  <c r="E11" i="243"/>
  <c r="E15" i="243"/>
  <c r="E18" i="243"/>
  <c r="K8" i="239"/>
  <c r="K12" i="239"/>
  <c r="K16" i="239"/>
  <c r="K9" i="239"/>
  <c r="K10" i="239"/>
  <c r="K14" i="239"/>
  <c r="K17" i="239"/>
  <c r="K13" i="239"/>
  <c r="K11" i="239"/>
  <c r="K15" i="239"/>
  <c r="K18" i="239"/>
  <c r="H8" i="239"/>
  <c r="H12" i="239"/>
  <c r="H16" i="239"/>
  <c r="H9" i="239"/>
  <c r="H13" i="239"/>
  <c r="H10" i="239"/>
  <c r="H14" i="239"/>
  <c r="H17" i="239"/>
  <c r="H11" i="239"/>
  <c r="H15" i="239"/>
  <c r="H18" i="239"/>
  <c r="E26" i="239"/>
  <c r="E8" i="239"/>
  <c r="E12" i="239"/>
  <c r="E16" i="239"/>
  <c r="E9" i="239"/>
  <c r="E13" i="239"/>
  <c r="E10" i="239"/>
  <c r="E14" i="239"/>
  <c r="E17" i="239"/>
  <c r="E11" i="239"/>
  <c r="E15" i="239"/>
  <c r="E18" i="239"/>
  <c r="K8" i="238"/>
  <c r="K12" i="238"/>
  <c r="K16" i="238"/>
  <c r="K9" i="238"/>
  <c r="K13" i="238"/>
  <c r="K10" i="238"/>
  <c r="K14" i="238"/>
  <c r="K17" i="238"/>
  <c r="K11" i="238"/>
  <c r="K15" i="238"/>
  <c r="K18" i="238"/>
  <c r="H7" i="238"/>
  <c r="H25" i="238"/>
  <c r="H26" i="238"/>
  <c r="H24" i="238"/>
  <c r="H8" i="238"/>
  <c r="H12" i="238"/>
  <c r="H16" i="238"/>
  <c r="H9" i="238"/>
  <c r="H13" i="238"/>
  <c r="H10" i="238"/>
  <c r="H14" i="238"/>
  <c r="H17" i="238"/>
  <c r="H11" i="238"/>
  <c r="H15" i="238"/>
  <c r="H18" i="238"/>
  <c r="E8" i="238"/>
  <c r="E12" i="238"/>
  <c r="E16" i="238"/>
  <c r="E9" i="238"/>
  <c r="E13" i="238"/>
  <c r="E10" i="238"/>
  <c r="E14" i="238"/>
  <c r="E17" i="238"/>
  <c r="E11" i="238"/>
  <c r="E15" i="238"/>
  <c r="E18" i="238"/>
  <c r="K26" i="242"/>
  <c r="K23" i="242"/>
  <c r="K23" i="257"/>
  <c r="E23" i="239"/>
  <c r="K7" i="243"/>
  <c r="K27" i="242"/>
  <c r="H26" i="253"/>
  <c r="E23" i="251"/>
  <c r="E23" i="257"/>
  <c r="K27" i="243"/>
  <c r="K25" i="250"/>
  <c r="K25" i="242"/>
  <c r="E27" i="251"/>
  <c r="E7" i="251"/>
  <c r="K27" i="257"/>
  <c r="E27" i="257"/>
  <c r="E25" i="257"/>
  <c r="K26" i="260"/>
  <c r="K24" i="260"/>
  <c r="E26" i="251"/>
  <c r="E24" i="257"/>
  <c r="K27" i="241"/>
  <c r="K24" i="242"/>
  <c r="E24" i="251"/>
  <c r="E7" i="257"/>
  <c r="K7" i="260"/>
  <c r="M7" i="362"/>
  <c r="D19" i="243"/>
  <c r="G19" i="238"/>
  <c r="K26" i="257"/>
  <c r="H23" i="253"/>
  <c r="H27" i="253"/>
  <c r="H25" i="253"/>
  <c r="H24" i="253"/>
  <c r="H7" i="253"/>
  <c r="M10" i="252"/>
  <c r="L30" i="252"/>
  <c r="M11" i="252"/>
  <c r="M15" i="252"/>
  <c r="M9" i="252"/>
  <c r="M18" i="252"/>
  <c r="M12" i="252"/>
  <c r="M7" i="252"/>
  <c r="K24" i="244"/>
  <c r="K25" i="244"/>
  <c r="K7" i="244"/>
  <c r="K22" i="244"/>
  <c r="K27" i="244"/>
  <c r="K23" i="244"/>
  <c r="K23" i="249"/>
  <c r="K26" i="249"/>
  <c r="K7" i="249"/>
  <c r="K27" i="249"/>
  <c r="K22" i="249"/>
  <c r="K24" i="249"/>
  <c r="K25" i="249"/>
  <c r="K24" i="241"/>
  <c r="K24" i="250"/>
  <c r="K22" i="247"/>
  <c r="K26" i="247"/>
  <c r="K23" i="247"/>
  <c r="K24" i="247"/>
  <c r="K27" i="247"/>
  <c r="K25" i="247"/>
  <c r="K7" i="247"/>
  <c r="K25" i="243"/>
  <c r="K22" i="243"/>
  <c r="K24" i="243"/>
  <c r="K26" i="243"/>
  <c r="E24" i="243"/>
  <c r="E22" i="243"/>
  <c r="E23" i="243"/>
  <c r="E26" i="243"/>
  <c r="E7" i="243"/>
  <c r="E27" i="243"/>
  <c r="E25" i="243"/>
  <c r="H23" i="239"/>
  <c r="H25" i="239"/>
  <c r="H24" i="239"/>
  <c r="E25" i="239"/>
  <c r="E24" i="239"/>
  <c r="E7" i="239"/>
  <c r="E27" i="239"/>
  <c r="E22" i="239"/>
  <c r="J19" i="245"/>
  <c r="H26" i="252"/>
  <c r="G19" i="239"/>
  <c r="E25" i="238"/>
  <c r="M7" i="238"/>
  <c r="K22" i="250"/>
  <c r="K23" i="250"/>
  <c r="K22" i="255"/>
  <c r="K7" i="255"/>
  <c r="K25" i="256"/>
  <c r="E26" i="362"/>
  <c r="J19" i="244"/>
  <c r="J19" i="251"/>
  <c r="J19" i="256"/>
  <c r="E22" i="238"/>
  <c r="E23" i="238"/>
  <c r="H26" i="239"/>
  <c r="H7" i="239"/>
  <c r="E26" i="238"/>
  <c r="E24" i="238"/>
  <c r="E27" i="238"/>
  <c r="J19" i="250"/>
  <c r="K7" i="250"/>
  <c r="K26" i="250"/>
  <c r="K27" i="250"/>
  <c r="J19" i="246"/>
  <c r="K26" i="255"/>
  <c r="K27" i="256"/>
  <c r="D19" i="362"/>
  <c r="D19" i="250"/>
  <c r="H27" i="239"/>
  <c r="E7" i="238"/>
  <c r="D19" i="239"/>
  <c r="H22" i="239"/>
  <c r="D19" i="247"/>
  <c r="E23" i="252"/>
  <c r="K22" i="256"/>
  <c r="J19" i="248"/>
  <c r="K25" i="260"/>
  <c r="E27" i="260"/>
  <c r="K24" i="257"/>
  <c r="K22" i="257"/>
  <c r="K7" i="257"/>
  <c r="K25" i="257"/>
  <c r="K24" i="256"/>
  <c r="J19" i="255"/>
  <c r="M15" i="254"/>
  <c r="M18" i="254"/>
  <c r="M16" i="254"/>
  <c r="M11" i="254"/>
  <c r="M7" i="254"/>
  <c r="M8" i="254"/>
  <c r="M10" i="254"/>
  <c r="M9" i="254"/>
  <c r="L30" i="254"/>
  <c r="M8" i="252"/>
  <c r="G19" i="362"/>
  <c r="J19" i="260"/>
  <c r="E25" i="253"/>
  <c r="E26" i="252"/>
  <c r="J19" i="242"/>
  <c r="K25" i="241"/>
  <c r="K7" i="241"/>
  <c r="K26" i="241"/>
  <c r="K22" i="241"/>
  <c r="M11" i="362"/>
  <c r="E24" i="362"/>
  <c r="K22" i="259"/>
  <c r="K7" i="259"/>
  <c r="K27" i="259"/>
  <c r="K26" i="259"/>
  <c r="J19" i="257"/>
  <c r="E7" i="253"/>
  <c r="E22" i="253"/>
  <c r="D19" i="253"/>
  <c r="H25" i="252"/>
  <c r="E22" i="252"/>
  <c r="E25" i="252"/>
  <c r="E24" i="252"/>
  <c r="K28" i="246"/>
  <c r="J19" i="247"/>
  <c r="M12" i="362"/>
  <c r="M10" i="362"/>
  <c r="M8" i="362"/>
  <c r="E7" i="362"/>
  <c r="E25" i="362"/>
  <c r="E27" i="362"/>
  <c r="E23" i="260"/>
  <c r="E25" i="260"/>
  <c r="E7" i="260"/>
  <c r="E22" i="260"/>
  <c r="E24" i="260"/>
  <c r="K25" i="259"/>
  <c r="K24" i="259"/>
  <c r="K23" i="259"/>
  <c r="M8" i="253"/>
  <c r="L30" i="253"/>
  <c r="M9" i="253"/>
  <c r="M16" i="253"/>
  <c r="M15" i="253"/>
  <c r="G19" i="253"/>
  <c r="E23" i="253"/>
  <c r="E27" i="253"/>
  <c r="E24" i="253"/>
  <c r="E26" i="253"/>
  <c r="H24" i="252"/>
  <c r="H7" i="252"/>
  <c r="D19" i="246"/>
  <c r="E26" i="246"/>
  <c r="J19" i="249"/>
  <c r="K24" i="245"/>
  <c r="K26" i="245"/>
  <c r="D19" i="241"/>
  <c r="J19" i="243"/>
  <c r="J19" i="239"/>
  <c r="M16" i="362"/>
  <c r="L30" i="362"/>
  <c r="E22" i="362"/>
  <c r="M9" i="362"/>
  <c r="K25" i="362"/>
  <c r="K22" i="362"/>
  <c r="K24" i="362"/>
  <c r="K26" i="362"/>
  <c r="K27" i="362"/>
  <c r="K23" i="362"/>
  <c r="K7" i="362"/>
  <c r="J19" i="362"/>
  <c r="D19" i="260"/>
  <c r="H26" i="260"/>
  <c r="H22" i="260"/>
  <c r="H27" i="260"/>
  <c r="H23" i="260"/>
  <c r="H7" i="260"/>
  <c r="H25" i="260"/>
  <c r="H24" i="260"/>
  <c r="G19" i="260"/>
  <c r="G19" i="259"/>
  <c r="J19" i="259"/>
  <c r="H26" i="259"/>
  <c r="H22" i="259"/>
  <c r="H24" i="259"/>
  <c r="H25" i="259"/>
  <c r="H27" i="259"/>
  <c r="H23" i="259"/>
  <c r="H7" i="259"/>
  <c r="D19" i="259"/>
  <c r="E25" i="259"/>
  <c r="E27" i="259"/>
  <c r="E23" i="259"/>
  <c r="E24" i="259"/>
  <c r="E26" i="259"/>
  <c r="E22" i="259"/>
  <c r="E7" i="259"/>
  <c r="E28" i="257"/>
  <c r="D19" i="257"/>
  <c r="H26" i="257"/>
  <c r="H22" i="257"/>
  <c r="H27" i="257"/>
  <c r="H23" i="257"/>
  <c r="H7" i="257"/>
  <c r="H25" i="257"/>
  <c r="H24" i="257"/>
  <c r="G19" i="257"/>
  <c r="E25" i="256"/>
  <c r="E23" i="256"/>
  <c r="E26" i="256"/>
  <c r="E22" i="256"/>
  <c r="E27" i="256"/>
  <c r="E24" i="256"/>
  <c r="E7" i="256"/>
  <c r="D19" i="256"/>
  <c r="G19" i="256"/>
  <c r="H26" i="256"/>
  <c r="H22" i="256"/>
  <c r="H25" i="256"/>
  <c r="H27" i="256"/>
  <c r="H23" i="256"/>
  <c r="H7" i="256"/>
  <c r="H24" i="256"/>
  <c r="E25" i="255"/>
  <c r="E23" i="255"/>
  <c r="E24" i="255"/>
  <c r="E26" i="255"/>
  <c r="E22" i="255"/>
  <c r="E7" i="255"/>
  <c r="E27" i="255"/>
  <c r="G19" i="255"/>
  <c r="D19" i="255"/>
  <c r="H26" i="255"/>
  <c r="H22" i="255"/>
  <c r="H27" i="255"/>
  <c r="H23" i="255"/>
  <c r="H7" i="255"/>
  <c r="H24" i="255"/>
  <c r="H25" i="255"/>
  <c r="G19" i="254"/>
  <c r="J19" i="254"/>
  <c r="K25" i="254"/>
  <c r="K26" i="254"/>
  <c r="K22" i="254"/>
  <c r="K7" i="254"/>
  <c r="K24" i="254"/>
  <c r="K27" i="254"/>
  <c r="K23" i="254"/>
  <c r="H26" i="254"/>
  <c r="H22" i="254"/>
  <c r="H27" i="254"/>
  <c r="H23" i="254"/>
  <c r="H25" i="254"/>
  <c r="H7" i="254"/>
  <c r="H24" i="254"/>
  <c r="M11" i="253"/>
  <c r="M18" i="253"/>
  <c r="M10" i="253"/>
  <c r="M12" i="253"/>
  <c r="J19" i="253"/>
  <c r="K25" i="253"/>
  <c r="K7" i="253"/>
  <c r="K24" i="253"/>
  <c r="K27" i="253"/>
  <c r="K23" i="253"/>
  <c r="K26" i="253"/>
  <c r="K22" i="253"/>
  <c r="G19" i="252"/>
  <c r="H23" i="252"/>
  <c r="H27" i="252"/>
  <c r="E27" i="252"/>
  <c r="E7" i="252"/>
  <c r="K25" i="252"/>
  <c r="K24" i="252"/>
  <c r="K7" i="252"/>
  <c r="K27" i="252"/>
  <c r="K23" i="252"/>
  <c r="K26" i="252"/>
  <c r="K22" i="252"/>
  <c r="J19" i="252"/>
  <c r="D19" i="252"/>
  <c r="D19" i="251"/>
  <c r="G19" i="251"/>
  <c r="H26" i="251"/>
  <c r="H22" i="251"/>
  <c r="H25" i="251"/>
  <c r="H27" i="251"/>
  <c r="H23" i="251"/>
  <c r="H7" i="251"/>
  <c r="H24" i="251"/>
  <c r="H26" i="246"/>
  <c r="H27" i="246"/>
  <c r="E23" i="246"/>
  <c r="E24" i="246"/>
  <c r="H22" i="246"/>
  <c r="H23" i="246"/>
  <c r="H24" i="246"/>
  <c r="E27" i="246"/>
  <c r="H25" i="246"/>
  <c r="E7" i="246"/>
  <c r="E22" i="246"/>
  <c r="G19" i="246"/>
  <c r="E25" i="244"/>
  <c r="E23" i="244"/>
  <c r="E24" i="244"/>
  <c r="E7" i="244"/>
  <c r="E26" i="244"/>
  <c r="E22" i="244"/>
  <c r="E27" i="244"/>
  <c r="D19" i="244"/>
  <c r="G19" i="244"/>
  <c r="H26" i="244"/>
  <c r="H22" i="244"/>
  <c r="H27" i="244"/>
  <c r="H23" i="244"/>
  <c r="H7" i="244"/>
  <c r="H24" i="244"/>
  <c r="H25" i="244"/>
  <c r="D19" i="242"/>
  <c r="G19" i="242"/>
  <c r="H26" i="242"/>
  <c r="H22" i="242"/>
  <c r="H27" i="242"/>
  <c r="H23" i="242"/>
  <c r="H7" i="242"/>
  <c r="H24" i="242"/>
  <c r="H25" i="242"/>
  <c r="D19" i="249"/>
  <c r="H26" i="249"/>
  <c r="H22" i="249"/>
  <c r="H24" i="249"/>
  <c r="H27" i="249"/>
  <c r="H23" i="249"/>
  <c r="H7" i="249"/>
  <c r="H25" i="249"/>
  <c r="G19" i="249"/>
  <c r="E25" i="249"/>
  <c r="E27" i="249"/>
  <c r="E24" i="249"/>
  <c r="E26" i="249"/>
  <c r="E22" i="249"/>
  <c r="E23" i="249"/>
  <c r="E7" i="249"/>
  <c r="K25" i="245"/>
  <c r="K22" i="245"/>
  <c r="K23" i="245"/>
  <c r="K7" i="245"/>
  <c r="E25" i="245"/>
  <c r="E23" i="245"/>
  <c r="E24" i="245"/>
  <c r="E7" i="245"/>
  <c r="E26" i="245"/>
  <c r="E22" i="245"/>
  <c r="E27" i="245"/>
  <c r="D19" i="245"/>
  <c r="G19" i="245"/>
  <c r="H26" i="245"/>
  <c r="H22" i="245"/>
  <c r="H27" i="245"/>
  <c r="H23" i="245"/>
  <c r="H7" i="245"/>
  <c r="H24" i="245"/>
  <c r="H25" i="245"/>
  <c r="G19" i="241"/>
  <c r="H26" i="241"/>
  <c r="H22" i="241"/>
  <c r="H25" i="241"/>
  <c r="H27" i="241"/>
  <c r="H23" i="241"/>
  <c r="H7" i="241"/>
  <c r="H24" i="241"/>
  <c r="J19" i="241"/>
  <c r="G19" i="248"/>
  <c r="E25" i="248"/>
  <c r="E27" i="248"/>
  <c r="E23" i="248"/>
  <c r="E7" i="248"/>
  <c r="E26" i="248"/>
  <c r="E22" i="248"/>
  <c r="E24" i="248"/>
  <c r="D19" i="248"/>
  <c r="H26" i="248"/>
  <c r="H22" i="248"/>
  <c r="H24" i="248"/>
  <c r="H25" i="248"/>
  <c r="H27" i="248"/>
  <c r="H23" i="248"/>
  <c r="H7" i="248"/>
  <c r="K28" i="248"/>
  <c r="G19" i="250"/>
  <c r="H26" i="250"/>
  <c r="H22" i="250"/>
  <c r="H27" i="250"/>
  <c r="H23" i="250"/>
  <c r="H7" i="250"/>
  <c r="H25" i="250"/>
  <c r="H24" i="250"/>
  <c r="E25" i="247"/>
  <c r="E26" i="247"/>
  <c r="E22" i="247"/>
  <c r="E24" i="247"/>
  <c r="E27" i="247"/>
  <c r="E23" i="247"/>
  <c r="E7" i="247"/>
  <c r="G19" i="247"/>
  <c r="H26" i="247"/>
  <c r="H22" i="247"/>
  <c r="H25" i="247"/>
  <c r="H27" i="247"/>
  <c r="H23" i="247"/>
  <c r="H7" i="247"/>
  <c r="H24" i="247"/>
  <c r="H26" i="243"/>
  <c r="H22" i="243"/>
  <c r="H27" i="243"/>
  <c r="H23" i="243"/>
  <c r="H7" i="243"/>
  <c r="H24" i="243"/>
  <c r="H25" i="243"/>
  <c r="G19" i="243"/>
  <c r="K24" i="239"/>
  <c r="K7" i="239"/>
  <c r="K25" i="239"/>
  <c r="K27" i="239"/>
  <c r="K23" i="239"/>
  <c r="K26" i="239"/>
  <c r="K22" i="239"/>
  <c r="L30" i="239"/>
  <c r="M7" i="239"/>
  <c r="K25" i="238"/>
  <c r="K26" i="238"/>
  <c r="K24" i="238"/>
  <c r="K27" i="238"/>
  <c r="K23" i="238"/>
  <c r="K22" i="238"/>
  <c r="K7" i="238"/>
  <c r="J19" i="238"/>
  <c r="E28" i="254" l="1"/>
  <c r="E30" i="254" s="1"/>
  <c r="E19" i="254"/>
  <c r="K28" i="251"/>
  <c r="K19" i="251"/>
  <c r="K19" i="248"/>
  <c r="K30" i="248" s="1"/>
  <c r="E19" i="250"/>
  <c r="E30" i="250" s="1"/>
  <c r="N11" i="254"/>
  <c r="N14" i="254"/>
  <c r="N13" i="254"/>
  <c r="N11" i="253"/>
  <c r="N14" i="253"/>
  <c r="N13" i="253"/>
  <c r="N9" i="252"/>
  <c r="N13" i="252"/>
  <c r="N8" i="362"/>
  <c r="N13" i="362"/>
  <c r="N15" i="362"/>
  <c r="N14" i="362"/>
  <c r="H28" i="362"/>
  <c r="N16" i="239"/>
  <c r="N14" i="239"/>
  <c r="N8" i="239"/>
  <c r="N17" i="239"/>
  <c r="N10" i="239"/>
  <c r="N12" i="239"/>
  <c r="N15" i="239"/>
  <c r="N13" i="239"/>
  <c r="N11" i="239"/>
  <c r="N9" i="239"/>
  <c r="N18" i="239"/>
  <c r="N10" i="238"/>
  <c r="N9" i="238"/>
  <c r="N12" i="238"/>
  <c r="N17" i="238"/>
  <c r="N15" i="238"/>
  <c r="N14" i="238"/>
  <c r="N13" i="238"/>
  <c r="N16" i="238"/>
  <c r="N8" i="238"/>
  <c r="N11" i="238"/>
  <c r="N18" i="238"/>
  <c r="N26" i="254"/>
  <c r="K19" i="246"/>
  <c r="K30" i="246" s="1"/>
  <c r="E28" i="242"/>
  <c r="E28" i="241"/>
  <c r="H28" i="238"/>
  <c r="H19" i="362"/>
  <c r="K28" i="242"/>
  <c r="H19" i="238"/>
  <c r="N10" i="252"/>
  <c r="N18" i="252"/>
  <c r="E28" i="251"/>
  <c r="E19" i="242"/>
  <c r="E19" i="241"/>
  <c r="K28" i="260"/>
  <c r="K28" i="250"/>
  <c r="E28" i="239"/>
  <c r="E19" i="257"/>
  <c r="E30" i="257" s="1"/>
  <c r="K19" i="242"/>
  <c r="E19" i="251"/>
  <c r="N23" i="252"/>
  <c r="M19" i="252"/>
  <c r="K19" i="255"/>
  <c r="N12" i="252"/>
  <c r="N15" i="252"/>
  <c r="N24" i="252"/>
  <c r="N10" i="253"/>
  <c r="N26" i="253"/>
  <c r="K19" i="250"/>
  <c r="N7" i="252"/>
  <c r="N22" i="252"/>
  <c r="N16" i="252"/>
  <c r="N11" i="252"/>
  <c r="N25" i="252"/>
  <c r="H28" i="253"/>
  <c r="N8" i="252"/>
  <c r="N26" i="252"/>
  <c r="N27" i="252"/>
  <c r="K28" i="243"/>
  <c r="K28" i="244"/>
  <c r="K19" i="256"/>
  <c r="K28" i="255"/>
  <c r="N15" i="253"/>
  <c r="N8" i="253"/>
  <c r="N9" i="253"/>
  <c r="H19" i="253"/>
  <c r="N12" i="253"/>
  <c r="N22" i="253"/>
  <c r="E28" i="252"/>
  <c r="K19" i="244"/>
  <c r="K19" i="249"/>
  <c r="K28" i="249"/>
  <c r="K19" i="247"/>
  <c r="K28" i="247"/>
  <c r="K19" i="243"/>
  <c r="E19" i="243"/>
  <c r="E28" i="243"/>
  <c r="H19" i="239"/>
  <c r="E19" i="239"/>
  <c r="N22" i="238"/>
  <c r="K19" i="241"/>
  <c r="H28" i="239"/>
  <c r="N18" i="253"/>
  <c r="N7" i="253"/>
  <c r="M19" i="238"/>
  <c r="E28" i="238"/>
  <c r="E19" i="238"/>
  <c r="K28" i="259"/>
  <c r="K28" i="245"/>
  <c r="K28" i="241"/>
  <c r="N26" i="238"/>
  <c r="N7" i="238"/>
  <c r="N23" i="238"/>
  <c r="N25" i="238"/>
  <c r="N27" i="238"/>
  <c r="E28" i="253"/>
  <c r="K19" i="260"/>
  <c r="K30" i="260" s="1"/>
  <c r="E28" i="362"/>
  <c r="K28" i="256"/>
  <c r="E19" i="260"/>
  <c r="E28" i="260"/>
  <c r="K19" i="257"/>
  <c r="K28" i="257"/>
  <c r="N18" i="254"/>
  <c r="M19" i="254"/>
  <c r="N8" i="254"/>
  <c r="N24" i="254"/>
  <c r="N25" i="254"/>
  <c r="N7" i="254"/>
  <c r="N12" i="254"/>
  <c r="N9" i="254"/>
  <c r="N16" i="254"/>
  <c r="N27" i="254"/>
  <c r="N22" i="254"/>
  <c r="N10" i="254"/>
  <c r="N15" i="254"/>
  <c r="N23" i="254"/>
  <c r="N24" i="253"/>
  <c r="N25" i="253"/>
  <c r="N23" i="253"/>
  <c r="N27" i="253"/>
  <c r="N23" i="362"/>
  <c r="N16" i="253"/>
  <c r="E28" i="246"/>
  <c r="E28" i="245"/>
  <c r="N27" i="362"/>
  <c r="N10" i="362"/>
  <c r="N16" i="362"/>
  <c r="N18" i="362"/>
  <c r="M19" i="362"/>
  <c r="N7" i="362"/>
  <c r="N11" i="362"/>
  <c r="N26" i="362"/>
  <c r="N9" i="362"/>
  <c r="E19" i="362"/>
  <c r="K19" i="259"/>
  <c r="E28" i="255"/>
  <c r="M19" i="253"/>
  <c r="E19" i="253"/>
  <c r="H19" i="252"/>
  <c r="H28" i="252"/>
  <c r="E19" i="252"/>
  <c r="K30" i="251"/>
  <c r="H19" i="246"/>
  <c r="H28" i="246"/>
  <c r="E19" i="246"/>
  <c r="E28" i="249"/>
  <c r="K19" i="245"/>
  <c r="K30" i="245" s="1"/>
  <c r="H19" i="241"/>
  <c r="H28" i="241"/>
  <c r="H30" i="238"/>
  <c r="N25" i="362"/>
  <c r="N22" i="362"/>
  <c r="N12" i="362"/>
  <c r="N24" i="362"/>
  <c r="K28" i="362"/>
  <c r="K19" i="362"/>
  <c r="H19" i="260"/>
  <c r="H28" i="260"/>
  <c r="H28" i="259"/>
  <c r="E19" i="259"/>
  <c r="E28" i="259"/>
  <c r="H19" i="259"/>
  <c r="H28" i="257"/>
  <c r="H19" i="257"/>
  <c r="E28" i="256"/>
  <c r="H19" i="256"/>
  <c r="H28" i="256"/>
  <c r="E19" i="256"/>
  <c r="H19" i="255"/>
  <c r="E19" i="255"/>
  <c r="H28" i="255"/>
  <c r="K28" i="254"/>
  <c r="H28" i="254"/>
  <c r="K19" i="254"/>
  <c r="H19" i="254"/>
  <c r="K28" i="253"/>
  <c r="K19" i="253"/>
  <c r="K28" i="252"/>
  <c r="K19" i="252"/>
  <c r="H19" i="251"/>
  <c r="H28" i="251"/>
  <c r="H19" i="244"/>
  <c r="E19" i="244"/>
  <c r="H28" i="244"/>
  <c r="E28" i="244"/>
  <c r="H28" i="242"/>
  <c r="H19" i="242"/>
  <c r="H19" i="249"/>
  <c r="H28" i="249"/>
  <c r="E19" i="249"/>
  <c r="H28" i="245"/>
  <c r="E19" i="245"/>
  <c r="H19" i="245"/>
  <c r="E19" i="248"/>
  <c r="H19" i="248"/>
  <c r="H28" i="248"/>
  <c r="E28" i="248"/>
  <c r="H19" i="250"/>
  <c r="H28" i="250"/>
  <c r="H19" i="247"/>
  <c r="E28" i="247"/>
  <c r="H28" i="247"/>
  <c r="E19" i="247"/>
  <c r="H19" i="243"/>
  <c r="H28" i="243"/>
  <c r="N26" i="239"/>
  <c r="N22" i="239"/>
  <c r="N23" i="239"/>
  <c r="N27" i="239"/>
  <c r="N7" i="239"/>
  <c r="N25" i="239"/>
  <c r="N24" i="239"/>
  <c r="M19" i="239"/>
  <c r="K19" i="239"/>
  <c r="K28" i="239"/>
  <c r="K19" i="238"/>
  <c r="K28" i="238"/>
  <c r="H30" i="362" l="1"/>
  <c r="E30" i="251"/>
  <c r="K30" i="242"/>
  <c r="E30" i="242"/>
  <c r="E30" i="249"/>
  <c r="E30" i="241"/>
  <c r="H30" i="253"/>
  <c r="E30" i="239"/>
  <c r="K30" i="250"/>
  <c r="K30" i="247"/>
  <c r="E30" i="252"/>
  <c r="K30" i="256"/>
  <c r="K30" i="249"/>
  <c r="E30" i="243"/>
  <c r="K30" i="244"/>
  <c r="K30" i="255"/>
  <c r="N19" i="252"/>
  <c r="N28" i="252"/>
  <c r="E30" i="362"/>
  <c r="K30" i="243"/>
  <c r="H30" i="239"/>
  <c r="K30" i="241"/>
  <c r="E30" i="238"/>
  <c r="E30" i="260"/>
  <c r="E30" i="253"/>
  <c r="K30" i="257"/>
  <c r="K30" i="259"/>
  <c r="H30" i="252"/>
  <c r="E30" i="244"/>
  <c r="E30" i="245"/>
  <c r="N28" i="238"/>
  <c r="N19" i="238"/>
  <c r="H30" i="246"/>
  <c r="N28" i="253"/>
  <c r="N28" i="254"/>
  <c r="N19" i="254"/>
  <c r="N19" i="253"/>
  <c r="E30" i="246"/>
  <c r="E30" i="255"/>
  <c r="K30" i="254"/>
  <c r="H30" i="245"/>
  <c r="N19" i="362"/>
  <c r="N28" i="362"/>
  <c r="H30" i="259"/>
  <c r="H30" i="257"/>
  <c r="K30" i="253"/>
  <c r="H30" i="242"/>
  <c r="H30" i="241"/>
  <c r="E30" i="247"/>
  <c r="K30" i="362"/>
  <c r="H30" i="260"/>
  <c r="E30" i="259"/>
  <c r="E30" i="256"/>
  <c r="H30" i="256"/>
  <c r="H30" i="255"/>
  <c r="H30" i="254"/>
  <c r="K30" i="252"/>
  <c r="H30" i="251"/>
  <c r="H30" i="244"/>
  <c r="H30" i="249"/>
  <c r="H30" i="248"/>
  <c r="E30" i="248"/>
  <c r="H30" i="250"/>
  <c r="H30" i="247"/>
  <c r="H30" i="243"/>
  <c r="K30" i="239"/>
  <c r="N19" i="239"/>
  <c r="N28" i="239"/>
  <c r="K30" i="238"/>
  <c r="N30" i="252" l="1"/>
  <c r="N30" i="253"/>
  <c r="N30" i="238"/>
  <c r="N30" i="254"/>
  <c r="N30" i="362"/>
  <c r="N30" i="239"/>
  <c r="L22" i="237"/>
  <c r="L28" i="237" s="1"/>
  <c r="L7" i="237"/>
  <c r="I19" i="237"/>
  <c r="J8" i="237" l="1"/>
  <c r="J12" i="237"/>
  <c r="J16" i="237"/>
  <c r="J9" i="237"/>
  <c r="J13" i="237"/>
  <c r="J10" i="237"/>
  <c r="J14" i="237"/>
  <c r="J17" i="237"/>
  <c r="J11" i="237"/>
  <c r="J15" i="237"/>
  <c r="J18" i="237"/>
  <c r="J7" i="237"/>
  <c r="J19" i="237" l="1"/>
  <c r="F28" i="240" l="1"/>
  <c r="F19" i="240"/>
  <c r="C28" i="240"/>
  <c r="C19" i="240"/>
  <c r="I28" i="237"/>
  <c r="F28" i="237"/>
  <c r="F19" i="237"/>
  <c r="C28" i="237"/>
  <c r="C19" i="237"/>
  <c r="J8" i="240" l="1"/>
  <c r="J12" i="240"/>
  <c r="J16" i="240"/>
  <c r="J9" i="240"/>
  <c r="J13" i="240"/>
  <c r="J10" i="240"/>
  <c r="J14" i="240"/>
  <c r="J17" i="240"/>
  <c r="J11" i="240"/>
  <c r="J15" i="240"/>
  <c r="J18" i="240"/>
  <c r="G8" i="240"/>
  <c r="G12" i="240"/>
  <c r="G16" i="240"/>
  <c r="G9" i="240"/>
  <c r="G13" i="240"/>
  <c r="G10" i="240"/>
  <c r="G14" i="240"/>
  <c r="G17" i="240"/>
  <c r="G11" i="240"/>
  <c r="G15" i="240"/>
  <c r="G18" i="240"/>
  <c r="D8" i="240"/>
  <c r="D12" i="240"/>
  <c r="D16" i="240"/>
  <c r="D9" i="240"/>
  <c r="D13" i="240"/>
  <c r="D10" i="240"/>
  <c r="D14" i="240"/>
  <c r="D17" i="240"/>
  <c r="D11" i="240"/>
  <c r="D15" i="240"/>
  <c r="D18" i="240"/>
  <c r="G8" i="237"/>
  <c r="G12" i="237"/>
  <c r="G16" i="237"/>
  <c r="G9" i="237"/>
  <c r="G13" i="237"/>
  <c r="G11" i="237"/>
  <c r="G10" i="237"/>
  <c r="G14" i="237"/>
  <c r="G17" i="237"/>
  <c r="G15" i="237"/>
  <c r="G18" i="237"/>
  <c r="D9" i="237"/>
  <c r="D13" i="237"/>
  <c r="D16" i="237"/>
  <c r="D10" i="237"/>
  <c r="D14" i="237"/>
  <c r="D17" i="237"/>
  <c r="D8" i="237"/>
  <c r="D11" i="237"/>
  <c r="D15" i="237"/>
  <c r="D18" i="237"/>
  <c r="D12" i="237"/>
  <c r="D7" i="240"/>
  <c r="G7" i="240"/>
  <c r="J7" i="240"/>
  <c r="G7" i="237"/>
  <c r="D7" i="237"/>
  <c r="I30" i="240"/>
  <c r="C30" i="237"/>
  <c r="I30" i="237"/>
  <c r="F30" i="237"/>
  <c r="F30" i="240"/>
  <c r="C30" i="240"/>
  <c r="K8" i="240" l="1"/>
  <c r="K12" i="240"/>
  <c r="K16" i="240"/>
  <c r="K9" i="240"/>
  <c r="K13" i="240"/>
  <c r="K10" i="240"/>
  <c r="K14" i="240"/>
  <c r="K17" i="240"/>
  <c r="K11" i="240"/>
  <c r="K15" i="240"/>
  <c r="K18" i="240"/>
  <c r="H8" i="240"/>
  <c r="H12" i="240"/>
  <c r="H16" i="240"/>
  <c r="H9" i="240"/>
  <c r="H13" i="240"/>
  <c r="H10" i="240"/>
  <c r="H14" i="240"/>
  <c r="H17" i="240"/>
  <c r="H11" i="240"/>
  <c r="H15" i="240"/>
  <c r="H18" i="240"/>
  <c r="E8" i="240"/>
  <c r="E12" i="240"/>
  <c r="E16" i="240"/>
  <c r="E9" i="240"/>
  <c r="E13" i="240"/>
  <c r="E10" i="240"/>
  <c r="E14" i="240"/>
  <c r="E17" i="240"/>
  <c r="E11" i="240"/>
  <c r="E15" i="240"/>
  <c r="E18" i="240"/>
  <c r="K8" i="237"/>
  <c r="K12" i="237"/>
  <c r="K16" i="237"/>
  <c r="K9" i="237"/>
  <c r="K13" i="237"/>
  <c r="K10" i="237"/>
  <c r="K14" i="237"/>
  <c r="K17" i="237"/>
  <c r="K11" i="237"/>
  <c r="K15" i="237"/>
  <c r="K18" i="237"/>
  <c r="H8" i="237"/>
  <c r="H12" i="237"/>
  <c r="H16" i="237"/>
  <c r="H9" i="237"/>
  <c r="H13" i="237"/>
  <c r="H11" i="237"/>
  <c r="H10" i="237"/>
  <c r="H14" i="237"/>
  <c r="H17" i="237"/>
  <c r="H15" i="237"/>
  <c r="H18" i="237"/>
  <c r="E8" i="237"/>
  <c r="E9" i="237"/>
  <c r="E13" i="237"/>
  <c r="E10" i="237"/>
  <c r="E14" i="237"/>
  <c r="E17" i="237"/>
  <c r="E16" i="237"/>
  <c r="E11" i="237"/>
  <c r="E15" i="237"/>
  <c r="E18" i="237"/>
  <c r="E12" i="237"/>
  <c r="E7" i="240"/>
  <c r="H7" i="240"/>
  <c r="K7" i="240"/>
  <c r="J19" i="240"/>
  <c r="K24" i="240"/>
  <c r="K27" i="240"/>
  <c r="K23" i="240"/>
  <c r="K26" i="240"/>
  <c r="K22" i="240"/>
  <c r="K25" i="240"/>
  <c r="G19" i="240"/>
  <c r="H26" i="240"/>
  <c r="H22" i="240"/>
  <c r="H25" i="240"/>
  <c r="H24" i="240"/>
  <c r="H27" i="240"/>
  <c r="H23" i="240"/>
  <c r="D19" i="240"/>
  <c r="E24" i="240"/>
  <c r="E27" i="240"/>
  <c r="E23" i="240"/>
  <c r="E26" i="240"/>
  <c r="E22" i="240"/>
  <c r="E25" i="240"/>
  <c r="K22" i="237"/>
  <c r="K7" i="237"/>
  <c r="H27" i="237"/>
  <c r="H23" i="237"/>
  <c r="H26" i="237"/>
  <c r="H22" i="237"/>
  <c r="H25" i="237"/>
  <c r="H24" i="237"/>
  <c r="H7" i="237"/>
  <c r="G19" i="237"/>
  <c r="E27" i="237"/>
  <c r="E23" i="237"/>
  <c r="E26" i="237"/>
  <c r="E22" i="237"/>
  <c r="E7" i="237"/>
  <c r="E25" i="237"/>
  <c r="E24" i="237"/>
  <c r="D19" i="237"/>
  <c r="L19" i="237"/>
  <c r="K23" i="237"/>
  <c r="K27" i="237"/>
  <c r="K24" i="237"/>
  <c r="K26" i="237"/>
  <c r="K25" i="237"/>
  <c r="L30" i="237" l="1"/>
  <c r="M13" i="237"/>
  <c r="M12" i="237"/>
  <c r="M14" i="237"/>
  <c r="M16" i="237"/>
  <c r="M18" i="237"/>
  <c r="M10" i="237"/>
  <c r="M15" i="237"/>
  <c r="M17" i="237"/>
  <c r="M8" i="237"/>
  <c r="M11" i="237"/>
  <c r="M9" i="237"/>
  <c r="K28" i="240"/>
  <c r="K19" i="240"/>
  <c r="H19" i="240"/>
  <c r="H28" i="240"/>
  <c r="E28" i="240"/>
  <c r="E19" i="240"/>
  <c r="K19" i="237"/>
  <c r="H19" i="237"/>
  <c r="H28" i="237"/>
  <c r="E28" i="237"/>
  <c r="M7" i="237"/>
  <c r="E19" i="237"/>
  <c r="K28" i="237"/>
  <c r="N9" i="237" l="1"/>
  <c r="N16" i="237"/>
  <c r="N15" i="237"/>
  <c r="N13" i="237"/>
  <c r="N8" i="237"/>
  <c r="N11" i="237"/>
  <c r="N12" i="237"/>
  <c r="N10" i="237"/>
  <c r="N14" i="237"/>
  <c r="N18" i="237"/>
  <c r="H30" i="237"/>
  <c r="H30" i="240"/>
  <c r="N23" i="237"/>
  <c r="N25" i="237"/>
  <c r="N24" i="237"/>
  <c r="N27" i="237"/>
  <c r="N26" i="237"/>
  <c r="N22" i="237"/>
  <c r="N7" i="237"/>
  <c r="E30" i="237"/>
  <c r="K30" i="240"/>
  <c r="K30" i="237"/>
  <c r="M19" i="237"/>
  <c r="E30" i="240"/>
  <c r="N28" i="237" l="1"/>
  <c r="N19" i="237"/>
  <c r="N30" i="237" l="1"/>
</calcChain>
</file>

<file path=xl/sharedStrings.xml><?xml version="1.0" encoding="utf-8"?>
<sst xmlns="http://schemas.openxmlformats.org/spreadsheetml/2006/main" count="2319" uniqueCount="237">
  <si>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</si>
  <si>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</si>
  <si>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</si>
  <si>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</si>
  <si>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</si>
  <si>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</si>
  <si>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</si>
  <si>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</si>
  <si>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</si>
  <si>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</si>
  <si>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</si>
  <si>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</si>
  <si>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</si>
  <si>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</si>
  <si>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</si>
  <si>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</si>
  <si>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</si>
  <si>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</si>
  <si>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</si>
  <si>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</si>
  <si>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</si>
  <si>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</si>
  <si>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RTL 102.5</t>
  </si>
  <si>
    <t>Testata Radio Deejay</t>
  </si>
  <si>
    <t>Testata Radio Capital</t>
  </si>
  <si>
    <t>Tempo di notizia</t>
  </si>
  <si>
    <t>Tempo di parola</t>
  </si>
  <si>
    <t>Tempo di antenna</t>
  </si>
  <si>
    <t>Tab. A1 - Tempo di parola dei soggetti politici ed istituzionali nei Radiogiornali RAI - tutte le edizioni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</si>
  <si>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</si>
  <si>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</si>
  <si>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</si>
  <si>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</si>
  <si>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</si>
  <si>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</si>
  <si>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</si>
  <si>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</si>
  <si>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</si>
  <si>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</si>
  <si>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</si>
  <si>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</si>
  <si>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</si>
  <si>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</si>
  <si>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</si>
  <si>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</si>
  <si>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</si>
  <si>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>Tab. A8 - Tempo di notizia, parola e antenna  dei soggetti politici ed istituzionali nei Radiogiornali di Radio Monte Carlo - tutte le edizioni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</si>
  <si>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</si>
  <si>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</si>
  <si>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</si>
  <si>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</si>
  <si>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</si>
  <si>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</si>
  <si>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</si>
  <si>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</si>
  <si>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</si>
  <si>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</si>
  <si>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</si>
  <si>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</si>
  <si>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</si>
  <si>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</si>
  <si>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</si>
  <si>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</si>
  <si>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</si>
  <si>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</si>
  <si>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</si>
  <si>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</si>
  <si>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</si>
  <si>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</si>
  <si>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</si>
  <si>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Conte (Presidente del Consiglio)</t>
  </si>
  <si>
    <t>Luigi Di Maio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</si>
  <si>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</si>
  <si>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</si>
  <si>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Luigi Di Maio (MoVimento 5 Stelle)</t>
  </si>
  <si>
    <t>Giorgia Meloni (Fratelli d'Italia)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</si>
  <si>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</si>
  <si>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</si>
  <si>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</si>
  <si>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</si>
  <si>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</si>
  <si>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</si>
  <si>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</si>
  <si>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</si>
  <si>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</si>
  <si>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</si>
  <si>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</si>
  <si>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</si>
  <si>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</si>
  <si>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</si>
  <si>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Radio Italia: i 20 soggetti politici e istituzionali che parlano di più - Programmi extraGr di testata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</si>
  <si>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</si>
  <si>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</si>
  <si>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</si>
  <si>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</si>
  <si>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</si>
  <si>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</si>
  <si>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</si>
  <si>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</si>
  <si>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</si>
  <si>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</si>
  <si>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</si>
  <si>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</si>
  <si>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</si>
  <si>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</si>
  <si>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</si>
  <si>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</si>
  <si>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</si>
  <si>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</si>
  <si>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Testata Radio 24 Il sole 24 ore</t>
  </si>
  <si>
    <t>Lega Salvini Premier</t>
  </si>
  <si>
    <t xml:space="preserve"> </t>
  </si>
  <si>
    <t>Matteo Salvini (Lega Salvini Premier)</t>
  </si>
  <si>
    <t>Nicola Zingaretti (Partito Democratico)</t>
  </si>
  <si>
    <t>Mariastella Gelmini (Forza Italia)</t>
  </si>
  <si>
    <t>Liberi e Uguali</t>
  </si>
  <si>
    <t>Per le autonomie - Minoranze Linguistiche</t>
  </si>
  <si>
    <t>Testata Radio Kiss Kiss</t>
  </si>
  <si>
    <t>Pier Carlo Padoan (Partito Democratico)</t>
  </si>
  <si>
    <t>Andrea Orlando (Partito Democratico)</t>
  </si>
  <si>
    <t>Stefano Bonaccini (Partito Democratico)</t>
  </si>
  <si>
    <t>Sergio Costa (Governo/Ministri/Sottosegretari)</t>
  </si>
  <si>
    <t>Maria Elisabetta Casellati (Presidente del Senato)</t>
  </si>
  <si>
    <t>Tempo di parola: indica il tempo in cui il soggetto politico/istituzionale parla direttamente in voce.
Tempo di notizia: indica il tempo dedicato dal giornalista all'illustrazione di un argomento/evento  in relazione ad un soggetto politico/istituzionale.
Tempo di antenna: indica il tempo complessivamente dedicato al soggetto politico/istituzionale ed è dato dalla somma del tempo di notizia e del tempo di parola del soggetto.</t>
  </si>
  <si>
    <t>Tempo di parola: indica il tempo in cui il soggetto politico/istituzionale parla direttamente in voce.</t>
  </si>
  <si>
    <t>Tempo di notizia: indica il tempo dedicato dal giornalista all'illustrazione di un argomento/evento  in relazione ad un soggetto politico/istituzionale.</t>
  </si>
  <si>
    <t>Tempo di antenna: indica il tempo complessivamente dedicato al soggetto politico/istituzionale ed è dato dalla somma del tempo di notizia e del tempo di parola del soggetto.</t>
  </si>
  <si>
    <t>Tempo di notizia: indica il tempo dedicato dal giornalista all'illustrazione di un argomento/evento in relazione ad un soggetto politico/istituzionale.</t>
  </si>
  <si>
    <t>Italia Viva - PSI</t>
  </si>
  <si>
    <t>Maie</t>
  </si>
  <si>
    <t>Roberto Gualtieri (Governo/Ministri/Sottosegretari)</t>
  </si>
  <si>
    <t>Dario Franceschini (Governo/Ministri/Sottosegretari)</t>
  </si>
  <si>
    <t>Antonio Misiani (Governo/Ministri/Sottosegretari)</t>
  </si>
  <si>
    <t>Beppe Grillo (MoVimento 5 Stelle)</t>
  </si>
  <si>
    <t>Carlo Calenda (Altro)</t>
  </si>
  <si>
    <t>Paolo Gentiloni (Unione Europea)</t>
  </si>
  <si>
    <t>Antonio Decaro (Partito Democratico)</t>
  </si>
  <si>
    <t>Paola De Micheli (Governo/Ministri/Sottosegretari)</t>
  </si>
  <si>
    <t>Francesco Boccia (Governo/Ministri/Sottosegretari)</t>
  </si>
  <si>
    <t>Fabiana Dadone (Governo/Ministri/Sottosegretari)</t>
  </si>
  <si>
    <t>Testata News Mediaset</t>
  </si>
  <si>
    <t>Testata RDS</t>
  </si>
  <si>
    <t>Centro Democratico - Radicali Italiani - +Europa</t>
  </si>
  <si>
    <t>Roberto Speranza (Governo/Ministri/Sottosegretari)</t>
  </si>
  <si>
    <t>Massimiliano Romeo (Lega Salvini Premier)</t>
  </si>
  <si>
    <t>Alfonso Bonafede (Governo/Ministri/Sottosegretari)</t>
  </si>
  <si>
    <t>Teresa Bellanova (Governo/Ministri/Sottosegretari)</t>
  </si>
  <si>
    <t>Davide Crippa (MoVimento 5 Stelle)</t>
  </si>
  <si>
    <t>Gaetano Manfredi (Governo/Ministri/Sottosegretari)</t>
  </si>
  <si>
    <t>Roberto Ammatuna (Altro)</t>
  </si>
  <si>
    <t>Gian Marco Centinaio (Lega Salvini Premier)</t>
  </si>
  <si>
    <t>Lucia Azzolina (Governo/Ministri/Sottosegretari)</t>
  </si>
  <si>
    <t>Luigi De Magistris (Altro)</t>
  </si>
  <si>
    <t>Marco Bucci (Forza Italia)</t>
  </si>
  <si>
    <t>Noi con l'Italia - Usei - Cambiamo! - Alleanza di Centro</t>
  </si>
  <si>
    <t>Periodo dal 06.08.2020 al 22.08.2020</t>
  </si>
  <si>
    <t>Tab. A7 - Tempo di notizia, parola e antenna dei soggetti politici ed istituzionali nei Radiogiornali di Radio 105 - tutte le edizioni</t>
  </si>
  <si>
    <t>Tab. B1 - Tempo di parola dei soggetti politici ed istituzionali nei programmi extra-gr di Testata. Radio Uno, Radio Due, Radio Tre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</si>
  <si>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Il mattino di Radio1; L'Italia in diretta; Radio anch'io; Zapping Radio1.
Radio Due: 
Radio Tre: </t>
    </r>
  </si>
  <si>
    <t>Tab. B2 - Tempo di parola dei soggetti politici ed istituzionali nei programmi extra-gr di Testata Radio 24 Il sole 24 ore</t>
  </si>
  <si>
    <t>Tempo di Parola: indica il tempo in cui il soggetto politico/istituzionale parla direttamente in voce.
Testata Radio 24: Effetto notte estate; Ma cos'è questa estate.</t>
  </si>
  <si>
    <t>Tab. B3 - Tempo di parola dei soggetti politici ed istituzionali nei programmi extra-gr di Testata Radio 101. Testata News Mediaset</t>
  </si>
  <si>
    <t xml:space="preserve">Tempo di Parola: indica il tempo in cui il soggetto politico/istituzionale parla direttamente in voce.
Testata News Mediaset: </t>
  </si>
  <si>
    <t>Tab. B4 - Tempo di parola dei soggetti politici ed istituzionali nei programmi extra-gr di Testata Virgin Radio. Testata News Mediaset</t>
  </si>
  <si>
    <t>Tab. B5 - Tempo di parola dei soggetti politici ed istituzionali nei programmi extra-gr di Testata Radio 105. Testata News Mediaset</t>
  </si>
  <si>
    <t>Tab. B6 - Tempo di parola dei soggetti politici ed istituzionali nei programmi extra-gr di Testata Radio Monte Carlo. Testata News Mediaset</t>
  </si>
  <si>
    <t>Tab. B7 - Tempo di parola dei soggetti politici ed istituzionali nei programmi extra-gr di  Testata m2o</t>
  </si>
  <si>
    <t xml:space="preserve">Tempo di Parola: indica il tempo in cui il soggetto politico/istituzionale parla direttamente in voce.
Testata m2o: </t>
  </si>
  <si>
    <t>Tab. B8 - Tempo di parola dei soggetti politici ed istituzionali nei programmi extra-gr di Testata Radio Deejay</t>
  </si>
  <si>
    <t xml:space="preserve">Tempo di Parola: indica il tempo in cui il soggetto politico/istituzionale parla direttamente in voce.
Testata Radio Deejay: </t>
  </si>
  <si>
    <t>Tab. B9 - Tempo di parola dei soggetti politici ed istituzionali nei programmi extra-gr di Testata Radio Capital</t>
  </si>
  <si>
    <t>Tempo di Parola: indica il tempo in cui il soggetto politico/istituzionale parla direttamente in voce.
Testata Radio Capital: On air.</t>
  </si>
  <si>
    <t>Tab. B10 - Tempo di parola dei soggetti politici ed istituzionali nei programmi extra-gr di Testata Radio Kiss Kiss</t>
  </si>
  <si>
    <t xml:space="preserve">Tempo di Parola: indica il tempo in cui il soggetto politico/istituzionale parla direttamente in voce.
Testata Kiss Kiss:  </t>
  </si>
  <si>
    <t>Tab. B11 - Tempo di parola dei soggetti politici ed istituzionali nei programmi extra-gr di Testata RTL 102.5</t>
  </si>
  <si>
    <t>Tempo di Parola: indica il tempo in cui il soggetto politico/istituzionale parla direttamente in voce.
Testata RTL 102.5: Non stop news.</t>
  </si>
  <si>
    <t>Tab. B12 - Tempo di parola dei soggetti politici ed istituzionali nei programmi extra-gr di Testata RDS</t>
  </si>
  <si>
    <t xml:space="preserve">Tempo di Parola: indica il tempo in cui il soggetto politico/istituzionale parla direttamente in voce.
Testata RDS: </t>
  </si>
  <si>
    <t>Tab. B13 - Tempo di parola dei soggetti politici ed istituzionali nei programmi extra-gr di Testata Radio Italia Notizie</t>
  </si>
  <si>
    <t>Testata Radio Italia Notizie</t>
  </si>
  <si>
    <t xml:space="preserve">Tempo di Parola: indica il tempo in cui il soggetto politico/istituzionale parla direttamente in voce.
Testata Radio Italia Notizie: </t>
  </si>
  <si>
    <t>Luciana Lamorgese (Governo/Ministri/Sottosegretari)</t>
  </si>
  <si>
    <t>Roberto Fico (Presidente della Camera)</t>
  </si>
  <si>
    <t>Cesare Damiano (Partito Democratico)</t>
  </si>
  <si>
    <t>Alessio D'Amato (Partito Democratico)</t>
  </si>
  <si>
    <t>Barbara Floridia (MoVimento 5 Stelle)</t>
  </si>
  <si>
    <t>Andrea Giovannelli (Altro)</t>
  </si>
  <si>
    <t>Salvatore Martello (Altro)</t>
  </si>
  <si>
    <t>Alessandra Maiorino (MoVimento 5 Stelle)</t>
  </si>
  <si>
    <t>Maria Cecilia Guerra (Governo/Ministri/Sottosegretari)</t>
  </si>
  <si>
    <t>Renata Petrella (Altro)</t>
  </si>
  <si>
    <t>Ivan Puddu (Liberi e Uguali)</t>
  </si>
  <si>
    <t>Vittoria Baldino (MoVimento 5 Stelle)</t>
  </si>
  <si>
    <t>Licia Ronzulli (Forza Italia)</t>
  </si>
  <si>
    <t>Maria Elena Boschi (Italia Viva - PSI)</t>
  </si>
  <si>
    <t>Danilo Toninelli (MoVimento 5 Stelle)</t>
  </si>
  <si>
    <t>Antonio Misiani (Partito Democratico)</t>
  </si>
  <si>
    <t>Elena Donazzan (Forza Italia)</t>
  </si>
  <si>
    <t>Stefano Miserocchi (Altro)</t>
  </si>
  <si>
    <t>Ruggero Razza (Lega Salvini Premier)</t>
  </si>
  <si>
    <t>Pierpaolo Sileri (Governo/Ministri/Sottosegretari)</t>
  </si>
  <si>
    <t>Sandra Zampa (Governo/Ministri/Sottosegretari)</t>
  </si>
  <si>
    <t>Vincenzo De Luca (Partito Democratico)</t>
  </si>
  <si>
    <t>Anita Pirovano (Altro)</t>
  </si>
  <si>
    <t>Luca Carlo Montella (Altro)</t>
  </si>
  <si>
    <t>Fabio Rampelli (Fratelli d'Italia)</t>
  </si>
  <si>
    <t>Luca Zaia (Lega Salvini Premier)</t>
  </si>
  <si>
    <t>Giovanni Toti (Noi con l'Italia - Usei - Cambiamo! - Alleanza di Centro)</t>
  </si>
  <si>
    <t>Alberto Bianco (Altro)</t>
  </si>
  <si>
    <t>Cristina Giachi (Partito Democratico)</t>
  </si>
  <si>
    <t>Marco Rizzone (MoVimento 5 Stelle)</t>
  </si>
  <si>
    <t>Renata Tosi (Altro)</t>
  </si>
  <si>
    <t>Ernesto Francesco Alecci (Altro)</t>
  </si>
  <si>
    <t>Alessandro Montagnoli (Lega Salvini Premier)</t>
  </si>
  <si>
    <t>Roberto Calderoli (Lega Salvini Premier)</t>
  </si>
  <si>
    <t>Paolo Limonta (Altro)</t>
  </si>
  <si>
    <t>Marco Giorgianni (Altro)</t>
  </si>
  <si>
    <t>Giancarlo Cancelleri (Governo/Ministri/Sottosegretari)</t>
  </si>
  <si>
    <t>Giulio Gallera (Forza Italia)</t>
  </si>
  <si>
    <t>Nello Musumeci (Altro)</t>
  </si>
  <si>
    <t>Gianluigi Paragone (Altro)</t>
  </si>
  <si>
    <t>Massimo Bitonci (Lega Salvini Premier)</t>
  </si>
  <si>
    <t>Elena Bonetti (Governo/Ministri/Sottosegretari)</t>
  </si>
  <si>
    <t>Laura Castelli (Governo/Ministri/Sottosegretari)</t>
  </si>
  <si>
    <t>Michele Bordo (Partito Democratico)</t>
  </si>
  <si>
    <t>Laura Agea (MoVimento 5 Stelle)</t>
  </si>
  <si>
    <t>Claudio Scajola (Forza Italia)</t>
  </si>
  <si>
    <t>Renato Brunetta (Forza Italia)</t>
  </si>
  <si>
    <t>Ettore Rosato (Italia Viva - PSI)</t>
  </si>
  <si>
    <t>Alberto Cirio (Forza Italia)</t>
  </si>
  <si>
    <t>Achille Variati (Governo/Ministri/Sottosegretari)</t>
  </si>
  <si>
    <t>Walter Rizzetto (Fratelli d'Italia)</t>
  </si>
  <si>
    <t>Andrea Cangini (Forza Italia)</t>
  </si>
  <si>
    <t>Giancarlo Cancelleri (MoVimento 5 Stelle)</t>
  </si>
  <si>
    <t>Elena Murelli (Lega Salvini Premier)</t>
  </si>
  <si>
    <t>Andrea Dara (Lega Salvini Premier)</t>
  </si>
  <si>
    <t>Federico Sboarina (Altro)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</si>
</sst>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71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double">
        <color rgb="FFFF0000"/>
      </top>
      <bottom style="medium">
        <color rgb="FFFF0000"/>
      </bottom>
      <diagonal/>
    </border>
    <border>
      <left/>
      <right/>
      <top style="double">
        <color rgb="FFFF0000"/>
      </top>
      <bottom style="medium">
        <color rgb="FFFF0000"/>
      </bottom>
      <diagonal/>
    </border>
    <border>
      <left/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medium">
        <color rgb="FF0172EF"/>
      </left>
      <right/>
      <top/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thin">
        <color rgb="FF0070C0"/>
      </bottom>
      <diagonal/>
    </border>
    <border>
      <left style="medium">
        <color rgb="FF0172EF"/>
      </left>
      <right/>
      <top style="thin">
        <color rgb="FF0070C0"/>
      </top>
      <bottom style="medium">
        <color rgb="FF0172EF"/>
      </bottom>
      <diagonal/>
    </border>
    <border>
      <left/>
      <right/>
      <top style="thin">
        <color rgb="FF0070C0"/>
      </top>
      <bottom style="medium">
        <color rgb="FF0172EF"/>
      </bottom>
      <diagonal/>
    </border>
    <border>
      <left/>
      <right style="medium">
        <color rgb="FF0172EF"/>
      </right>
      <top style="thin">
        <color rgb="FF0070C0"/>
      </top>
      <bottom style="medium">
        <color rgb="FF0172EF"/>
      </bottom>
      <diagonal/>
    </border>
    <border>
      <left style="medium">
        <color rgb="FF0172EF"/>
      </left>
      <right/>
      <top style="thin">
        <color rgb="FF0070C0"/>
      </top>
      <bottom style="medium">
        <color rgb="FF0070C0"/>
      </bottom>
      <diagonal/>
    </border>
    <border>
      <left/>
      <right style="medium">
        <color rgb="FF0172EF"/>
      </right>
      <top style="thin">
        <color rgb="FF0070C0"/>
      </top>
      <bottom style="medium">
        <color rgb="FF0070C0"/>
      </bottom>
      <diagonal/>
    </border>
    <border>
      <left style="medium">
        <color rgb="FF0172EF"/>
      </left>
      <right/>
      <top/>
      <bottom style="thin">
        <color rgb="FF0172EF"/>
      </bottom>
      <diagonal/>
    </border>
    <border>
      <left/>
      <right/>
      <top/>
      <bottom style="thin">
        <color rgb="FF0172EF"/>
      </bottom>
      <diagonal/>
    </border>
    <border>
      <left/>
      <right style="medium">
        <color rgb="FF0172EF"/>
      </right>
      <top/>
      <bottom style="thin">
        <color rgb="FF0172EF"/>
      </bottom>
      <diagonal/>
    </border>
  </borders>
  <cellStyleXfs count="163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4" fillId="0" borderId="0"/>
    <xf numFmtId="0" fontId="30" fillId="0" borderId="0"/>
    <xf numFmtId="9" fontId="24" fillId="0" borderId="0" applyFont="0" applyFill="0" applyBorder="0" applyAlignment="0" applyProtection="0"/>
    <xf numFmtId="0" fontId="2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24" fillId="0" borderId="0"/>
    <xf numFmtId="0" fontId="24" fillId="0" borderId="0"/>
    <xf numFmtId="0" fontId="30" fillId="0" borderId="0"/>
    <xf numFmtId="0" fontId="24" fillId="0" borderId="0"/>
    <xf numFmtId="9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/>
    <xf numFmtId="0" fontId="21" fillId="0" borderId="0"/>
    <xf numFmtId="0" fontId="31" fillId="0" borderId="0"/>
    <xf numFmtId="0" fontId="20" fillId="0" borderId="0"/>
    <xf numFmtId="9" fontId="31" fillId="0" borderId="0" applyFont="0" applyFill="0" applyBorder="0" applyAlignment="0" applyProtection="0"/>
    <xf numFmtId="0" fontId="19" fillId="0" borderId="0"/>
    <xf numFmtId="0" fontId="18" fillId="0" borderId="0"/>
    <xf numFmtId="0" fontId="17" fillId="0" borderId="0"/>
    <xf numFmtId="0" fontId="24" fillId="0" borderId="0"/>
    <xf numFmtId="0" fontId="17" fillId="0" borderId="0"/>
    <xf numFmtId="0" fontId="32" fillId="0" borderId="0"/>
    <xf numFmtId="0" fontId="16" fillId="0" borderId="0"/>
    <xf numFmtId="9" fontId="32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24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3" fillId="0" borderId="0"/>
    <xf numFmtId="0" fontId="36" fillId="0" borderId="0"/>
    <xf numFmtId="9" fontId="37" fillId="0" borderId="0" applyFont="0" applyFill="0" applyBorder="0" applyAlignment="0" applyProtection="0"/>
    <xf numFmtId="0" fontId="3" fillId="0" borderId="0"/>
    <xf numFmtId="0" fontId="1" fillId="0" borderId="0"/>
  </cellStyleXfs>
  <cellXfs count="196">
    <xf numFmtId="0" fontId="0" fillId="0" borderId="0" xfId="0"/>
    <xf numFmtId="0" fontId="24" fillId="0" borderId="0" xfId="97"/>
    <xf numFmtId="0" fontId="23" fillId="0" borderId="0" xfId="97" applyFont="1"/>
    <xf numFmtId="0" fontId="24" fillId="0" borderId="0" xfId="97" applyFont="1"/>
    <xf numFmtId="0" fontId="24" fillId="0" borderId="0" xfId="97" applyAlignment="1">
      <alignment horizontal="right"/>
    </xf>
    <xf numFmtId="0" fontId="24" fillId="0" borderId="0" xfId="97" applyFill="1"/>
    <xf numFmtId="0" fontId="24" fillId="0" borderId="0" xfId="97" applyFill="1" applyAlignment="1">
      <alignment horizontal="right"/>
    </xf>
    <xf numFmtId="0" fontId="29" fillId="0" borderId="4" xfId="97" applyFont="1" applyFill="1" applyBorder="1"/>
    <xf numFmtId="0" fontId="23" fillId="0" borderId="5" xfId="97" applyFont="1" applyFill="1" applyBorder="1" applyAlignment="1">
      <alignment horizontal="center"/>
    </xf>
    <xf numFmtId="0" fontId="23" fillId="0" borderId="6" xfId="97" applyFont="1" applyFill="1" applyBorder="1" applyAlignment="1">
      <alignment horizontal="center"/>
    </xf>
    <xf numFmtId="0" fontId="0" fillId="0" borderId="4" xfId="0" applyBorder="1"/>
    <xf numFmtId="46" fontId="14" fillId="0" borderId="5" xfId="145" applyNumberFormat="1" applyFill="1" applyBorder="1" applyAlignment="1">
      <alignment horizontal="center"/>
    </xf>
    <xf numFmtId="10" fontId="27" fillId="0" borderId="5" xfId="99" applyNumberFormat="1" applyFont="1" applyBorder="1" applyAlignment="1">
      <alignment horizontal="center"/>
    </xf>
    <xf numFmtId="46" fontId="27" fillId="0" borderId="5" xfId="97" applyNumberFormat="1" applyFont="1" applyBorder="1" applyAlignment="1">
      <alignment horizontal="center"/>
    </xf>
    <xf numFmtId="10" fontId="27" fillId="0" borderId="6" xfId="99" applyNumberFormat="1" applyFont="1" applyBorder="1" applyAlignment="1">
      <alignment horizontal="center"/>
    </xf>
    <xf numFmtId="46" fontId="14" fillId="2" borderId="5" xfId="145" applyNumberFormat="1" applyFill="1" applyBorder="1" applyAlignment="1">
      <alignment horizontal="center"/>
    </xf>
    <xf numFmtId="0" fontId="23" fillId="0" borderId="5" xfId="97" applyFont="1" applyBorder="1" applyAlignment="1">
      <alignment horizontal="center"/>
    </xf>
    <xf numFmtId="0" fontId="23" fillId="0" borderId="6" xfId="97" applyFont="1" applyBorder="1" applyAlignment="1">
      <alignment horizontal="center"/>
    </xf>
    <xf numFmtId="0" fontId="27" fillId="0" borderId="4" xfId="97" applyFont="1" applyFill="1" applyBorder="1" applyAlignment="1">
      <alignment horizontal="left"/>
    </xf>
    <xf numFmtId="10" fontId="27" fillId="0" borderId="5" xfId="97" applyNumberFormat="1" applyFont="1" applyBorder="1" applyAlignment="1">
      <alignment horizontal="center"/>
    </xf>
    <xf numFmtId="46" fontId="14" fillId="0" borderId="11" xfId="145" applyNumberFormat="1" applyFill="1" applyBorder="1" applyAlignment="1">
      <alignment horizontal="center"/>
    </xf>
    <xf numFmtId="10" fontId="27" fillId="0" borderId="11" xfId="99" applyNumberFormat="1" applyFont="1" applyBorder="1" applyAlignment="1">
      <alignment horizontal="center"/>
    </xf>
    <xf numFmtId="10" fontId="27" fillId="0" borderId="12" xfId="99" applyNumberFormat="1" applyFont="1" applyBorder="1" applyAlignment="1">
      <alignment horizontal="center"/>
    </xf>
    <xf numFmtId="0" fontId="27" fillId="0" borderId="10" xfId="97" applyFont="1" applyFill="1" applyBorder="1" applyAlignment="1">
      <alignment horizontal="left"/>
    </xf>
    <xf numFmtId="10" fontId="27" fillId="0" borderId="11" xfId="97" applyNumberFormat="1" applyFont="1" applyBorder="1" applyAlignment="1">
      <alignment horizontal="center"/>
    </xf>
    <xf numFmtId="0" fontId="24" fillId="0" borderId="13" xfId="97" applyFill="1" applyBorder="1" applyAlignment="1"/>
    <xf numFmtId="0" fontId="24" fillId="0" borderId="14" xfId="97" applyFill="1" applyBorder="1" applyAlignment="1"/>
    <xf numFmtId="0" fontId="24" fillId="0" borderId="15" xfId="97" applyFill="1" applyBorder="1" applyAlignment="1"/>
    <xf numFmtId="0" fontId="27" fillId="0" borderId="16" xfId="97" applyFont="1" applyFill="1" applyBorder="1" applyAlignment="1"/>
    <xf numFmtId="0" fontId="27" fillId="0" borderId="0" xfId="97" applyFont="1" applyFill="1" applyBorder="1" applyAlignment="1"/>
    <xf numFmtId="0" fontId="27" fillId="0" borderId="17" xfId="97" applyFont="1" applyFill="1" applyBorder="1" applyAlignment="1"/>
    <xf numFmtId="0" fontId="28" fillId="0" borderId="21" xfId="97" applyFont="1" applyFill="1" applyBorder="1" applyAlignment="1">
      <alignment horizontal="left"/>
    </xf>
    <xf numFmtId="46" fontId="28" fillId="0" borderId="22" xfId="97" applyNumberFormat="1" applyFont="1" applyFill="1" applyBorder="1" applyAlignment="1">
      <alignment horizontal="center"/>
    </xf>
    <xf numFmtId="10" fontId="28" fillId="0" borderId="22" xfId="97" applyNumberFormat="1" applyFont="1" applyFill="1" applyBorder="1" applyAlignment="1">
      <alignment horizontal="center"/>
    </xf>
    <xf numFmtId="10" fontId="28" fillId="0" borderId="23" xfId="97" applyNumberFormat="1" applyFont="1" applyFill="1" applyBorder="1" applyAlignment="1">
      <alignment horizontal="center"/>
    </xf>
    <xf numFmtId="46" fontId="28" fillId="0" borderId="22" xfId="97" applyNumberFormat="1" applyFont="1" applyBorder="1" applyAlignment="1">
      <alignment horizontal="center"/>
    </xf>
    <xf numFmtId="10" fontId="28" fillId="0" borderId="22" xfId="99" applyNumberFormat="1" applyFont="1" applyBorder="1" applyAlignment="1">
      <alignment horizontal="center"/>
    </xf>
    <xf numFmtId="164" fontId="28" fillId="0" borderId="22" xfId="99" applyNumberFormat="1" applyFont="1" applyBorder="1" applyAlignment="1">
      <alignment horizontal="center"/>
    </xf>
    <xf numFmtId="10" fontId="28" fillId="0" borderId="23" xfId="99" applyNumberFormat="1" applyFont="1" applyBorder="1" applyAlignment="1">
      <alignment horizontal="center"/>
    </xf>
    <xf numFmtId="0" fontId="35" fillId="3" borderId="13" xfId="97" applyFont="1" applyFill="1" applyBorder="1"/>
    <xf numFmtId="0" fontId="29" fillId="0" borderId="27" xfId="97" applyFont="1" applyFill="1" applyBorder="1"/>
    <xf numFmtId="0" fontId="23" fillId="0" borderId="28" xfId="97" applyFont="1" applyFill="1" applyBorder="1" applyAlignment="1">
      <alignment horizontal="center"/>
    </xf>
    <xf numFmtId="0" fontId="23" fillId="0" borderId="29" xfId="97" applyFont="1" applyFill="1" applyBorder="1" applyAlignment="1">
      <alignment horizontal="center"/>
    </xf>
    <xf numFmtId="0" fontId="0" fillId="0" borderId="27" xfId="0" applyBorder="1"/>
    <xf numFmtId="46" fontId="14" fillId="0" borderId="28" xfId="145" applyNumberFormat="1" applyFill="1" applyBorder="1" applyAlignment="1">
      <alignment horizontal="center"/>
    </xf>
    <xf numFmtId="10" fontId="27" fillId="0" borderId="28" xfId="99" applyNumberFormat="1" applyFont="1" applyBorder="1" applyAlignment="1">
      <alignment horizontal="center"/>
    </xf>
    <xf numFmtId="46" fontId="27" fillId="0" borderId="28" xfId="97" applyNumberFormat="1" applyFont="1" applyBorder="1" applyAlignment="1">
      <alignment horizontal="center"/>
    </xf>
    <xf numFmtId="10" fontId="27" fillId="0" borderId="29" xfId="99" applyNumberFormat="1" applyFont="1" applyBorder="1" applyAlignment="1">
      <alignment horizontal="center"/>
    </xf>
    <xf numFmtId="0" fontId="23" fillId="0" borderId="28" xfId="97" applyFont="1" applyBorder="1" applyAlignment="1">
      <alignment horizontal="center"/>
    </xf>
    <xf numFmtId="0" fontId="23" fillId="0" borderId="29" xfId="97" applyFont="1" applyBorder="1" applyAlignment="1">
      <alignment horizontal="center"/>
    </xf>
    <xf numFmtId="0" fontId="27" fillId="0" borderId="27" xfId="97" applyFont="1" applyFill="1" applyBorder="1" applyAlignment="1">
      <alignment horizontal="left"/>
    </xf>
    <xf numFmtId="10" fontId="27" fillId="0" borderId="28" xfId="97" applyNumberFormat="1" applyFont="1" applyBorder="1" applyAlignment="1">
      <alignment horizontal="center"/>
    </xf>
    <xf numFmtId="0" fontId="35" fillId="4" borderId="27" xfId="97" applyFont="1" applyFill="1" applyBorder="1"/>
    <xf numFmtId="46" fontId="14" fillId="0" borderId="31" xfId="145" applyNumberFormat="1" applyFill="1" applyBorder="1" applyAlignment="1">
      <alignment horizontal="center"/>
    </xf>
    <xf numFmtId="10" fontId="27" fillId="0" borderId="31" xfId="99" applyNumberFormat="1" applyFont="1" applyBorder="1" applyAlignment="1">
      <alignment horizontal="center"/>
    </xf>
    <xf numFmtId="0" fontId="27" fillId="0" borderId="30" xfId="97" applyFont="1" applyFill="1" applyBorder="1" applyAlignment="1">
      <alignment horizontal="left"/>
    </xf>
    <xf numFmtId="10" fontId="27" fillId="0" borderId="31" xfId="97" applyNumberFormat="1" applyFont="1" applyBorder="1" applyAlignment="1">
      <alignment horizontal="center"/>
    </xf>
    <xf numFmtId="0" fontId="24" fillId="0" borderId="32" xfId="97" applyFill="1" applyBorder="1" applyAlignment="1"/>
    <xf numFmtId="0" fontId="24" fillId="0" borderId="33" xfId="97" applyFill="1" applyBorder="1" applyAlignment="1"/>
    <xf numFmtId="0" fontId="27" fillId="0" borderId="34" xfId="97" applyFont="1" applyFill="1" applyBorder="1" applyAlignment="1"/>
    <xf numFmtId="0" fontId="28" fillId="0" borderId="37" xfId="97" applyFont="1" applyFill="1" applyBorder="1" applyAlignment="1">
      <alignment horizontal="left"/>
    </xf>
    <xf numFmtId="46" fontId="28" fillId="0" borderId="38" xfId="97" applyNumberFormat="1" applyFont="1" applyFill="1" applyBorder="1" applyAlignment="1">
      <alignment horizontal="center"/>
    </xf>
    <xf numFmtId="10" fontId="28" fillId="0" borderId="38" xfId="97" applyNumberFormat="1" applyFont="1" applyFill="1" applyBorder="1" applyAlignment="1">
      <alignment horizontal="center"/>
    </xf>
    <xf numFmtId="10" fontId="28" fillId="0" borderId="39" xfId="97" applyNumberFormat="1" applyFont="1" applyFill="1" applyBorder="1" applyAlignment="1">
      <alignment horizontal="center"/>
    </xf>
    <xf numFmtId="46" fontId="28" fillId="0" borderId="38" xfId="97" applyNumberFormat="1" applyFont="1" applyBorder="1" applyAlignment="1">
      <alignment horizontal="center"/>
    </xf>
    <xf numFmtId="10" fontId="28" fillId="0" borderId="38" xfId="99" applyNumberFormat="1" applyFont="1" applyBorder="1" applyAlignment="1">
      <alignment horizontal="center"/>
    </xf>
    <xf numFmtId="10" fontId="28" fillId="0" borderId="39" xfId="99" applyNumberFormat="1" applyFont="1" applyBorder="1" applyAlignment="1">
      <alignment horizontal="center"/>
    </xf>
    <xf numFmtId="10" fontId="27" fillId="0" borderId="40" xfId="99" applyNumberFormat="1" applyFont="1" applyBorder="1" applyAlignment="1">
      <alignment horizontal="center"/>
    </xf>
    <xf numFmtId="0" fontId="24" fillId="0" borderId="41" xfId="97" applyFill="1" applyBorder="1" applyAlignment="1"/>
    <xf numFmtId="0" fontId="27" fillId="0" borderId="42" xfId="97" applyFont="1" applyFill="1" applyBorder="1" applyAlignment="1"/>
    <xf numFmtId="46" fontId="27" fillId="0" borderId="31" xfId="97" applyNumberFormat="1" applyFont="1" applyBorder="1" applyAlignment="1">
      <alignment horizontal="center"/>
    </xf>
    <xf numFmtId="164" fontId="28" fillId="0" borderId="38" xfId="99" applyNumberFormat="1" applyFont="1" applyBorder="1" applyAlignment="1">
      <alignment horizontal="center"/>
    </xf>
    <xf numFmtId="0" fontId="36" fillId="0" borderId="0" xfId="159"/>
    <xf numFmtId="10" fontId="36" fillId="0" borderId="0" xfId="159" applyNumberFormat="1"/>
    <xf numFmtId="0" fontId="23" fillId="0" borderId="48" xfId="97" applyFont="1" applyFill="1" applyBorder="1" applyAlignment="1">
      <alignment horizontal="center"/>
    </xf>
    <xf numFmtId="0" fontId="24" fillId="0" borderId="0" xfId="97" applyAlignment="1">
      <alignment vertical="center"/>
    </xf>
    <xf numFmtId="0" fontId="39" fillId="0" borderId="0" xfId="97" applyFont="1" applyAlignment="1">
      <alignment vertical="center"/>
    </xf>
    <xf numFmtId="0" fontId="40" fillId="0" borderId="4" xfId="97" applyFont="1" applyFill="1" applyBorder="1" applyAlignment="1">
      <alignment vertical="center"/>
    </xf>
    <xf numFmtId="0" fontId="41" fillId="0" borderId="5" xfId="97" applyFont="1" applyFill="1" applyBorder="1" applyAlignment="1">
      <alignment horizontal="center" vertical="center"/>
    </xf>
    <xf numFmtId="0" fontId="41" fillId="0" borderId="48" xfId="97" applyFont="1" applyFill="1" applyBorder="1" applyAlignment="1">
      <alignment horizontal="center" vertical="center"/>
    </xf>
    <xf numFmtId="0" fontId="39" fillId="0" borderId="4" xfId="0" applyFont="1" applyBorder="1" applyAlignment="1">
      <alignment vertical="center"/>
    </xf>
    <xf numFmtId="164" fontId="39" fillId="0" borderId="5" xfId="0" applyNumberFormat="1" applyFont="1" applyBorder="1" applyAlignment="1">
      <alignment horizontal="center" vertical="center"/>
    </xf>
    <xf numFmtId="10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vertical="center"/>
    </xf>
    <xf numFmtId="164" fontId="39" fillId="0" borderId="8" xfId="0" applyNumberFormat="1" applyFont="1" applyBorder="1" applyAlignment="1">
      <alignment horizontal="center" vertical="center"/>
    </xf>
    <xf numFmtId="10" fontId="39" fillId="0" borderId="9" xfId="0" applyNumberFormat="1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164" fontId="41" fillId="0" borderId="5" xfId="0" applyNumberFormat="1" applyFont="1" applyBorder="1" applyAlignment="1">
      <alignment horizontal="center" vertical="center"/>
    </xf>
    <xf numFmtId="10" fontId="41" fillId="0" borderId="6" xfId="0" applyNumberFormat="1" applyFont="1" applyBorder="1" applyAlignment="1">
      <alignment horizontal="center" vertical="center"/>
    </xf>
    <xf numFmtId="0" fontId="0" fillId="0" borderId="49" xfId="0" applyBorder="1"/>
    <xf numFmtId="164" fontId="0" fillId="0" borderId="50" xfId="0" applyNumberFormat="1" applyBorder="1" applyAlignment="1">
      <alignment horizontal="center"/>
    </xf>
    <xf numFmtId="10" fontId="0" fillId="0" borderId="51" xfId="160" applyNumberFormat="1" applyFont="1" applyBorder="1" applyAlignment="1">
      <alignment horizontal="center"/>
    </xf>
    <xf numFmtId="0" fontId="29" fillId="0" borderId="27" xfId="97" applyFont="1" applyFill="1" applyBorder="1" applyAlignment="1">
      <alignment vertical="center"/>
    </xf>
    <xf numFmtId="0" fontId="23" fillId="0" borderId="28" xfId="97" applyFont="1" applyFill="1" applyBorder="1" applyAlignment="1">
      <alignment horizontal="center" vertical="center"/>
    </xf>
    <xf numFmtId="0" fontId="23" fillId="0" borderId="29" xfId="97" applyFont="1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40" fillId="0" borderId="27" xfId="97" applyFont="1" applyFill="1" applyBorder="1" applyAlignment="1">
      <alignment vertical="center"/>
    </xf>
    <xf numFmtId="0" fontId="41" fillId="0" borderId="28" xfId="97" applyFont="1" applyFill="1" applyBorder="1" applyAlignment="1">
      <alignment horizontal="center" vertical="center"/>
    </xf>
    <xf numFmtId="0" fontId="41" fillId="0" borderId="29" xfId="97" applyFont="1" applyFill="1" applyBorder="1" applyAlignment="1">
      <alignment horizontal="center" vertical="center"/>
    </xf>
    <xf numFmtId="0" fontId="39" fillId="0" borderId="27" xfId="0" applyFont="1" applyBorder="1" applyAlignment="1">
      <alignment vertical="center"/>
    </xf>
    <xf numFmtId="164" fontId="39" fillId="0" borderId="28" xfId="0" applyNumberFormat="1" applyFont="1" applyBorder="1" applyAlignment="1">
      <alignment horizontal="center" vertical="center"/>
    </xf>
    <xf numFmtId="10" fontId="39" fillId="0" borderId="29" xfId="160" applyNumberFormat="1" applyFont="1" applyBorder="1" applyAlignment="1">
      <alignment horizontal="center" vertical="center"/>
    </xf>
    <xf numFmtId="0" fontId="39" fillId="0" borderId="49" xfId="0" applyFont="1" applyBorder="1" applyAlignment="1">
      <alignment vertical="center"/>
    </xf>
    <xf numFmtId="164" fontId="39" fillId="0" borderId="50" xfId="0" applyNumberFormat="1" applyFont="1" applyBorder="1" applyAlignment="1">
      <alignment horizontal="center" vertical="center"/>
    </xf>
    <xf numFmtId="10" fontId="39" fillId="0" borderId="51" xfId="160" applyNumberFormat="1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39" fillId="0" borderId="50" xfId="0" applyFont="1" applyBorder="1" applyAlignment="1">
      <alignment vertical="center"/>
    </xf>
    <xf numFmtId="0" fontId="39" fillId="0" borderId="51" xfId="0" applyFont="1" applyBorder="1" applyAlignment="1">
      <alignment vertical="center"/>
    </xf>
    <xf numFmtId="10" fontId="39" fillId="0" borderId="6" xfId="160" applyNumberFormat="1" applyFont="1" applyBorder="1" applyAlignment="1">
      <alignment horizontal="center" vertical="center"/>
    </xf>
    <xf numFmtId="10" fontId="39" fillId="0" borderId="9" xfId="160" applyNumberFormat="1" applyFont="1" applyBorder="1" applyAlignment="1">
      <alignment horizontal="center" vertical="center"/>
    </xf>
    <xf numFmtId="0" fontId="41" fillId="0" borderId="5" xfId="97" applyFont="1" applyFill="1" applyBorder="1" applyAlignment="1">
      <alignment horizontal="center"/>
    </xf>
    <xf numFmtId="0" fontId="41" fillId="0" borderId="48" xfId="97" applyFont="1" applyFill="1" applyBorder="1" applyAlignment="1">
      <alignment horizontal="center"/>
    </xf>
    <xf numFmtId="0" fontId="39" fillId="0" borderId="7" xfId="97" applyFont="1" applyBorder="1" applyAlignment="1">
      <alignment vertical="center"/>
    </xf>
    <xf numFmtId="164" fontId="39" fillId="0" borderId="8" xfId="97" applyNumberFormat="1" applyFont="1" applyBorder="1" applyAlignment="1">
      <alignment horizontal="center" vertical="center"/>
    </xf>
    <xf numFmtId="0" fontId="40" fillId="0" borderId="52" xfId="97" applyFont="1" applyFill="1" applyBorder="1" applyAlignment="1">
      <alignment vertical="center"/>
    </xf>
    <xf numFmtId="0" fontId="41" fillId="0" borderId="53" xfId="97" applyFont="1" applyFill="1" applyBorder="1" applyAlignment="1">
      <alignment horizontal="center" vertical="center"/>
    </xf>
    <xf numFmtId="0" fontId="41" fillId="0" borderId="54" xfId="97" applyFont="1" applyFill="1" applyBorder="1" applyAlignment="1">
      <alignment horizontal="center" vertical="center"/>
    </xf>
    <xf numFmtId="0" fontId="39" fillId="0" borderId="52" xfId="0" applyFont="1" applyBorder="1" applyAlignment="1">
      <alignment vertical="center"/>
    </xf>
    <xf numFmtId="164" fontId="39" fillId="0" borderId="53" xfId="0" applyNumberFormat="1" applyFont="1" applyBorder="1" applyAlignment="1">
      <alignment horizontal="center" vertical="center"/>
    </xf>
    <xf numFmtId="10" fontId="39" fillId="0" borderId="54" xfId="160" applyNumberFormat="1" applyFont="1" applyBorder="1" applyAlignment="1">
      <alignment horizontal="center" vertical="center"/>
    </xf>
    <xf numFmtId="10" fontId="39" fillId="0" borderId="57" xfId="160" applyNumberFormat="1" applyFont="1" applyBorder="1" applyAlignment="1">
      <alignment horizontal="center" vertical="center"/>
    </xf>
    <xf numFmtId="0" fontId="39" fillId="0" borderId="55" xfId="0" applyFont="1" applyBorder="1" applyAlignment="1">
      <alignment vertical="center"/>
    </xf>
    <xf numFmtId="164" fontId="39" fillId="0" borderId="56" xfId="0" applyNumberFormat="1" applyFont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164" fontId="39" fillId="0" borderId="36" xfId="0" applyNumberFormat="1" applyFont="1" applyBorder="1" applyAlignment="1">
      <alignment horizontal="center" vertical="center"/>
    </xf>
    <xf numFmtId="10" fontId="39" fillId="0" borderId="43" xfId="160" applyNumberFormat="1" applyFont="1" applyBorder="1" applyAlignment="1">
      <alignment horizontal="center" vertical="center"/>
    </xf>
    <xf numFmtId="0" fontId="24" fillId="0" borderId="0" xfId="97" applyAlignment="1">
      <alignment horizontal="center"/>
    </xf>
    <xf numFmtId="164" fontId="0" fillId="0" borderId="28" xfId="0" applyNumberFormat="1" applyBorder="1" applyAlignment="1">
      <alignment horizontal="center"/>
    </xf>
    <xf numFmtId="0" fontId="29" fillId="0" borderId="27" xfId="97" applyFont="1" applyFill="1" applyBorder="1" applyAlignment="1"/>
    <xf numFmtId="0" fontId="24" fillId="0" borderId="27" xfId="0" applyFont="1" applyBorder="1"/>
    <xf numFmtId="0" fontId="24" fillId="0" borderId="4" xfId="0" applyFont="1" applyBorder="1"/>
    <xf numFmtId="0" fontId="27" fillId="0" borderId="0" xfId="97" applyFont="1" applyFill="1" applyBorder="1" applyAlignment="1">
      <alignment horizontal="center"/>
    </xf>
    <xf numFmtId="9" fontId="27" fillId="0" borderId="28" xfId="99" applyNumberFormat="1" applyFont="1" applyBorder="1" applyAlignment="1">
      <alignment horizontal="center"/>
    </xf>
    <xf numFmtId="9" fontId="27" fillId="0" borderId="29" xfId="99" applyNumberFormat="1" applyFont="1" applyBorder="1" applyAlignment="1">
      <alignment horizontal="center"/>
    </xf>
    <xf numFmtId="0" fontId="27" fillId="0" borderId="42" xfId="97" applyFont="1" applyFill="1" applyBorder="1" applyAlignment="1">
      <alignment horizontal="center"/>
    </xf>
    <xf numFmtId="10" fontId="27" fillId="0" borderId="42" xfId="97" applyNumberFormat="1" applyFont="1" applyFill="1" applyBorder="1" applyAlignment="1">
      <alignment horizontal="center"/>
    </xf>
    <xf numFmtId="0" fontId="24" fillId="0" borderId="18" xfId="97" applyFont="1" applyFill="1" applyBorder="1" applyAlignment="1">
      <alignment horizontal="left" vertical="top" wrapText="1"/>
    </xf>
    <xf numFmtId="0" fontId="24" fillId="0" borderId="19" xfId="97" applyFont="1" applyFill="1" applyBorder="1" applyAlignment="1">
      <alignment horizontal="left" vertical="top" wrapText="1"/>
    </xf>
    <xf numFmtId="0" fontId="24" fillId="0" borderId="20" xfId="97" applyFont="1" applyFill="1" applyBorder="1" applyAlignment="1">
      <alignment horizontal="left" vertical="top" wrapText="1"/>
    </xf>
    <xf numFmtId="0" fontId="34" fillId="3" borderId="1" xfId="97" applyFont="1" applyFill="1" applyBorder="1" applyAlignment="1">
      <alignment horizontal="center"/>
    </xf>
    <xf numFmtId="0" fontId="34" fillId="3" borderId="2" xfId="97" applyFont="1" applyFill="1" applyBorder="1" applyAlignment="1">
      <alignment horizontal="center"/>
    </xf>
    <xf numFmtId="0" fontId="34" fillId="3" borderId="3" xfId="97" applyFont="1" applyFill="1" applyBorder="1" applyAlignment="1">
      <alignment horizontal="center"/>
    </xf>
    <xf numFmtId="0" fontId="34" fillId="3" borderId="7" xfId="97" applyFont="1" applyFill="1" applyBorder="1" applyAlignment="1">
      <alignment horizontal="center"/>
    </xf>
    <xf numFmtId="0" fontId="34" fillId="3" borderId="8" xfId="97" applyFont="1" applyFill="1" applyBorder="1" applyAlignment="1">
      <alignment horizontal="center"/>
    </xf>
    <xf numFmtId="0" fontId="34" fillId="3" borderId="9" xfId="97" applyFont="1" applyFill="1" applyBorder="1" applyAlignment="1">
      <alignment horizontal="center"/>
    </xf>
    <xf numFmtId="0" fontId="34" fillId="3" borderId="14" xfId="97" applyFont="1" applyFill="1" applyBorder="1" applyAlignment="1">
      <alignment horizontal="center"/>
    </xf>
    <xf numFmtId="0" fontId="34" fillId="3" borderId="15" xfId="97" applyFont="1" applyFill="1" applyBorder="1" applyAlignment="1">
      <alignment horizontal="center"/>
    </xf>
    <xf numFmtId="0" fontId="24" fillId="0" borderId="35" xfId="97" applyFont="1" applyFill="1" applyBorder="1" applyAlignment="1">
      <alignment horizontal="left" vertical="top" wrapText="1"/>
    </xf>
    <xf numFmtId="0" fontId="24" fillId="0" borderId="36" xfId="97" applyFont="1" applyFill="1" applyBorder="1" applyAlignment="1">
      <alignment horizontal="left" vertical="top" wrapText="1"/>
    </xf>
    <xf numFmtId="0" fontId="24" fillId="0" borderId="43" xfId="97" applyFont="1" applyFill="1" applyBorder="1" applyAlignment="1">
      <alignment horizontal="left" vertical="top" wrapText="1"/>
    </xf>
    <xf numFmtId="0" fontId="34" fillId="4" borderId="24" xfId="97" applyFont="1" applyFill="1" applyBorder="1" applyAlignment="1">
      <alignment horizontal="center"/>
    </xf>
    <xf numFmtId="0" fontId="34" fillId="4" borderId="25" xfId="97" applyFont="1" applyFill="1" applyBorder="1" applyAlignment="1">
      <alignment horizontal="center"/>
    </xf>
    <xf numFmtId="0" fontId="34" fillId="4" borderId="26" xfId="97" applyFont="1" applyFill="1" applyBorder="1" applyAlignment="1">
      <alignment horizontal="center"/>
    </xf>
    <xf numFmtId="0" fontId="34" fillId="4" borderId="27" xfId="97" applyFont="1" applyFill="1" applyBorder="1" applyAlignment="1">
      <alignment horizontal="center"/>
    </xf>
    <xf numFmtId="0" fontId="34" fillId="4" borderId="28" xfId="97" applyFont="1" applyFill="1" applyBorder="1" applyAlignment="1">
      <alignment horizontal="center"/>
    </xf>
    <xf numFmtId="0" fontId="34" fillId="4" borderId="29" xfId="97" applyFont="1" applyFill="1" applyBorder="1" applyAlignment="1">
      <alignment horizontal="center"/>
    </xf>
    <xf numFmtId="0" fontId="24" fillId="0" borderId="58" xfId="97" applyFont="1" applyFill="1" applyBorder="1" applyAlignment="1">
      <alignment horizontal="left" vertical="top" wrapText="1"/>
    </xf>
    <xf numFmtId="0" fontId="24" fillId="0" borderId="59" xfId="97" applyFont="1" applyFill="1" applyBorder="1" applyAlignment="1">
      <alignment horizontal="left" vertical="top" wrapText="1"/>
    </xf>
    <xf numFmtId="0" fontId="24" fillId="0" borderId="60" xfId="97" applyFont="1" applyFill="1" applyBorder="1" applyAlignment="1">
      <alignment horizontal="left" vertical="top" wrapText="1"/>
    </xf>
    <xf numFmtId="0" fontId="38" fillId="3" borderId="44" xfId="97" applyFont="1" applyFill="1" applyBorder="1" applyAlignment="1">
      <alignment horizontal="center" vertical="center"/>
    </xf>
    <xf numFmtId="0" fontId="38" fillId="3" borderId="45" xfId="97" applyFont="1" applyFill="1" applyBorder="1" applyAlignment="1">
      <alignment horizontal="center" vertical="center"/>
    </xf>
    <xf numFmtId="0" fontId="38" fillId="3" borderId="46" xfId="97" applyFont="1" applyFill="1" applyBorder="1" applyAlignment="1">
      <alignment horizontal="center" vertical="center"/>
    </xf>
    <xf numFmtId="0" fontId="38" fillId="3" borderId="13" xfId="97" applyFont="1" applyFill="1" applyBorder="1" applyAlignment="1">
      <alignment horizontal="center" vertical="center"/>
    </xf>
    <xf numFmtId="0" fontId="38" fillId="3" borderId="14" xfId="97" applyFont="1" applyFill="1" applyBorder="1" applyAlignment="1">
      <alignment horizontal="center" vertical="center"/>
    </xf>
    <xf numFmtId="0" fontId="38" fillId="3" borderId="47" xfId="97" applyFont="1" applyFill="1" applyBorder="1" applyAlignment="1">
      <alignment horizontal="center" vertical="center"/>
    </xf>
    <xf numFmtId="0" fontId="38" fillId="4" borderId="24" xfId="97" applyFont="1" applyFill="1" applyBorder="1" applyAlignment="1">
      <alignment horizontal="center" vertical="center"/>
    </xf>
    <xf numFmtId="0" fontId="38" fillId="4" borderId="25" xfId="97" applyFont="1" applyFill="1" applyBorder="1" applyAlignment="1">
      <alignment horizontal="center" vertical="center"/>
    </xf>
    <xf numFmtId="0" fontId="38" fillId="4" borderId="26" xfId="97" applyFont="1" applyFill="1" applyBorder="1" applyAlignment="1">
      <alignment horizontal="center" vertical="center"/>
    </xf>
    <xf numFmtId="0" fontId="38" fillId="4" borderId="27" xfId="97" applyFont="1" applyFill="1" applyBorder="1" applyAlignment="1">
      <alignment horizontal="center" vertical="center"/>
    </xf>
    <xf numFmtId="0" fontId="38" fillId="4" borderId="28" xfId="97" applyFont="1" applyFill="1" applyBorder="1" applyAlignment="1">
      <alignment horizontal="center" vertical="center"/>
    </xf>
    <xf numFmtId="0" fontId="38" fillId="4" borderId="29" xfId="97" applyFont="1" applyFill="1" applyBorder="1" applyAlignment="1">
      <alignment horizontal="center" vertical="center"/>
    </xf>
    <xf numFmtId="0" fontId="34" fillId="4" borderId="24" xfId="97" applyFont="1" applyFill="1" applyBorder="1" applyAlignment="1">
      <alignment horizontal="center" vertical="center"/>
    </xf>
    <xf numFmtId="0" fontId="34" fillId="4" borderId="25" xfId="97" applyFont="1" applyFill="1" applyBorder="1" applyAlignment="1">
      <alignment horizontal="center" vertical="center"/>
    </xf>
    <xf numFmtId="0" fontId="34" fillId="4" borderId="26" xfId="97" applyFont="1" applyFill="1" applyBorder="1" applyAlignment="1">
      <alignment horizontal="center" vertical="center"/>
    </xf>
    <xf numFmtId="0" fontId="34" fillId="4" borderId="27" xfId="97" applyFont="1" applyFill="1" applyBorder="1" applyAlignment="1">
      <alignment horizontal="center" vertical="center"/>
    </xf>
    <xf numFmtId="0" fontId="34" fillId="4" borderId="28" xfId="97" applyFont="1" applyFill="1" applyBorder="1" applyAlignment="1">
      <alignment horizontal="center" vertical="center"/>
    </xf>
    <xf numFmtId="0" fontId="34" fillId="4" borderId="29" xfId="97" applyFont="1" applyFill="1" applyBorder="1" applyAlignment="1">
      <alignment horizontal="center" vertical="center"/>
    </xf>
    <xf numFmtId="0" fontId="24" fillId="0" borderId="27" xfId="100" applyBorder="1"/>
    <xf numFmtId="46" fontId="1" fillId="0" borderId="28" xfId="162" applyNumberFormat="1" applyFill="1" applyBorder="1" applyAlignment="1">
      <alignment horizontal="center"/>
    </xf>
    <xf numFmtId="0" fontId="24" fillId="0" borderId="27" xfId="100" applyFont="1" applyBorder="1"/>
    <xf numFmtId="164" fontId="24" fillId="0" borderId="28" xfId="100" applyNumberFormat="1" applyBorder="1" applyAlignment="1">
      <alignment horizontal="center"/>
    </xf>
    <xf numFmtId="0" fontId="38" fillId="3" borderId="61" xfId="97" applyFont="1" applyFill="1" applyBorder="1" applyAlignment="1">
      <alignment horizontal="center" vertical="center"/>
    </xf>
    <xf numFmtId="0" fontId="40" fillId="0" borderId="62" xfId="97" applyFont="1" applyFill="1" applyBorder="1" applyAlignment="1">
      <alignment vertical="center"/>
    </xf>
    <xf numFmtId="0" fontId="39" fillId="0" borderId="63" xfId="0" applyFont="1" applyBorder="1" applyAlignment="1">
      <alignment vertical="center"/>
    </xf>
    <xf numFmtId="0" fontId="39" fillId="0" borderId="64" xfId="0" applyFont="1" applyBorder="1" applyAlignment="1">
      <alignment vertical="center"/>
    </xf>
    <xf numFmtId="0" fontId="39" fillId="0" borderId="65" xfId="0" applyFont="1" applyBorder="1" applyAlignment="1">
      <alignment vertical="center"/>
    </xf>
    <xf numFmtId="0" fontId="40" fillId="0" borderId="62" xfId="97" applyFont="1" applyFill="1" applyBorder="1"/>
    <xf numFmtId="0" fontId="39" fillId="0" borderId="66" xfId="0" applyFont="1" applyBorder="1" applyAlignment="1">
      <alignment vertical="center"/>
    </xf>
    <xf numFmtId="10" fontId="39" fillId="0" borderId="67" xfId="160" applyNumberFormat="1" applyFont="1" applyBorder="1" applyAlignment="1">
      <alignment horizontal="center" vertical="center"/>
    </xf>
    <xf numFmtId="0" fontId="38" fillId="3" borderId="68" xfId="97" applyFont="1" applyFill="1" applyBorder="1" applyAlignment="1">
      <alignment horizontal="center" vertical="center"/>
    </xf>
    <xf numFmtId="0" fontId="38" fillId="3" borderId="69" xfId="97" applyFont="1" applyFill="1" applyBorder="1" applyAlignment="1">
      <alignment horizontal="center" vertical="center"/>
    </xf>
    <xf numFmtId="0" fontId="38" fillId="3" borderId="70" xfId="97" applyFont="1" applyFill="1" applyBorder="1" applyAlignment="1">
      <alignment horizontal="center" vertical="center"/>
    </xf>
    <xf numFmtId="0" fontId="42" fillId="0" borderId="49" xfId="97" applyFont="1" applyFill="1" applyBorder="1" applyAlignment="1">
      <alignment vertical="center"/>
    </xf>
    <xf numFmtId="164" fontId="39" fillId="0" borderId="50" xfId="97" applyNumberFormat="1" applyFont="1" applyFill="1" applyBorder="1" applyAlignment="1">
      <alignment horizontal="center" vertical="center"/>
    </xf>
    <xf numFmtId="10" fontId="39" fillId="0" borderId="51" xfId="97" applyNumberFormat="1" applyFont="1" applyFill="1" applyBorder="1" applyAlignment="1">
      <alignment horizontal="center" vertical="center"/>
    </xf>
  </cellXfs>
  <cellStyles count="163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1 2" xfId="162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7 2 2" xfId="161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16" Type="http://schemas.openxmlformats.org/officeDocument/2006/relationships/chartsheet" Target="chartsheets/sheet5.xml"/><Relationship Id="rId11" Type="http://schemas.openxmlformats.org/officeDocument/2006/relationships/worksheet" Target="worksheets/sheet8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29" Type="http://schemas.openxmlformats.org/officeDocument/2006/relationships/worksheet" Target="worksheets/sheet20.xml"/><Relationship Id="rId24" Type="http://schemas.openxmlformats.org/officeDocument/2006/relationships/chartsheet" Target="chartsheets/sheet9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66" Type="http://schemas.openxmlformats.org/officeDocument/2006/relationships/worksheet" Target="worksheets/sheet49.xml"/><Relationship Id="rId87" Type="http://schemas.openxmlformats.org/officeDocument/2006/relationships/worksheet" Target="worksheets/sheet70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56" Type="http://schemas.openxmlformats.org/officeDocument/2006/relationships/worksheet" Target="worksheets/sheet39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690607821667173"/>
          <c:y val="9.5424118755380122E-2"/>
          <c:w val="0.54808673139098718"/>
          <c:h val="0.8783493792611115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7.0601851851851858E-4</c:v>
                </c:pt>
                <c:pt idx="2">
                  <c:v>0</c:v>
                </c:pt>
                <c:pt idx="3">
                  <c:v>0</c:v>
                </c:pt>
                <c:pt idx="4">
                  <c:v>7.8703703703703705E-4</c:v>
                </c:pt>
                <c:pt idx="5">
                  <c:v>4.6296296296296298E-4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3.1481481481481482E-3</c:v>
                </c:pt>
                <c:pt idx="12">
                  <c:v>2.3148148148148147E-3</c:v>
                </c:pt>
                <c:pt idx="13">
                  <c:v>9.1435185185185185E-4</c:v>
                </c:pt>
                <c:pt idx="14">
                  <c:v>5.2430555555555555E-3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6.3194444444444461E-3</c:v>
                </c:pt>
                <c:pt idx="2">
                  <c:v>1.5046296296296297E-4</c:v>
                </c:pt>
                <c:pt idx="3">
                  <c:v>0</c:v>
                </c:pt>
                <c:pt idx="4">
                  <c:v>2.0949074074074073E-3</c:v>
                </c:pt>
                <c:pt idx="5">
                  <c:v>2.4305555555555552E-4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1.1805555555555554E-3</c:v>
                </c:pt>
                <c:pt idx="12">
                  <c:v>9.7222222222222219E-4</c:v>
                </c:pt>
                <c:pt idx="13">
                  <c:v>5.3240740740740744E-4</c:v>
                </c:pt>
                <c:pt idx="14">
                  <c:v>2.1296296296296302E-3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1.712962962962963E-3</c:v>
                </c:pt>
                <c:pt idx="2">
                  <c:v>5.2083333333333333E-4</c:v>
                </c:pt>
                <c:pt idx="3">
                  <c:v>0</c:v>
                </c:pt>
                <c:pt idx="4">
                  <c:v>0</c:v>
                </c:pt>
                <c:pt idx="5">
                  <c:v>2.8935185185185189E-4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1.1921296296296298E-3</c:v>
                </c:pt>
                <c:pt idx="12">
                  <c:v>1.1226851851851851E-3</c:v>
                </c:pt>
                <c:pt idx="13">
                  <c:v>4.9768518518518521E-4</c:v>
                </c:pt>
                <c:pt idx="14">
                  <c:v>2.0138888888888888E-3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3.8425925925925928E-3</c:v>
                </c:pt>
                <c:pt idx="2">
                  <c:v>0</c:v>
                </c:pt>
                <c:pt idx="3">
                  <c:v>0</c:v>
                </c:pt>
                <c:pt idx="4">
                  <c:v>1.8402777777777779E-3</c:v>
                </c:pt>
                <c:pt idx="5">
                  <c:v>7.1759259259259259E-4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4.5138888888888885E-3</c:v>
                </c:pt>
                <c:pt idx="12">
                  <c:v>1.4351851851851852E-3</c:v>
                </c:pt>
                <c:pt idx="13">
                  <c:v>7.9861111111111105E-4</c:v>
                </c:pt>
                <c:pt idx="14">
                  <c:v>3.7384259259259259E-3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7.4074074074074081E-4</c:v>
                </c:pt>
                <c:pt idx="3">
                  <c:v>0</c:v>
                </c:pt>
                <c:pt idx="5">
                  <c:v>3.3564814814814812E-4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9.4907407407407419E-4</c:v>
                </c:pt>
                <c:pt idx="13">
                  <c:v>5.5555555555555556E-4</c:v>
                </c:pt>
                <c:pt idx="14">
                  <c:v>2.2569444444444442E-3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Italia Viva - PSI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1.7361111111111112E-4</c:v>
                </c:pt>
                <c:pt idx="12">
                  <c:v>2.8935185185185184E-4</c:v>
                </c:pt>
                <c:pt idx="13">
                  <c:v>3.4722222222222222E-5</c:v>
                </c:pt>
                <c:pt idx="14">
                  <c:v>4.6296296296296298E-4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6.9444444444444444E-5</c:v>
                </c:pt>
                <c:pt idx="13">
                  <c:v>3.2407407407407406E-4</c:v>
                </c:pt>
                <c:pt idx="14">
                  <c:v>4.1666666666666664E-4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Noi con l'Italia - Usei - Cambiamo! - Alleanza di Centro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3.0092592592592595E-4</c:v>
                </c:pt>
                <c:pt idx="3">
                  <c:v>0</c:v>
                </c:pt>
                <c:pt idx="4">
                  <c:v>0</c:v>
                </c:pt>
                <c:pt idx="5">
                  <c:v>2.199074074074074E-4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5.5555555555555556E-4</c:v>
                </c:pt>
                <c:pt idx="12">
                  <c:v>0</c:v>
                </c:pt>
                <c:pt idx="13">
                  <c:v>0</c:v>
                </c:pt>
                <c:pt idx="14">
                  <c:v>5.3240740740740744E-4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Centro Democratico - Radicali Italiani - +Europa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1.6203703703703703E-4</c:v>
                </c:pt>
                <c:pt idx="13">
                  <c:v>1.9675925925925926E-4</c:v>
                </c:pt>
                <c:pt idx="14">
                  <c:v>8.7962962962962962E-4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1"/>
          <c:order val="10"/>
          <c:tx>
            <c:strRef>
              <c:f>grafico1!$A$12</c:f>
              <c:strCache>
                <c:ptCount val="1"/>
                <c:pt idx="0">
                  <c:v>Maie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1"/>
          <c:tx>
            <c:strRef>
              <c:f>grafico1!$A$13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4.5254629629629638E-3</c:v>
                </c:pt>
                <c:pt idx="2">
                  <c:v>3.5879629629629635E-4</c:v>
                </c:pt>
                <c:pt idx="4">
                  <c:v>7.1990740740740739E-3</c:v>
                </c:pt>
                <c:pt idx="5">
                  <c:v>5.7870370370370378E-4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7.0023148148148154E-3</c:v>
                </c:pt>
                <c:pt idx="12">
                  <c:v>1.5046296296296297E-4</c:v>
                </c:pt>
                <c:pt idx="13">
                  <c:v>9.0277777777777774E-4</c:v>
                </c:pt>
                <c:pt idx="14">
                  <c:v>4.1550925925925922E-3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2"/>
          <c:tx>
            <c:strRef>
              <c:f>grafico1!$A$14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2.199074074074074E-4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3"/>
          <c:tx>
            <c:strRef>
              <c:f>grafico1!$A$15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3.9351851851851852E-4</c:v>
                </c:pt>
                <c:pt idx="2">
                  <c:v>2.5462962962962961E-4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3.1250000000000001E-4</c:v>
                </c:pt>
                <c:pt idx="13">
                  <c:v>3.5879629629629624E-4</c:v>
                </c:pt>
                <c:pt idx="14">
                  <c:v>8.1018518518518516E-4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4"/>
          <c:tx>
            <c:strRef>
              <c:f>grafico1!$A$16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5">
                  <c:v>1.9675925925925926E-4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3.9351851851851847E-4</c:v>
                </c:pt>
                <c:pt idx="13">
                  <c:v>7.1759259259259259E-4</c:v>
                </c:pt>
                <c:pt idx="14">
                  <c:v>1.3310185185185185E-3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5"/>
          <c:tx>
            <c:strRef>
              <c:f>grafico1!$A$17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4.4675925925925933E-3</c:v>
                </c:pt>
                <c:pt idx="2">
                  <c:v>4.5601851851851836E-3</c:v>
                </c:pt>
                <c:pt idx="3">
                  <c:v>9.7222222222222209E-4</c:v>
                </c:pt>
                <c:pt idx="4">
                  <c:v>1.0995370370370369E-3</c:v>
                </c:pt>
                <c:pt idx="5">
                  <c:v>2.650462962962963E-3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1.299768518518519E-2</c:v>
                </c:pt>
                <c:pt idx="12">
                  <c:v>6.7129629629629625E-4</c:v>
                </c:pt>
                <c:pt idx="13">
                  <c:v>1.0648148148148149E-3</c:v>
                </c:pt>
                <c:pt idx="14">
                  <c:v>2.9745370370370381E-3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6"/>
          <c:tx>
            <c:strRef>
              <c:f>grafico1!$A$18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6.8287037037037058E-3</c:v>
                </c:pt>
                <c:pt idx="2">
                  <c:v>4.386574074074074E-3</c:v>
                </c:pt>
                <c:pt idx="3">
                  <c:v>2.4305555555555555E-4</c:v>
                </c:pt>
                <c:pt idx="4">
                  <c:v>3.8078703703703703E-3</c:v>
                </c:pt>
                <c:pt idx="5">
                  <c:v>2.1990740740740738E-3</c:v>
                </c:pt>
                <c:pt idx="6">
                  <c:v>0</c:v>
                </c:pt>
                <c:pt idx="7">
                  <c:v>0</c:v>
                </c:pt>
                <c:pt idx="8">
                  <c:v>1.273148148148148E-4</c:v>
                </c:pt>
                <c:pt idx="9">
                  <c:v>0</c:v>
                </c:pt>
                <c:pt idx="10">
                  <c:v>0</c:v>
                </c:pt>
                <c:pt idx="11">
                  <c:v>6.9097222222222233E-3</c:v>
                </c:pt>
                <c:pt idx="12">
                  <c:v>4.7916666666666663E-3</c:v>
                </c:pt>
                <c:pt idx="13">
                  <c:v>4.5254629629629638E-3</c:v>
                </c:pt>
                <c:pt idx="14">
                  <c:v>1.0150462962962964E-2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85-45DC-B443-64C1320C5B5A}"/>
            </c:ext>
          </c:extLst>
        </c:ser>
        <c:ser>
          <c:idx val="18"/>
          <c:order val="17"/>
          <c:tx>
            <c:strRef>
              <c:f>grafico1!$A$19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7.291666666666667E-4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85-45DC-B443-64C1320C5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261358592"/>
        <c:axId val="236012672"/>
      </c:barChart>
      <c:catAx>
        <c:axId val="26135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6012672"/>
        <c:crosses val="autoZero"/>
        <c:auto val="1"/>
        <c:lblAlgn val="ctr"/>
        <c:lblOffset val="100"/>
        <c:noMultiLvlLbl val="0"/>
      </c:catAx>
      <c:valAx>
        <c:axId val="2360126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26135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62373483259228"/>
          <c:y val="0.21530016358367834"/>
          <c:w val="0.21556353532950534"/>
          <c:h val="0.769668432193128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'gr2-RAI'!$D$2:$D$19</c:f>
              <c:numCache>
                <c:formatCode>0.00%</c:formatCode>
                <c:ptCount val="18"/>
                <c:pt idx="0">
                  <c:v>0.36374269005847959</c:v>
                </c:pt>
                <c:pt idx="1">
                  <c:v>1</c:v>
                </c:pt>
                <c:pt idx="2">
                  <c:v>0.6513486513486515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0.16310975609756095</c:v>
                </c:pt>
                <c:pt idx="10">
                  <c:v>1</c:v>
                </c:pt>
                <c:pt idx="11">
                  <c:v>0.98910550458715596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0.31697765491822144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'gr2-RAI'!$E$2:$E$19</c:f>
              <c:numCache>
                <c:formatCode>0.00%</c:formatCode>
                <c:ptCount val="18"/>
                <c:pt idx="0">
                  <c:v>0.63625730994152041</c:v>
                </c:pt>
                <c:pt idx="1">
                  <c:v>0</c:v>
                </c:pt>
                <c:pt idx="2">
                  <c:v>0.34865134865134845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0.83689024390243905</c:v>
                </c:pt>
                <c:pt idx="10">
                  <c:v>0</c:v>
                </c:pt>
                <c:pt idx="11">
                  <c:v>1.0894495412844004E-2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0.68302234508177861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8669440"/>
        <c:axId val="265231680"/>
      </c:barChart>
      <c:catAx>
        <c:axId val="26866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5231680"/>
        <c:crosses val="autoZero"/>
        <c:auto val="1"/>
        <c:lblAlgn val="ctr"/>
        <c:lblOffset val="100"/>
        <c:noMultiLvlLbl val="0"/>
      </c:catAx>
      <c:valAx>
        <c:axId val="2652316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866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7791047465897748"/>
          <c:y val="9.555555555555556E-2"/>
          <c:w val="0.53028966119551957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24'!$D$2:$D$19</c:f>
              <c:numCache>
                <c:formatCode>0.00%</c:formatCode>
                <c:ptCount val="18"/>
                <c:pt idx="0">
                  <c:v>0.75972296217368196</c:v>
                </c:pt>
                <c:pt idx="1">
                  <c:v>1</c:v>
                </c:pt>
                <c:pt idx="2">
                  <c:v>0.76430976430976405</c:v>
                </c:pt>
                <c:pt idx="3">
                  <c:v>0.772342995169082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0.92237023426733999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0.47152378067252398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24'!$E$2:$E$19</c:f>
              <c:numCache>
                <c:formatCode>0.00%</c:formatCode>
                <c:ptCount val="18"/>
                <c:pt idx="0">
                  <c:v>0.24027703782631901</c:v>
                </c:pt>
                <c:pt idx="1">
                  <c:v>0</c:v>
                </c:pt>
                <c:pt idx="2">
                  <c:v>0.23569023569023601</c:v>
                </c:pt>
                <c:pt idx="3">
                  <c:v>0.227657004830918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7.7629765732659603E-2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0.52847621932747701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8544000"/>
        <c:axId val="267044544"/>
      </c:barChart>
      <c:catAx>
        <c:axId val="2685440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044544"/>
        <c:crosses val="autoZero"/>
        <c:auto val="1"/>
        <c:lblAlgn val="ctr"/>
        <c:lblOffset val="100"/>
        <c:noMultiLvlLbl val="0"/>
      </c:catAx>
      <c:valAx>
        <c:axId val="2670445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85440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9462016"/>
        <c:axId val="267046848"/>
      </c:barChart>
      <c:catAx>
        <c:axId val="2694620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046848"/>
        <c:crosses val="autoZero"/>
        <c:auto val="1"/>
        <c:lblAlgn val="ctr"/>
        <c:lblOffset val="100"/>
        <c:noMultiLvlLbl val="0"/>
      </c:catAx>
      <c:valAx>
        <c:axId val="2670468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946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ELEMEDIA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'gr2-Eleumedia'!$D$2:$D$19</c:f>
              <c:numCache>
                <c:formatCode>0.00%</c:formatCode>
                <c:ptCount val="18"/>
                <c:pt idx="0">
                  <c:v>1</c:v>
                </c:pt>
                <c:pt idx="1">
                  <c:v>0.92711370262390702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0.95409836065573805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'gr2-Eleumedia'!$E$2:$E$19</c:f>
              <c:numCache>
                <c:formatCode>0.00%</c:formatCode>
                <c:ptCount val="18"/>
                <c:pt idx="0">
                  <c:v>0</c:v>
                </c:pt>
                <c:pt idx="1">
                  <c:v>7.2886297376093298E-2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4.59016393442623E-2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8942848"/>
        <c:axId val="267049152"/>
      </c:barChart>
      <c:catAx>
        <c:axId val="26894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7049152"/>
        <c:crosses val="autoZero"/>
        <c:auto val="1"/>
        <c:lblAlgn val="ctr"/>
        <c:lblOffset val="100"/>
        <c:noMultiLvlLbl val="0"/>
      </c:catAx>
      <c:valAx>
        <c:axId val="2670491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894284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97430528"/>
        <c:axId val="269001280"/>
      </c:barChart>
      <c:catAx>
        <c:axId val="2974305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9001280"/>
        <c:crosses val="autoZero"/>
        <c:auto val="1"/>
        <c:lblAlgn val="ctr"/>
        <c:lblOffset val="100"/>
        <c:noMultiLvlLbl val="0"/>
      </c:catAx>
      <c:valAx>
        <c:axId val="26900128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743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7685504"/>
        <c:axId val="269003584"/>
      </c:barChart>
      <c:catAx>
        <c:axId val="297685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9003584"/>
        <c:crosses val="autoZero"/>
        <c:auto val="1"/>
        <c:lblAlgn val="ctr"/>
        <c:lblOffset val="100"/>
        <c:noMultiLvlLbl val="0"/>
      </c:catAx>
      <c:valAx>
        <c:axId val="2690035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768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849357493562898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97687552"/>
        <c:axId val="269005888"/>
      </c:barChart>
      <c:catAx>
        <c:axId val="2976875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9005888"/>
        <c:crosses val="autoZero"/>
        <c:auto val="1"/>
        <c:lblAlgn val="ctr"/>
        <c:lblOffset val="100"/>
        <c:noMultiLvlLbl val="0"/>
      </c:catAx>
      <c:valAx>
        <c:axId val="2690058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768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'gr2-Radio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98159616"/>
        <c:axId val="269008192"/>
      </c:barChart>
      <c:catAx>
        <c:axId val="2981596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9008192"/>
        <c:crosses val="autoZero"/>
        <c:auto val="1"/>
        <c:lblAlgn val="ctr"/>
        <c:lblOffset val="100"/>
        <c:noMultiLvlLbl val="0"/>
      </c:catAx>
      <c:valAx>
        <c:axId val="269008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9815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'gr1-RAI'!$D$2:$D$19</c:f>
              <c:numCache>
                <c:formatCode>0.00%</c:formatCode>
                <c:ptCount val="18"/>
                <c:pt idx="0">
                  <c:v>0.43715846994535518</c:v>
                </c:pt>
                <c:pt idx="1">
                  <c:v>1</c:v>
                </c:pt>
                <c:pt idx="2">
                  <c:v>0.56369426751592355</c:v>
                </c:pt>
                <c:pt idx="3">
                  <c:v>0.96511627906976749</c:v>
                </c:pt>
                <c:pt idx="4">
                  <c:v>0.31076923076923074</c:v>
                </c:pt>
                <c:pt idx="5">
                  <c:v>0.45588235294117646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0.89719626168224309</c:v>
                </c:pt>
                <c:pt idx="10">
                  <c:v>0</c:v>
                </c:pt>
                <c:pt idx="11">
                  <c:v>0.87555555555555564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0.65457788347205714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'gr1-RAI'!$E$2:$E$19</c:f>
              <c:numCache>
                <c:formatCode>0.00%</c:formatCode>
                <c:ptCount val="18"/>
                <c:pt idx="0">
                  <c:v>0.56284153005464488</c:v>
                </c:pt>
                <c:pt idx="1">
                  <c:v>0</c:v>
                </c:pt>
                <c:pt idx="2">
                  <c:v>0.43630573248407639</c:v>
                </c:pt>
                <c:pt idx="3">
                  <c:v>3.4883720930232558E-2</c:v>
                </c:pt>
                <c:pt idx="4">
                  <c:v>0.6892307692307692</c:v>
                </c:pt>
                <c:pt idx="5">
                  <c:v>0.54411764705882348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0.10280373831775701</c:v>
                </c:pt>
                <c:pt idx="10">
                  <c:v>0</c:v>
                </c:pt>
                <c:pt idx="11">
                  <c:v>0.12444444444444447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0.34542211652794297</c:v>
                </c:pt>
                <c:pt idx="1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4866176"/>
        <c:axId val="236016704"/>
      </c:barChart>
      <c:catAx>
        <c:axId val="234866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6016704"/>
        <c:crosses val="autoZero"/>
        <c:auto val="1"/>
        <c:lblAlgn val="ctr"/>
        <c:lblOffset val="100"/>
        <c:noMultiLvlLbl val="0"/>
      </c:catAx>
      <c:valAx>
        <c:axId val="23601670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348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0.968595041322314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0.60804020100502498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24'!$E$2:$E$19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3.1404958677686001E-2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0.39195979899497502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35975168"/>
        <c:axId val="234668608"/>
      </c:barChart>
      <c:catAx>
        <c:axId val="235975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668608"/>
        <c:crosses val="autoZero"/>
        <c:auto val="1"/>
        <c:lblAlgn val="ctr"/>
        <c:lblOffset val="100"/>
        <c:noMultiLvlLbl val="0"/>
      </c:catAx>
      <c:valAx>
        <c:axId val="2346686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35975168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'gr1-Mediaset'!$E$2:$E$19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1844992"/>
        <c:axId val="234672064"/>
      </c:barChart>
      <c:catAx>
        <c:axId val="261844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672064"/>
        <c:crosses val="autoZero"/>
        <c:auto val="1"/>
        <c:lblAlgn val="ctr"/>
        <c:lblOffset val="100"/>
        <c:noMultiLvlLbl val="0"/>
      </c:catAx>
      <c:valAx>
        <c:axId val="23467206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184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22.06.2020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'gr1-Eleumedia'!$D$2:$D$19</c:f>
              <c:numCache>
                <c:formatCode>0.00%</c:formatCode>
                <c:ptCount val="18"/>
                <c:pt idx="0">
                  <c:v>0.87962962962962998</c:v>
                </c:pt>
                <c:pt idx="1">
                  <c:v>1</c:v>
                </c:pt>
                <c:pt idx="2">
                  <c:v>1</c:v>
                </c:pt>
                <c:pt idx="3">
                  <c:v>0.64253393665158398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0.79464285714285698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 formatCode="General">
                  <c:v>0.45472061657032797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'gr1-Eleumedia'!$E$2:$E$19</c:f>
              <c:numCache>
                <c:formatCode>0.00%</c:formatCode>
                <c:ptCount val="18"/>
                <c:pt idx="0">
                  <c:v>0.12037037037037</c:v>
                </c:pt>
                <c:pt idx="1">
                  <c:v>0</c:v>
                </c:pt>
                <c:pt idx="2">
                  <c:v>0</c:v>
                </c:pt>
                <c:pt idx="3">
                  <c:v>0.35746606334841602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0.20535714285714299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0.54527938342967197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5069056"/>
        <c:axId val="234674368"/>
      </c:barChart>
      <c:catAx>
        <c:axId val="26506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4674368"/>
        <c:crosses val="autoZero"/>
        <c:auto val="1"/>
        <c:lblAlgn val="ctr"/>
        <c:lblOffset val="100"/>
        <c:noMultiLvlLbl val="0"/>
      </c:catAx>
      <c:valAx>
        <c:axId val="2346743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506905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1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Kiss Kiss'!$E$2:$E$19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5071104"/>
        <c:axId val="236014976"/>
      </c:barChart>
      <c:catAx>
        <c:axId val="2650711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36014976"/>
        <c:crosses val="autoZero"/>
        <c:auto val="1"/>
        <c:lblAlgn val="ctr"/>
        <c:lblOffset val="100"/>
        <c:noMultiLvlLbl val="0"/>
      </c:catAx>
      <c:valAx>
        <c:axId val="2360149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507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102.5'!$D$2:$D$19</c:f>
              <c:numCache>
                <c:formatCode>0.00%</c:formatCode>
                <c:ptCount val="1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0.51978891820580497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'gr1-RTL 102.5'!$E$2:$E$19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0.48021108179419503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5175040"/>
        <c:axId val="265224768"/>
      </c:barChart>
      <c:catAx>
        <c:axId val="2651750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5224768"/>
        <c:crosses val="autoZero"/>
        <c:auto val="1"/>
        <c:lblAlgn val="ctr"/>
        <c:lblOffset val="100"/>
        <c:noMultiLvlLbl val="0"/>
      </c:catAx>
      <c:valAx>
        <c:axId val="26522476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517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'gr1-RDS'!$D$2:$D$19</c:f>
              <c:numCache>
                <c:formatCode>0.00%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 formatCode="General">
                  <c:v>0.73220338983050803</c:v>
                </c:pt>
                <c:pt idx="17" formatCode="General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'gr1-RDS'!$E$2:$E$19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0.26779661016949202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61779456"/>
        <c:axId val="265227072"/>
      </c:barChart>
      <c:catAx>
        <c:axId val="2617794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5227072"/>
        <c:crosses val="autoZero"/>
        <c:auto val="1"/>
        <c:lblAlgn val="ctr"/>
        <c:lblOffset val="100"/>
        <c:noMultiLvlLbl val="0"/>
      </c:catAx>
      <c:valAx>
        <c:axId val="26522707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177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06.08.2020 al 22.08.2020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Italia'!$D$2:$D$19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Italia'!$A$2:$A$19</c:f>
              <c:strCache>
                <c:ptCount val="18"/>
                <c:pt idx="0">
                  <c:v>MoVimento 5 Stelle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Partito Democratico</c:v>
                </c:pt>
                <c:pt idx="4">
                  <c:v>Fratelli d'Italia</c:v>
                </c:pt>
                <c:pt idx="5">
                  <c:v>Italia Viva - PSI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 - Usei - Cambiamo! - Alleanza di Centro</c:v>
                </c:pt>
                <c:pt idx="9">
                  <c:v>Centro Democratico - Radicali Italiani - +Europa</c:v>
                </c:pt>
                <c:pt idx="10">
                  <c:v>Maie</c:v>
                </c:pt>
                <c:pt idx="11">
                  <c:v>Altro</c:v>
                </c:pt>
                <c:pt idx="12">
                  <c:v>Presidente della Repubblica</c:v>
                </c:pt>
                <c:pt idx="13">
                  <c:v>Presidente del Senato</c:v>
                </c:pt>
                <c:pt idx="14">
                  <c:v>Presidente della Camera</c:v>
                </c:pt>
                <c:pt idx="15">
                  <c:v>Presidente del Consiglio</c:v>
                </c:pt>
                <c:pt idx="16">
                  <c:v>Governo/Ministri/Sottosegretari</c:v>
                </c:pt>
                <c:pt idx="17">
                  <c:v>Unione Europea</c:v>
                </c:pt>
              </c:strCache>
            </c:strRef>
          </c:cat>
          <c:val>
            <c:numRef>
              <c:f>'gr1-Radio Italia'!$E$2:$E$19</c:f>
              <c:numCache>
                <c:formatCode>0.00%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66859008"/>
        <c:axId val="265229376"/>
      </c:barChart>
      <c:catAx>
        <c:axId val="266859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5229376"/>
        <c:crosses val="autoZero"/>
        <c:auto val="1"/>
        <c:lblAlgn val="ctr"/>
        <c:lblOffset val="100"/>
        <c:noMultiLvlLbl val="0"/>
      </c:catAx>
      <c:valAx>
        <c:axId val="2652293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26685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125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6583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76975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9412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6320" cy="6286500"/>
    <xdr:graphicFrame macro="">
      <xdr:nvGraphicFramePr>
        <xdr:cNvPr id="2" name="Grafico 1">
          <a:extLst>
            <a:ext uri="{FF2B5EF4-FFF2-40B4-BE49-F238E27FC236}">
              <a16:creationId xmlns="" xmlns:a16="http://schemas.microsoft.com/office/drawing/2014/main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1"/>
  <sheetViews>
    <sheetView showGridLines="0" showZeros="0" view="pageBreakPreview" zoomScale="80" zoomScaleNormal="70" zoomScaleSheetLayoutView="80" workbookViewId="0">
      <selection activeCell="J44" sqref="J4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0" t="s">
        <v>28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39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5.2430555555555598E-3</v>
      </c>
      <c r="D7" s="12">
        <f t="shared" ref="D7:D18" si="0">IFERROR(C7/C$19,0)</f>
        <v>0.24019088016967144</v>
      </c>
      <c r="E7" s="12">
        <f t="shared" ref="E7:E18" si="1">IFERROR(C7/C$30,0)</f>
        <v>0.14050868486352353</v>
      </c>
      <c r="F7" s="11">
        <v>9.1435185185185196E-4</v>
      </c>
      <c r="G7" s="12">
        <f t="shared" ref="G7:G18" si="2">IFERROR(F7/F$19,0)</f>
        <v>0.19221411192214116</v>
      </c>
      <c r="H7" s="12">
        <f t="shared" ref="H7:H18" si="3">IFERROR(F7/F$30,0)</f>
        <v>8.0040526849037549E-2</v>
      </c>
      <c r="I7" s="11">
        <v>2.3148148148148099E-3</v>
      </c>
      <c r="J7" s="12">
        <f t="shared" ref="J7:J18" si="4">IFERROR(I7/I$19,0)</f>
        <v>0.31007751937984412</v>
      </c>
      <c r="K7" s="12">
        <f t="shared" ref="K7:K18" si="5">IFERROR(I7/I$30,0)</f>
        <v>0.16977928692699443</v>
      </c>
      <c r="L7" s="13">
        <f>SUM(C7,F7,I7)</f>
        <v>8.4722222222222213E-3</v>
      </c>
      <c r="M7" s="12">
        <f t="shared" ref="M7:M18" si="6">IFERROR(L7/L$19,0)</f>
        <v>0.24881033310673006</v>
      </c>
      <c r="N7" s="14">
        <f t="shared" ref="N7:N16" si="7">IFERROR(L7/L$30,0)</f>
        <v>0.13583225088142503</v>
      </c>
    </row>
    <row r="8" spans="2:14" x14ac:dyDescent="0.25">
      <c r="B8" s="131" t="s">
        <v>110</v>
      </c>
      <c r="C8" s="11">
        <v>2.1296296296296302E-3</v>
      </c>
      <c r="D8" s="12">
        <f t="shared" si="0"/>
        <v>9.7560975609756115E-2</v>
      </c>
      <c r="E8" s="12">
        <f t="shared" si="1"/>
        <v>5.7071960297766698E-2</v>
      </c>
      <c r="F8" s="11">
        <v>5.32407407407407E-4</v>
      </c>
      <c r="G8" s="12">
        <f t="shared" si="2"/>
        <v>0.11192214111922134</v>
      </c>
      <c r="H8" s="12">
        <f t="shared" si="3"/>
        <v>4.6605876393110431E-2</v>
      </c>
      <c r="I8" s="11">
        <v>9.7222222222222198E-4</v>
      </c>
      <c r="J8" s="12">
        <f t="shared" si="4"/>
        <v>0.13023255813953477</v>
      </c>
      <c r="K8" s="12">
        <f t="shared" si="5"/>
        <v>7.1307300509337798E-2</v>
      </c>
      <c r="L8" s="13">
        <f t="shared" ref="L8:L18" si="8">SUM(C8,F8,I8)</f>
        <v>3.6342592592592594E-3</v>
      </c>
      <c r="M8" s="12">
        <f t="shared" si="6"/>
        <v>0.10673011556764106</v>
      </c>
      <c r="N8" s="14">
        <f t="shared" si="7"/>
        <v>5.8266839858971943E-2</v>
      </c>
    </row>
    <row r="9" spans="2:14" x14ac:dyDescent="0.25">
      <c r="B9" s="10" t="s">
        <v>47</v>
      </c>
      <c r="C9" s="11">
        <v>2.0138888888888901E-3</v>
      </c>
      <c r="D9" s="12">
        <f t="shared" si="0"/>
        <v>9.2258748674443322E-2</v>
      </c>
      <c r="E9" s="12">
        <f t="shared" si="1"/>
        <v>5.397022332506201E-2</v>
      </c>
      <c r="F9" s="11">
        <v>4.9768518518518499E-4</v>
      </c>
      <c r="G9" s="12">
        <f t="shared" si="2"/>
        <v>0.10462287104622868</v>
      </c>
      <c r="H9" s="12">
        <f t="shared" si="3"/>
        <v>4.3566362715298901E-2</v>
      </c>
      <c r="I9" s="11">
        <v>1.1226851851851901E-3</v>
      </c>
      <c r="J9" s="12">
        <f t="shared" si="4"/>
        <v>0.15038759689922537</v>
      </c>
      <c r="K9" s="12">
        <f t="shared" si="5"/>
        <v>8.2342954159592835E-2</v>
      </c>
      <c r="L9" s="13">
        <f t="shared" si="8"/>
        <v>3.634259259259265E-3</v>
      </c>
      <c r="M9" s="12">
        <f t="shared" si="6"/>
        <v>0.10673011556764123</v>
      </c>
      <c r="N9" s="14">
        <f t="shared" si="7"/>
        <v>5.8266839858972033E-2</v>
      </c>
    </row>
    <row r="10" spans="2:14" x14ac:dyDescent="0.25">
      <c r="B10" s="10" t="s">
        <v>11</v>
      </c>
      <c r="C10" s="11">
        <v>3.7384259259259302E-3</v>
      </c>
      <c r="D10" s="12">
        <f t="shared" si="0"/>
        <v>0.17126193001060463</v>
      </c>
      <c r="E10" s="12">
        <f t="shared" si="1"/>
        <v>0.10018610421836228</v>
      </c>
      <c r="F10" s="11">
        <v>7.9861111111111105E-4</v>
      </c>
      <c r="G10" s="12">
        <f t="shared" si="2"/>
        <v>0.16788321167883213</v>
      </c>
      <c r="H10" s="12">
        <f t="shared" si="3"/>
        <v>6.9908814589665691E-2</v>
      </c>
      <c r="I10" s="11">
        <v>1.4351851851851899E-3</v>
      </c>
      <c r="J10" s="12">
        <f t="shared" si="4"/>
        <v>0.1922480620155044</v>
      </c>
      <c r="K10" s="12">
        <f t="shared" si="5"/>
        <v>0.10526315789473713</v>
      </c>
      <c r="L10" s="13">
        <f t="shared" si="8"/>
        <v>5.9722222222222312E-3</v>
      </c>
      <c r="M10" s="12">
        <f t="shared" si="6"/>
        <v>0.17539089055064608</v>
      </c>
      <c r="N10" s="14">
        <f t="shared" si="7"/>
        <v>9.5750603080348939E-2</v>
      </c>
    </row>
    <row r="11" spans="2:14" x14ac:dyDescent="0.25">
      <c r="B11" s="10" t="s">
        <v>12</v>
      </c>
      <c r="C11" s="11">
        <v>2.2569444444444399E-3</v>
      </c>
      <c r="D11" s="12">
        <f t="shared" si="0"/>
        <v>0.1033934252386</v>
      </c>
      <c r="E11" s="12">
        <f t="shared" si="1"/>
        <v>6.048387096774175E-2</v>
      </c>
      <c r="F11" s="11">
        <v>5.5555555555555599E-4</v>
      </c>
      <c r="G11" s="12">
        <f t="shared" si="2"/>
        <v>0.11678832116788332</v>
      </c>
      <c r="H11" s="12">
        <f t="shared" si="3"/>
        <v>4.8632218844984872E-2</v>
      </c>
      <c r="I11" s="11">
        <v>9.4907407407407397E-4</v>
      </c>
      <c r="J11" s="12">
        <f t="shared" si="4"/>
        <v>0.12713178294573635</v>
      </c>
      <c r="K11" s="12">
        <f t="shared" si="5"/>
        <v>6.9609507640067861E-2</v>
      </c>
      <c r="L11" s="13">
        <f t="shared" si="8"/>
        <v>3.76157407407407E-3</v>
      </c>
      <c r="M11" s="12">
        <f t="shared" si="6"/>
        <v>0.11046906866077486</v>
      </c>
      <c r="N11" s="14">
        <f t="shared" si="7"/>
        <v>6.0308034885878534E-2</v>
      </c>
    </row>
    <row r="12" spans="2:14" x14ac:dyDescent="0.25">
      <c r="B12" s="10" t="s">
        <v>128</v>
      </c>
      <c r="C12" s="11">
        <v>4.6296296296296298E-4</v>
      </c>
      <c r="D12" s="12">
        <f t="shared" si="0"/>
        <v>2.1208907741251327E-2</v>
      </c>
      <c r="E12" s="12">
        <f t="shared" si="1"/>
        <v>1.2406947890818846E-2</v>
      </c>
      <c r="F12" s="11">
        <v>3.4722222222222202E-5</v>
      </c>
      <c r="G12" s="12">
        <f t="shared" si="2"/>
        <v>7.299270072992697E-3</v>
      </c>
      <c r="H12" s="12">
        <f t="shared" si="3"/>
        <v>3.0395136778115506E-3</v>
      </c>
      <c r="I12" s="11">
        <v>2.89351851851852E-4</v>
      </c>
      <c r="J12" s="12">
        <f t="shared" si="4"/>
        <v>3.8759689922480613E-2</v>
      </c>
      <c r="K12" s="12">
        <f t="shared" si="5"/>
        <v>2.1222410865874362E-2</v>
      </c>
      <c r="L12" s="13">
        <f t="shared" si="8"/>
        <v>7.8703703703703726E-4</v>
      </c>
      <c r="M12" s="12">
        <f t="shared" si="6"/>
        <v>2.3113528212100616E-2</v>
      </c>
      <c r="N12" s="14">
        <f t="shared" si="7"/>
        <v>1.261829652996845E-2</v>
      </c>
    </row>
    <row r="13" spans="2:14" x14ac:dyDescent="0.25">
      <c r="B13" s="10" t="s">
        <v>115</v>
      </c>
      <c r="C13" s="11">
        <v>4.1666666666666702E-4</v>
      </c>
      <c r="D13" s="12">
        <f t="shared" si="0"/>
        <v>1.9088016967126208E-2</v>
      </c>
      <c r="E13" s="12">
        <f t="shared" si="1"/>
        <v>1.1166253101736971E-2</v>
      </c>
      <c r="F13" s="11">
        <v>3.2407407407407401E-4</v>
      </c>
      <c r="G13" s="12">
        <f t="shared" si="2"/>
        <v>6.8126520681265207E-2</v>
      </c>
      <c r="H13" s="12">
        <f t="shared" si="3"/>
        <v>2.8368794326241148E-2</v>
      </c>
      <c r="I13" s="11">
        <v>6.9444444444444404E-5</v>
      </c>
      <c r="J13" s="12">
        <f t="shared" si="4"/>
        <v>9.3023255813953383E-3</v>
      </c>
      <c r="K13" s="12">
        <f t="shared" si="5"/>
        <v>5.0933786078098406E-3</v>
      </c>
      <c r="L13" s="13">
        <f t="shared" si="8"/>
        <v>8.1018518518518549E-4</v>
      </c>
      <c r="M13" s="12">
        <f t="shared" si="6"/>
        <v>2.3793337865397696E-2</v>
      </c>
      <c r="N13" s="14">
        <f t="shared" si="7"/>
        <v>1.2989422898496935E-2</v>
      </c>
    </row>
    <row r="14" spans="2:14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31" t="s">
        <v>154</v>
      </c>
      <c r="C15" s="11">
        <v>5.3240740740740744E-4</v>
      </c>
      <c r="D15" s="12">
        <f t="shared" si="0"/>
        <v>2.4390243902439025E-2</v>
      </c>
      <c r="E15" s="12">
        <f t="shared" si="1"/>
        <v>1.4267990074441673E-2</v>
      </c>
      <c r="F15" s="11"/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5.3240740740740744E-4</v>
      </c>
      <c r="M15" s="12">
        <f t="shared" si="6"/>
        <v>1.5635622025832765E-2</v>
      </c>
      <c r="N15" s="14">
        <f t="shared" si="7"/>
        <v>8.5359064761551251E-3</v>
      </c>
    </row>
    <row r="16" spans="2:14" x14ac:dyDescent="0.25">
      <c r="B16" s="131" t="s">
        <v>142</v>
      </c>
      <c r="C16" s="11">
        <v>8.7962962962962962E-4</v>
      </c>
      <c r="D16" s="12">
        <f t="shared" si="0"/>
        <v>4.0296924708377514E-2</v>
      </c>
      <c r="E16" s="12">
        <f t="shared" si="1"/>
        <v>2.3573200992555804E-2</v>
      </c>
      <c r="F16" s="11">
        <v>1.9675925925925926E-4</v>
      </c>
      <c r="G16" s="12">
        <f t="shared" si="2"/>
        <v>4.1362530413625309E-2</v>
      </c>
      <c r="H16" s="12">
        <f t="shared" si="3"/>
        <v>1.7223910840932128E-2</v>
      </c>
      <c r="I16" s="11">
        <v>1.6203703703703703E-4</v>
      </c>
      <c r="J16" s="12">
        <f t="shared" si="4"/>
        <v>2.1705426356589133E-2</v>
      </c>
      <c r="K16" s="12">
        <f t="shared" si="5"/>
        <v>1.1884550084889636E-2</v>
      </c>
      <c r="L16" s="13">
        <f t="shared" si="8"/>
        <v>1.2384259259259258E-3</v>
      </c>
      <c r="M16" s="12">
        <f t="shared" si="6"/>
        <v>3.6369816451393602E-2</v>
      </c>
      <c r="N16" s="14">
        <f t="shared" si="7"/>
        <v>1.9855260716273877E-2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/>
    </row>
    <row r="18" spans="2:14" ht="15.75" thickBot="1" x14ac:dyDescent="0.3">
      <c r="B18" s="10" t="s">
        <v>13</v>
      </c>
      <c r="C18" s="11">
        <v>4.1550925925925896E-3</v>
      </c>
      <c r="D18" s="12">
        <f t="shared" si="0"/>
        <v>0.1903499469777305</v>
      </c>
      <c r="E18" s="12">
        <f t="shared" si="1"/>
        <v>0.11135235732009906</v>
      </c>
      <c r="F18" s="11">
        <v>9.0277777777777795E-4</v>
      </c>
      <c r="G18" s="12">
        <f t="shared" si="2"/>
        <v>0.18978102189781029</v>
      </c>
      <c r="H18" s="12">
        <f t="shared" si="3"/>
        <v>7.902735562310037E-2</v>
      </c>
      <c r="I18" s="11">
        <v>1.50462962962963E-4</v>
      </c>
      <c r="J18" s="12">
        <f t="shared" si="4"/>
        <v>2.0155038759689915E-2</v>
      </c>
      <c r="K18" s="12">
        <f t="shared" si="5"/>
        <v>1.1035653650254666E-2</v>
      </c>
      <c r="L18" s="13">
        <f t="shared" si="8"/>
        <v>5.2083333333333304E-3</v>
      </c>
      <c r="M18" s="12">
        <f t="shared" si="6"/>
        <v>0.15295717199184219</v>
      </c>
      <c r="N18" s="14">
        <f>IFERROR(L18/L$30,0)</f>
        <v>8.3503432918908785E-2</v>
      </c>
    </row>
    <row r="19" spans="2:14" ht="16.5" thickTop="1" thickBot="1" x14ac:dyDescent="0.3">
      <c r="B19" s="31" t="s">
        <v>3</v>
      </c>
      <c r="C19" s="32">
        <f>SUM(C7:C18)</f>
        <v>2.1828703703703704E-2</v>
      </c>
      <c r="D19" s="33">
        <f>IFERROR(SUM(D7:D18),0)</f>
        <v>1.0000000000000002</v>
      </c>
      <c r="E19" s="33">
        <f>IFERROR(SUM(E7:E18),0)</f>
        <v>0.58498759305210868</v>
      </c>
      <c r="F19" s="32">
        <f>SUM(F7:F18)</f>
        <v>4.7569444444444439E-3</v>
      </c>
      <c r="G19" s="33">
        <f>IFERROR(SUM(G7:G18),0)</f>
        <v>1</v>
      </c>
      <c r="H19" s="33">
        <f>IFERROR(SUM(H7:H18),0)</f>
        <v>0.41641337386018262</v>
      </c>
      <c r="I19" s="32">
        <f>SUM(I7:I18)</f>
        <v>7.4652777777777825E-3</v>
      </c>
      <c r="J19" s="33">
        <f>IFERROR(SUM(J7:J18),0)</f>
        <v>1</v>
      </c>
      <c r="K19" s="33">
        <f>IFERROR(SUM(K7:K18),0)</f>
        <v>0.54753820033955869</v>
      </c>
      <c r="L19" s="32">
        <f>SUM(L7:L18)</f>
        <v>3.4050925925925929E-2</v>
      </c>
      <c r="M19" s="33">
        <f>IFERROR(SUM(M7:M18),0)</f>
        <v>1.0000000000000002</v>
      </c>
      <c r="N19" s="34">
        <f>IFERROR(SUM(N7:N18),0)</f>
        <v>0.54592688810539969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2.19907407407407E-4</v>
      </c>
      <c r="D22" s="19"/>
      <c r="E22" s="12">
        <f>IFERROR(C22/C$30,0)</f>
        <v>5.8933002481389406E-3</v>
      </c>
      <c r="F22" s="11">
        <v>0</v>
      </c>
      <c r="G22" s="19"/>
      <c r="H22" s="12">
        <f>IFERROR(F22/F$30,0)</f>
        <v>0</v>
      </c>
      <c r="I22" s="11">
        <v>0</v>
      </c>
      <c r="J22" s="19"/>
      <c r="K22" s="12">
        <f>IFERROR(I22/I$30,0)</f>
        <v>0</v>
      </c>
      <c r="L22" s="13">
        <f>SUM(C22,F22,I22)</f>
        <v>2.19907407407407E-4</v>
      </c>
      <c r="M22" s="19"/>
      <c r="N22" s="14">
        <f>IFERROR(L22/L$30,0)</f>
        <v>3.5257005010205888E-3</v>
      </c>
    </row>
    <row r="23" spans="2:14" x14ac:dyDescent="0.25">
      <c r="B23" s="18" t="s">
        <v>16</v>
      </c>
      <c r="C23" s="11">
        <v>8.1018518518518505E-4</v>
      </c>
      <c r="D23" s="19"/>
      <c r="E23" s="12">
        <f t="shared" ref="E23:E27" si="9">IFERROR(C23/C$30,0)</f>
        <v>2.1712158808932975E-2</v>
      </c>
      <c r="F23" s="11">
        <v>3.5879629629629602E-4</v>
      </c>
      <c r="G23" s="19"/>
      <c r="H23" s="12">
        <f t="shared" ref="H23:H27" si="10">IFERROR(F23/F$30,0)</f>
        <v>3.1408308004052685E-2</v>
      </c>
      <c r="I23" s="11">
        <v>3.1250000000000001E-4</v>
      </c>
      <c r="J23" s="19"/>
      <c r="K23" s="12">
        <f t="shared" ref="K23:K27" si="11">IFERROR(I23/I$30,0)</f>
        <v>2.29202037351443E-2</v>
      </c>
      <c r="L23" s="13">
        <f t="shared" ref="L23:L27" si="12">SUM(C23,F23,I23)</f>
        <v>1.4814814814814812E-3</v>
      </c>
      <c r="M23" s="19"/>
      <c r="N23" s="14">
        <f t="shared" ref="N23:N27" si="13">IFERROR(L23/L$30,0)</f>
        <v>2.3752087585822954E-2</v>
      </c>
    </row>
    <row r="24" spans="2:14" x14ac:dyDescent="0.25">
      <c r="B24" s="18" t="s">
        <v>17</v>
      </c>
      <c r="C24" s="11">
        <v>1.33101851851852E-3</v>
      </c>
      <c r="D24" s="19"/>
      <c r="E24" s="12">
        <f t="shared" si="9"/>
        <v>3.5669975186104222E-2</v>
      </c>
      <c r="F24" s="11">
        <v>7.1759259259259302E-4</v>
      </c>
      <c r="G24" s="19"/>
      <c r="H24" s="12">
        <f t="shared" si="10"/>
        <v>6.2816616008105453E-2</v>
      </c>
      <c r="I24" s="11">
        <v>3.9351851851851901E-4</v>
      </c>
      <c r="J24" s="19"/>
      <c r="K24" s="12">
        <f t="shared" si="11"/>
        <v>2.8862478777589153E-2</v>
      </c>
      <c r="L24" s="13">
        <f t="shared" si="12"/>
        <v>2.4421296296296322E-3</v>
      </c>
      <c r="M24" s="19"/>
      <c r="N24" s="14">
        <f t="shared" si="13"/>
        <v>3.9153831879755074E-2</v>
      </c>
    </row>
    <row r="25" spans="2:14" x14ac:dyDescent="0.25">
      <c r="B25" s="18" t="s">
        <v>18</v>
      </c>
      <c r="C25" s="11">
        <v>2.9745370370370399E-3</v>
      </c>
      <c r="D25" s="19"/>
      <c r="E25" s="12">
        <f t="shared" si="9"/>
        <v>7.9714640198511155E-2</v>
      </c>
      <c r="F25" s="11">
        <v>1.0648148148148101E-3</v>
      </c>
      <c r="G25" s="19"/>
      <c r="H25" s="12">
        <f t="shared" si="10"/>
        <v>9.3211752786220528E-2</v>
      </c>
      <c r="I25" s="11">
        <v>6.7129629629629603E-4</v>
      </c>
      <c r="J25" s="19"/>
      <c r="K25" s="12">
        <f t="shared" si="11"/>
        <v>4.9235993208828474E-2</v>
      </c>
      <c r="L25" s="13">
        <f t="shared" si="12"/>
        <v>4.7106481481481452E-3</v>
      </c>
      <c r="M25" s="19"/>
      <c r="N25" s="14">
        <f t="shared" si="13"/>
        <v>7.5524215995546387E-2</v>
      </c>
    </row>
    <row r="26" spans="2:14" x14ac:dyDescent="0.25">
      <c r="B26" s="18" t="s">
        <v>19</v>
      </c>
      <c r="C26" s="11">
        <v>1.0150462962963E-2</v>
      </c>
      <c r="D26" s="19"/>
      <c r="E26" s="12">
        <f t="shared" si="9"/>
        <v>0.27202233250620417</v>
      </c>
      <c r="F26" s="11">
        <v>4.5254629629629603E-3</v>
      </c>
      <c r="G26" s="19"/>
      <c r="H26" s="12">
        <f t="shared" si="10"/>
        <v>0.39614994934143877</v>
      </c>
      <c r="I26" s="11">
        <v>4.7916666666666698E-3</v>
      </c>
      <c r="J26" s="19"/>
      <c r="K26" s="12">
        <f t="shared" si="11"/>
        <v>0.35144312393887944</v>
      </c>
      <c r="L26" s="13">
        <f t="shared" si="12"/>
        <v>1.946759259259263E-2</v>
      </c>
      <c r="M26" s="19"/>
      <c r="N26" s="14">
        <f t="shared" si="13"/>
        <v>0.31211727593245542</v>
      </c>
    </row>
    <row r="27" spans="2:14" ht="15.75" thickBot="1" x14ac:dyDescent="0.3">
      <c r="B27" s="23" t="s">
        <v>20</v>
      </c>
      <c r="C27" s="20">
        <v>0</v>
      </c>
      <c r="D27" s="24"/>
      <c r="E27" s="21">
        <f t="shared" si="9"/>
        <v>0</v>
      </c>
      <c r="F27" s="20">
        <v>0</v>
      </c>
      <c r="G27" s="24"/>
      <c r="H27" s="21">
        <f t="shared" si="10"/>
        <v>0</v>
      </c>
      <c r="I27" s="20">
        <v>0</v>
      </c>
      <c r="J27" s="24"/>
      <c r="K27" s="21">
        <f t="shared" si="11"/>
        <v>0</v>
      </c>
      <c r="L27" s="13">
        <f t="shared" si="12"/>
        <v>0</v>
      </c>
      <c r="M27" s="24"/>
      <c r="N27" s="22">
        <f t="shared" si="13"/>
        <v>0</v>
      </c>
    </row>
    <row r="28" spans="2:14" ht="16.5" thickTop="1" thickBot="1" x14ac:dyDescent="0.3">
      <c r="B28" s="31" t="s">
        <v>3</v>
      </c>
      <c r="C28" s="32">
        <f>SUM(C22:C27)</f>
        <v>1.5486111111111152E-2</v>
      </c>
      <c r="D28" s="33"/>
      <c r="E28" s="33">
        <f>IFERROR(SUM(E22:E27),0)</f>
        <v>0.41501240694789143</v>
      </c>
      <c r="F28" s="32">
        <f>SUM(F22:F27)</f>
        <v>6.6666666666666593E-3</v>
      </c>
      <c r="G28" s="33"/>
      <c r="H28" s="33">
        <f>IFERROR(SUM(H22:H27),0)</f>
        <v>0.58358662613981749</v>
      </c>
      <c r="I28" s="32">
        <f>SUM(I22:I27)</f>
        <v>6.1689814814814854E-3</v>
      </c>
      <c r="J28" s="33"/>
      <c r="K28" s="33">
        <f>IFERROR(SUM(K22:K27),0)</f>
        <v>0.45246179966044137</v>
      </c>
      <c r="L28" s="32">
        <f>SUM(L22:L27)</f>
        <v>2.8321759259259296E-2</v>
      </c>
      <c r="M28" s="33"/>
      <c r="N28" s="34">
        <f>IFERROR(SUM(N22:N27),0)</f>
        <v>0.45407311189460042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3.7314814814814856E-2</v>
      </c>
      <c r="D30" s="35"/>
      <c r="E30" s="36">
        <f>IFERROR(SUM(E19,E28),0)</f>
        <v>1</v>
      </c>
      <c r="F30" s="32">
        <f>SUM(F19,F28)</f>
        <v>1.1423611111111103E-2</v>
      </c>
      <c r="G30" s="35"/>
      <c r="H30" s="36">
        <f>IFERROR(SUM(H19,H28),0)</f>
        <v>1</v>
      </c>
      <c r="I30" s="32">
        <f>SUM(I19,I28)</f>
        <v>1.3634259259259268E-2</v>
      </c>
      <c r="J30" s="35"/>
      <c r="K30" s="36">
        <f>IFERROR(SUM(K19,K28),0)</f>
        <v>1</v>
      </c>
      <c r="L30" s="37">
        <f>SUM(L19,L28)</f>
        <v>6.2372685185185225E-2</v>
      </c>
      <c r="M30" s="35"/>
      <c r="N30" s="38">
        <f>IFERROR(SUM(N19,N28),0)</f>
        <v>1</v>
      </c>
    </row>
    <row r="31" spans="2:14" ht="66" customHeight="1" thickTop="1" thickBot="1" x14ac:dyDescent="0.3">
      <c r="B31" s="137" t="s">
        <v>124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42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1.9560185185185201E-3</v>
      </c>
      <c r="D7" s="12">
        <f t="shared" ref="D7:D18" si="0">IFERROR(C7/C$19,0)</f>
        <v>0.24005681818181829</v>
      </c>
      <c r="E7" s="12">
        <f t="shared" ref="E7:E18" si="1">IFERROR(C7/C$30,0)</f>
        <v>8.1367356764564344E-2</v>
      </c>
      <c r="F7" s="11">
        <v>4.6296296296296298E-4</v>
      </c>
      <c r="G7" s="12">
        <f t="shared" ref="G7:G18" si="2">IFERROR(F7/F$19,0)</f>
        <v>0.1626016260162601</v>
      </c>
      <c r="H7" s="12">
        <f t="shared" ref="H7:H18" si="3">IFERROR(F7/F$30,0)</f>
        <v>5.8651026392961929E-2</v>
      </c>
      <c r="I7" s="11">
        <v>2.4189814814814799E-3</v>
      </c>
      <c r="J7" s="12">
        <f t="shared" ref="J7:J18" si="4">IFERROR(I7/I$19,0)</f>
        <v>0.21999999999999981</v>
      </c>
      <c r="K7" s="14">
        <f t="shared" ref="K7:K18" si="5">IFERROR(I7/I$30,0)</f>
        <v>7.5752084088437741E-2</v>
      </c>
    </row>
    <row r="8" spans="2:11" x14ac:dyDescent="0.25">
      <c r="B8" s="131" t="s">
        <v>110</v>
      </c>
      <c r="C8" s="11">
        <v>8.1018518518518503E-5</v>
      </c>
      <c r="D8" s="12">
        <f t="shared" si="0"/>
        <v>9.9431818181818128E-3</v>
      </c>
      <c r="E8" s="12">
        <f t="shared" si="1"/>
        <v>3.3702455464612417E-3</v>
      </c>
      <c r="F8" s="11">
        <v>2.4305555555555601E-4</v>
      </c>
      <c r="G8" s="12">
        <f t="shared" si="2"/>
        <v>8.5365853658536717E-2</v>
      </c>
      <c r="H8" s="12">
        <f t="shared" si="3"/>
        <v>3.0791788856305069E-2</v>
      </c>
      <c r="I8" s="11">
        <v>3.2407407407407401E-4</v>
      </c>
      <c r="J8" s="12">
        <f t="shared" si="4"/>
        <v>2.9473684210526305E-2</v>
      </c>
      <c r="K8" s="14">
        <f t="shared" si="5"/>
        <v>1.0148604566872048E-2</v>
      </c>
    </row>
    <row r="9" spans="2:11" x14ac:dyDescent="0.25">
      <c r="B9" s="10" t="s">
        <v>47</v>
      </c>
      <c r="C9" s="11">
        <v>0</v>
      </c>
      <c r="D9" s="12">
        <f t="shared" si="0"/>
        <v>0</v>
      </c>
      <c r="E9" s="12">
        <f t="shared" si="1"/>
        <v>0</v>
      </c>
      <c r="F9" s="11">
        <v>2.89351851851852E-4</v>
      </c>
      <c r="G9" s="12">
        <f t="shared" si="2"/>
        <v>0.10162601626016261</v>
      </c>
      <c r="H9" s="12">
        <f t="shared" si="3"/>
        <v>3.6656891495601224E-2</v>
      </c>
      <c r="I9" s="11">
        <v>2.89351851851852E-4</v>
      </c>
      <c r="J9" s="12">
        <f t="shared" si="4"/>
        <v>2.6315789473684219E-2</v>
      </c>
      <c r="K9" s="14">
        <f t="shared" si="5"/>
        <v>9.0612540775643347E-3</v>
      </c>
    </row>
    <row r="10" spans="2:11" x14ac:dyDescent="0.25">
      <c r="B10" s="10" t="s">
        <v>11</v>
      </c>
      <c r="C10" s="11">
        <v>1.3425925925925901E-3</v>
      </c>
      <c r="D10" s="12">
        <f t="shared" si="0"/>
        <v>0.1647727272727269</v>
      </c>
      <c r="E10" s="12">
        <f t="shared" si="1"/>
        <v>5.584978334135763E-2</v>
      </c>
      <c r="F10" s="11">
        <v>7.1759259259259302E-4</v>
      </c>
      <c r="G10" s="12">
        <f t="shared" si="2"/>
        <v>0.25203252032520329</v>
      </c>
      <c r="H10" s="12">
        <f t="shared" si="3"/>
        <v>9.090909090909105E-2</v>
      </c>
      <c r="I10" s="11">
        <v>2.0601851851851901E-3</v>
      </c>
      <c r="J10" s="12">
        <f t="shared" si="4"/>
        <v>0.18736842105263199</v>
      </c>
      <c r="K10" s="14">
        <f t="shared" si="5"/>
        <v>6.4516129032258174E-2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3.3564814814814801E-4</v>
      </c>
      <c r="G11" s="12">
        <f t="shared" si="2"/>
        <v>0.11788617886178852</v>
      </c>
      <c r="H11" s="12">
        <f t="shared" si="3"/>
        <v>4.2521994134897378E-2</v>
      </c>
      <c r="I11" s="11">
        <v>3.3564814814814801E-4</v>
      </c>
      <c r="J11" s="12">
        <f t="shared" si="4"/>
        <v>3.0526315789473665E-2</v>
      </c>
      <c r="K11" s="14">
        <f t="shared" si="5"/>
        <v>1.0511054729974618E-2</v>
      </c>
    </row>
    <row r="12" spans="2:1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1.7361111111111101E-4</v>
      </c>
      <c r="D15" s="12">
        <f t="shared" si="0"/>
        <v>2.1306818181818163E-2</v>
      </c>
      <c r="E15" s="12">
        <f t="shared" si="1"/>
        <v>7.2219547424169439E-3</v>
      </c>
      <c r="F15" s="11">
        <v>2.19907407407407E-4</v>
      </c>
      <c r="G15" s="12">
        <f t="shared" si="2"/>
        <v>7.7235772357723401E-2</v>
      </c>
      <c r="H15" s="12">
        <f t="shared" si="3"/>
        <v>2.7859237536656863E-2</v>
      </c>
      <c r="I15" s="11">
        <v>3.9351851851851901E-4</v>
      </c>
      <c r="J15" s="12">
        <f t="shared" si="4"/>
        <v>3.5789473684210565E-2</v>
      </c>
      <c r="K15" s="14">
        <f t="shared" si="5"/>
        <v>1.2323305545487504E-2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4.5949074074074104E-3</v>
      </c>
      <c r="D18" s="12">
        <f t="shared" si="0"/>
        <v>0.5639204545454547</v>
      </c>
      <c r="E18" s="12">
        <f t="shared" si="1"/>
        <v>0.19114106884930201</v>
      </c>
      <c r="F18" s="11">
        <v>5.78703703703704E-4</v>
      </c>
      <c r="G18" s="12">
        <f t="shared" si="2"/>
        <v>0.20325203252032523</v>
      </c>
      <c r="H18" s="12">
        <f t="shared" si="3"/>
        <v>7.3313782991202447E-2</v>
      </c>
      <c r="I18" s="11">
        <v>5.1736111111111097E-3</v>
      </c>
      <c r="J18" s="12">
        <f t="shared" si="4"/>
        <v>0.47052631578947346</v>
      </c>
      <c r="K18" s="14">
        <f t="shared" si="5"/>
        <v>0.16201522290685016</v>
      </c>
    </row>
    <row r="19" spans="2:11" ht="16.5" thickTop="1" thickBot="1" x14ac:dyDescent="0.3">
      <c r="B19" s="31" t="s">
        <v>3</v>
      </c>
      <c r="C19" s="32">
        <f>SUM(C7:C18)</f>
        <v>8.1481481481481509E-3</v>
      </c>
      <c r="D19" s="33">
        <f>IFERROR(SUM(D7:D18),0)</f>
        <v>0.99999999999999989</v>
      </c>
      <c r="E19" s="33">
        <f>IFERROR(SUM(E7:E18),0)</f>
        <v>0.33895040924410214</v>
      </c>
      <c r="F19" s="32">
        <f>SUM(F7:F18)</f>
        <v>2.8472222222222232E-3</v>
      </c>
      <c r="G19" s="33">
        <f>IFERROR(SUM(G7:G18),0)</f>
        <v>0.99999999999999989</v>
      </c>
      <c r="H19" s="33">
        <f>IFERROR(SUM(H7:H18),0)</f>
        <v>0.36070381231671594</v>
      </c>
      <c r="I19" s="32">
        <f>SUM(I7:I18)</f>
        <v>1.0995370370370372E-2</v>
      </c>
      <c r="J19" s="33">
        <f>IFERROR(SUM(J7:J18),0)</f>
        <v>1</v>
      </c>
      <c r="K19" s="34">
        <f>IFERROR(SUM(K7:K18),0)</f>
        <v>0.34432765494744455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1.1458333333333301E-3</v>
      </c>
      <c r="D22" s="19"/>
      <c r="E22" s="12">
        <f>IFERROR(C22/C$30,0)</f>
        <v>4.7664901299951726E-2</v>
      </c>
      <c r="F22" s="11">
        <v>0</v>
      </c>
      <c r="G22" s="19"/>
      <c r="H22" s="12">
        <f>IFERROR(F22/F$30,0)</f>
        <v>0</v>
      </c>
      <c r="I22" s="11">
        <v>1.1458333333333301E-3</v>
      </c>
      <c r="J22" s="19"/>
      <c r="K22" s="14">
        <f>IFERROR(I22/I$30,0)</f>
        <v>3.588256614715464E-2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1.9675925925925899E-4</v>
      </c>
      <c r="G24" s="19"/>
      <c r="H24" s="12">
        <f t="shared" si="7"/>
        <v>2.4926686217008786E-2</v>
      </c>
      <c r="I24" s="11">
        <v>1.9675925925925899E-4</v>
      </c>
      <c r="J24" s="19"/>
      <c r="K24" s="14">
        <f t="shared" si="8"/>
        <v>6.1616527727437354E-3</v>
      </c>
    </row>
    <row r="25" spans="2:11" x14ac:dyDescent="0.25">
      <c r="B25" s="18" t="s">
        <v>18</v>
      </c>
      <c r="C25" s="11">
        <v>1.6203703703703701E-3</v>
      </c>
      <c r="D25" s="19"/>
      <c r="E25" s="12">
        <f t="shared" si="6"/>
        <v>6.7404910929224834E-2</v>
      </c>
      <c r="F25" s="11">
        <v>2.6504629629629599E-3</v>
      </c>
      <c r="G25" s="19"/>
      <c r="H25" s="12">
        <f t="shared" si="7"/>
        <v>0.33577712609970667</v>
      </c>
      <c r="I25" s="11">
        <v>4.2708333333333296E-3</v>
      </c>
      <c r="J25" s="19"/>
      <c r="K25" s="14">
        <f t="shared" si="8"/>
        <v>0.13374411018484939</v>
      </c>
    </row>
    <row r="26" spans="2:11" x14ac:dyDescent="0.25">
      <c r="B26" s="18" t="s">
        <v>19</v>
      </c>
      <c r="C26" s="11">
        <v>1.3125E-2</v>
      </c>
      <c r="D26" s="19"/>
      <c r="E26" s="12">
        <f t="shared" si="6"/>
        <v>0.5459797785267213</v>
      </c>
      <c r="F26" s="11">
        <v>2.1990740740740699E-3</v>
      </c>
      <c r="G26" s="19"/>
      <c r="H26" s="12">
        <f t="shared" si="7"/>
        <v>0.27859237536656861</v>
      </c>
      <c r="I26" s="11">
        <v>1.5324074074074099E-2</v>
      </c>
      <c r="J26" s="19"/>
      <c r="K26" s="14">
        <f t="shared" si="8"/>
        <v>0.47988401594780766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1.5891203703703699E-2</v>
      </c>
      <c r="D28" s="33"/>
      <c r="E28" s="33">
        <f>IFERROR(SUM(E22:E27),0)</f>
        <v>0.66104959075589786</v>
      </c>
      <c r="F28" s="32">
        <f>SUM(F22:F27)</f>
        <v>5.0462962962962883E-3</v>
      </c>
      <c r="G28" s="33"/>
      <c r="H28" s="33">
        <f>IFERROR(SUM(H22:H27),0)</f>
        <v>0.63929618768328411</v>
      </c>
      <c r="I28" s="32">
        <f>SUM(I22:I27)</f>
        <v>2.0937500000000019E-2</v>
      </c>
      <c r="J28" s="33"/>
      <c r="K28" s="34">
        <f>IFERROR(SUM(K22:K27),0)</f>
        <v>0.65567234505255545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2.403935185185185E-2</v>
      </c>
      <c r="D30" s="35"/>
      <c r="E30" s="36">
        <f>IFERROR(SUM(E19,E28),0)</f>
        <v>1</v>
      </c>
      <c r="F30" s="32">
        <f>SUM(F19,F28)</f>
        <v>7.8935185185185115E-3</v>
      </c>
      <c r="G30" s="35"/>
      <c r="H30" s="36">
        <f>IFERROR(SUM(H19,H28),0)</f>
        <v>1</v>
      </c>
      <c r="I30" s="32">
        <f>SUM(I19,I28)</f>
        <v>3.1932870370370389E-2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7109375" style="6" customWidth="1"/>
    <col min="7" max="7" width="10.7109375" style="5" customWidth="1"/>
    <col min="8" max="8" width="10.7109375" style="6" customWidth="1"/>
    <col min="9" max="11" width="10.7109375" style="5" customWidth="1"/>
    <col min="12" max="16384" width="8.85546875" style="5"/>
  </cols>
  <sheetData>
    <row r="2" spans="2:11" ht="15.75" thickBot="1" x14ac:dyDescent="0.3"/>
    <row r="3" spans="2:11" x14ac:dyDescent="0.25">
      <c r="B3" s="140" t="s">
        <v>45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5.2199074074074101E-3</v>
      </c>
      <c r="D7" s="12">
        <f t="shared" ref="D7:D18" si="0">IFERROR(C7/C$19,0)</f>
        <v>0.28891736066623963</v>
      </c>
      <c r="E7" s="12">
        <f t="shared" ref="E7:E18" si="1">IFERROR(C7/C$30,0)</f>
        <v>0.1131460110386352</v>
      </c>
      <c r="F7" s="11">
        <v>7.8703703703703705E-4</v>
      </c>
      <c r="G7" s="12">
        <f t="shared" ref="G7:G18" si="2">IFERROR(F7/F$19,0)</f>
        <v>6.6019417475728148E-2</v>
      </c>
      <c r="H7" s="12">
        <f t="shared" ref="H7:H18" si="3">IFERROR(F7/F$30,0)</f>
        <v>4.6767537826684996E-2</v>
      </c>
      <c r="I7" s="11">
        <v>6.0069444444444398E-3</v>
      </c>
      <c r="J7" s="12">
        <f t="shared" ref="J7:J18" si="4">IFERROR(I7/I$19,0)</f>
        <v>0.20030876109610202</v>
      </c>
      <c r="K7" s="14">
        <f t="shared" ref="K7:K18" si="5">IFERROR(I7/I$30,0)</f>
        <v>9.5404411764705793E-2</v>
      </c>
    </row>
    <row r="8" spans="2:11" x14ac:dyDescent="0.25">
      <c r="B8" s="131" t="s">
        <v>110</v>
      </c>
      <c r="C8" s="11">
        <v>4.1203703703703697E-3</v>
      </c>
      <c r="D8" s="12">
        <f t="shared" si="0"/>
        <v>0.2280589365791158</v>
      </c>
      <c r="E8" s="12">
        <f t="shared" si="1"/>
        <v>8.9312594079277399E-2</v>
      </c>
      <c r="F8" s="11">
        <v>2.0949074074074099E-3</v>
      </c>
      <c r="G8" s="12">
        <f t="shared" si="2"/>
        <v>0.17572815533980601</v>
      </c>
      <c r="H8" s="12">
        <f t="shared" si="3"/>
        <v>0.12448418156808816</v>
      </c>
      <c r="I8" s="11">
        <v>6.2152777777777796E-3</v>
      </c>
      <c r="J8" s="12">
        <f t="shared" si="4"/>
        <v>0.20725588575839479</v>
      </c>
      <c r="K8" s="14">
        <f t="shared" si="5"/>
        <v>9.8713235294117671E-2</v>
      </c>
    </row>
    <row r="9" spans="2:11" x14ac:dyDescent="0.25">
      <c r="B9" s="10" t="s">
        <v>47</v>
      </c>
      <c r="C9" s="11">
        <v>3.2407407407407401E-4</v>
      </c>
      <c r="D9" s="12">
        <f t="shared" si="0"/>
        <v>1.7937219730941693E-2</v>
      </c>
      <c r="E9" s="12">
        <f t="shared" si="1"/>
        <v>7.024586051179121E-3</v>
      </c>
      <c r="F9" s="11">
        <v>0</v>
      </c>
      <c r="G9" s="12">
        <f t="shared" si="2"/>
        <v>0</v>
      </c>
      <c r="H9" s="12">
        <f t="shared" si="3"/>
        <v>0</v>
      </c>
      <c r="I9" s="11">
        <v>3.2407407407407401E-4</v>
      </c>
      <c r="J9" s="12">
        <f t="shared" si="4"/>
        <v>1.0806638363566204E-2</v>
      </c>
      <c r="K9" s="14">
        <f t="shared" si="5"/>
        <v>5.14705882352941E-3</v>
      </c>
    </row>
    <row r="10" spans="2:11" x14ac:dyDescent="0.25">
      <c r="B10" s="10" t="s">
        <v>11</v>
      </c>
      <c r="C10" s="11">
        <v>3.3449074074074102E-3</v>
      </c>
      <c r="D10" s="12">
        <f t="shared" si="0"/>
        <v>0.18513773222293409</v>
      </c>
      <c r="E10" s="12">
        <f t="shared" si="1"/>
        <v>7.2503763171098856E-2</v>
      </c>
      <c r="F10" s="11">
        <v>1.8402777777777801E-3</v>
      </c>
      <c r="G10" s="12">
        <f t="shared" si="2"/>
        <v>0.15436893203883512</v>
      </c>
      <c r="H10" s="12">
        <f t="shared" si="3"/>
        <v>0.10935350756533711</v>
      </c>
      <c r="I10" s="11">
        <v>5.1851851851851902E-3</v>
      </c>
      <c r="J10" s="12">
        <f t="shared" si="4"/>
        <v>0.17290621381705945</v>
      </c>
      <c r="K10" s="14">
        <f t="shared" si="5"/>
        <v>8.2352941176470656E-2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1.7361111111111101E-4</v>
      </c>
      <c r="D12" s="12">
        <f t="shared" si="0"/>
        <v>9.6092248558616172E-3</v>
      </c>
      <c r="E12" s="12">
        <f t="shared" si="1"/>
        <v>3.7631710988459562E-3</v>
      </c>
      <c r="F12" s="11">
        <v>0</v>
      </c>
      <c r="G12" s="12">
        <f t="shared" si="2"/>
        <v>0</v>
      </c>
      <c r="H12" s="12">
        <f t="shared" si="3"/>
        <v>0</v>
      </c>
      <c r="I12" s="11">
        <v>1.7361111111111101E-4</v>
      </c>
      <c r="J12" s="12">
        <f t="shared" si="4"/>
        <v>5.7892705519104644E-3</v>
      </c>
      <c r="K12" s="14">
        <f t="shared" si="5"/>
        <v>2.7573529411764686E-3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4.0509259259259258E-4</v>
      </c>
      <c r="D15" s="12">
        <f t="shared" si="0"/>
        <v>2.2421524663677118E-2</v>
      </c>
      <c r="E15" s="12">
        <f t="shared" si="1"/>
        <v>8.7807325639739017E-3</v>
      </c>
      <c r="F15" s="11">
        <v>0</v>
      </c>
      <c r="G15" s="12">
        <f t="shared" si="2"/>
        <v>0</v>
      </c>
      <c r="H15" s="12">
        <f t="shared" si="3"/>
        <v>0</v>
      </c>
      <c r="I15" s="11">
        <v>4.0509259259259258E-4</v>
      </c>
      <c r="J15" s="12">
        <f t="shared" si="4"/>
        <v>1.3508297954457757E-2</v>
      </c>
      <c r="K15" s="14">
        <f t="shared" si="5"/>
        <v>6.4338235294117635E-3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4.4791666666666704E-3</v>
      </c>
      <c r="D18" s="12">
        <f t="shared" si="0"/>
        <v>0.24791800128123007</v>
      </c>
      <c r="E18" s="12">
        <f t="shared" si="1"/>
        <v>9.7089814350225803E-2</v>
      </c>
      <c r="F18" s="11">
        <v>7.1990740740740704E-3</v>
      </c>
      <c r="G18" s="12">
        <f t="shared" si="2"/>
        <v>0.60388349514563067</v>
      </c>
      <c r="H18" s="12">
        <f t="shared" si="3"/>
        <v>0.42778541953232435</v>
      </c>
      <c r="I18" s="11">
        <v>1.1678240740740699E-2</v>
      </c>
      <c r="J18" s="12">
        <f t="shared" si="4"/>
        <v>0.3894249324585094</v>
      </c>
      <c r="K18" s="14">
        <f t="shared" si="5"/>
        <v>0.1854779411764699</v>
      </c>
    </row>
    <row r="19" spans="2:11" ht="16.5" thickTop="1" thickBot="1" x14ac:dyDescent="0.3">
      <c r="B19" s="31" t="s">
        <v>3</v>
      </c>
      <c r="C19" s="32">
        <f>SUM(C7:C18)</f>
        <v>1.8067129629629638E-2</v>
      </c>
      <c r="D19" s="33">
        <f>IFERROR(SUM(D7:D18),0)</f>
        <v>0.99999999999999989</v>
      </c>
      <c r="E19" s="33">
        <f>IFERROR(SUM(E7:E18),0)</f>
        <v>0.39162067235323617</v>
      </c>
      <c r="F19" s="32">
        <f>SUM(F7:F18)</f>
        <v>1.1921296296296298E-2</v>
      </c>
      <c r="G19" s="33">
        <f>IFERROR(SUM(G7:G18),0)</f>
        <v>1</v>
      </c>
      <c r="H19" s="33">
        <f>IFERROR(SUM(H7:H18),0)</f>
        <v>0.70839064649243455</v>
      </c>
      <c r="I19" s="32">
        <f>SUM(I7:I18)</f>
        <v>2.9988425925925884E-2</v>
      </c>
      <c r="J19" s="33">
        <f>IFERROR(SUM(J7:J18),0)</f>
        <v>1</v>
      </c>
      <c r="K19" s="34">
        <f>IFERROR(SUM(K7:K18),0)</f>
        <v>0.4762867647058816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1.6435185185185201E-3</v>
      </c>
      <c r="D22" s="19"/>
      <c r="E22" s="12">
        <f>IFERROR(C22/C$30,0)</f>
        <v>3.5624686402408436E-2</v>
      </c>
      <c r="F22" s="11">
        <v>0</v>
      </c>
      <c r="G22" s="19"/>
      <c r="H22" s="12">
        <f>IFERROR(F22/F$30,0)</f>
        <v>0</v>
      </c>
      <c r="I22" s="11">
        <v>1.6435185185185201E-3</v>
      </c>
      <c r="J22" s="19"/>
      <c r="K22" s="14">
        <f>IFERROR(I22/I$30,0)</f>
        <v>2.610294117647061E-2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2.31481481481481E-4</v>
      </c>
      <c r="D24" s="19"/>
      <c r="E24" s="12">
        <f t="shared" si="6"/>
        <v>5.0175614651279338E-3</v>
      </c>
      <c r="F24" s="11">
        <v>0</v>
      </c>
      <c r="G24" s="19"/>
      <c r="H24" s="12">
        <f t="shared" si="7"/>
        <v>0</v>
      </c>
      <c r="I24" s="11">
        <v>2.31481481481481E-4</v>
      </c>
      <c r="J24" s="19"/>
      <c r="K24" s="14">
        <f t="shared" si="8"/>
        <v>3.6764705882352863E-3</v>
      </c>
    </row>
    <row r="25" spans="2:11" x14ac:dyDescent="0.25">
      <c r="B25" s="18" t="s">
        <v>18</v>
      </c>
      <c r="C25" s="11">
        <v>3.4606481481481502E-3</v>
      </c>
      <c r="D25" s="19"/>
      <c r="E25" s="12">
        <f t="shared" si="6"/>
        <v>7.5012543903662812E-2</v>
      </c>
      <c r="F25" s="11">
        <v>1.0995370370370399E-3</v>
      </c>
      <c r="G25" s="19"/>
      <c r="H25" s="12">
        <f t="shared" si="7"/>
        <v>6.5337001375515971E-2</v>
      </c>
      <c r="I25" s="11">
        <v>4.5601851851851897E-3</v>
      </c>
      <c r="J25" s="19"/>
      <c r="K25" s="14">
        <f t="shared" si="8"/>
        <v>7.2426470588235356E-2</v>
      </c>
    </row>
    <row r="26" spans="2:11" x14ac:dyDescent="0.25">
      <c r="B26" s="18" t="s">
        <v>19</v>
      </c>
      <c r="C26" s="11">
        <v>2.2731481481481498E-2</v>
      </c>
      <c r="D26" s="19"/>
      <c r="E26" s="12">
        <f t="shared" si="6"/>
        <v>0.49272453587556447</v>
      </c>
      <c r="F26" s="11">
        <v>3.8078703703703699E-3</v>
      </c>
      <c r="G26" s="19"/>
      <c r="H26" s="12">
        <f t="shared" si="7"/>
        <v>0.22627235213204944</v>
      </c>
      <c r="I26" s="11">
        <v>2.6539351851851901E-2</v>
      </c>
      <c r="J26" s="19"/>
      <c r="K26" s="14">
        <f t="shared" si="8"/>
        <v>0.42150735294117719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2.806712962962965E-2</v>
      </c>
      <c r="D28" s="33"/>
      <c r="E28" s="33">
        <f>IFERROR(SUM(E22:E27),0)</f>
        <v>0.60837932764676361</v>
      </c>
      <c r="F28" s="32">
        <f>SUM(F22:F27)</f>
        <v>4.9074074074074098E-3</v>
      </c>
      <c r="G28" s="33"/>
      <c r="H28" s="33">
        <f>IFERROR(SUM(H22:H27),0)</f>
        <v>0.29160935350756539</v>
      </c>
      <c r="I28" s="32">
        <f>SUM(I22:I27)</f>
        <v>3.2974537037037094E-2</v>
      </c>
      <c r="J28" s="33"/>
      <c r="K28" s="34">
        <f>IFERROR(SUM(K22:K27),0)</f>
        <v>0.52371323529411851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4.6134259259259291E-2</v>
      </c>
      <c r="D30" s="35"/>
      <c r="E30" s="36">
        <f>IFERROR(SUM(E19,E28),0)</f>
        <v>0.99999999999999978</v>
      </c>
      <c r="F30" s="32">
        <f>SUM(F19,F28)</f>
        <v>1.6828703703703707E-2</v>
      </c>
      <c r="G30" s="35"/>
      <c r="H30" s="36">
        <f>IFERROR(SUM(H19,H28),0)</f>
        <v>1</v>
      </c>
      <c r="I30" s="32">
        <f>SUM(I19,I28)</f>
        <v>6.2962962962962971E-2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39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1.21527777777778E-3</v>
      </c>
      <c r="D7" s="12">
        <f t="shared" ref="D7:D18" si="0">IFERROR(C7/C$19,0)</f>
        <v>0.32407407407407413</v>
      </c>
      <c r="E7" s="12">
        <f t="shared" ref="E7:E18" si="1">IFERROR(C7/C$30,0)</f>
        <v>5.5584965590259376E-2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1.21527777777778E-3</v>
      </c>
      <c r="J7" s="12">
        <f t="shared" ref="J7:J18" si="4">IFERROR(I7/I$19,0)</f>
        <v>0.32407407407407413</v>
      </c>
      <c r="K7" s="14">
        <f t="shared" ref="K7:K18" si="5">IFERROR(I7/I$30,0)</f>
        <v>5.2657973921765411E-2</v>
      </c>
    </row>
    <row r="8" spans="2:11" x14ac:dyDescent="0.25">
      <c r="B8" s="131" t="s">
        <v>110</v>
      </c>
      <c r="C8" s="11">
        <v>4.8611111111111099E-4</v>
      </c>
      <c r="D8" s="12">
        <f t="shared" si="0"/>
        <v>0.12962962962962937</v>
      </c>
      <c r="E8" s="12">
        <f t="shared" si="1"/>
        <v>2.2233986236103703E-2</v>
      </c>
      <c r="F8" s="11">
        <v>0</v>
      </c>
      <c r="G8" s="12">
        <f t="shared" si="2"/>
        <v>0</v>
      </c>
      <c r="H8" s="12">
        <f t="shared" si="3"/>
        <v>0</v>
      </c>
      <c r="I8" s="11">
        <v>4.8611111111111099E-4</v>
      </c>
      <c r="J8" s="12">
        <f t="shared" si="4"/>
        <v>0.12962962962962937</v>
      </c>
      <c r="K8" s="14">
        <f t="shared" si="5"/>
        <v>2.106318956870612E-2</v>
      </c>
    </row>
    <row r="9" spans="2:11" x14ac:dyDescent="0.25">
      <c r="B9" s="10" t="s">
        <v>47</v>
      </c>
      <c r="C9" s="11">
        <v>5.78703703703704E-5</v>
      </c>
      <c r="D9" s="12">
        <f t="shared" si="0"/>
        <v>1.5432098765432081E-2</v>
      </c>
      <c r="E9" s="12">
        <f t="shared" si="1"/>
        <v>2.6469031233456813E-3</v>
      </c>
      <c r="F9" s="11">
        <v>0</v>
      </c>
      <c r="G9" s="12">
        <f t="shared" si="2"/>
        <v>0</v>
      </c>
      <c r="H9" s="12">
        <f t="shared" si="3"/>
        <v>0</v>
      </c>
      <c r="I9" s="11">
        <v>5.78703703703704E-5</v>
      </c>
      <c r="J9" s="12">
        <f t="shared" si="4"/>
        <v>1.5432098765432081E-2</v>
      </c>
      <c r="K9" s="14">
        <f t="shared" si="5"/>
        <v>2.5075225677031114E-3</v>
      </c>
    </row>
    <row r="10" spans="2:11" x14ac:dyDescent="0.25">
      <c r="B10" s="10" t="s">
        <v>11</v>
      </c>
      <c r="C10" s="11">
        <v>1.86342592592593E-3</v>
      </c>
      <c r="D10" s="12">
        <f t="shared" si="0"/>
        <v>0.49691358024691384</v>
      </c>
      <c r="E10" s="12">
        <f t="shared" si="1"/>
        <v>8.5230280571731071E-2</v>
      </c>
      <c r="F10" s="11">
        <v>0</v>
      </c>
      <c r="G10" s="12">
        <f t="shared" si="2"/>
        <v>0</v>
      </c>
      <c r="H10" s="12">
        <f t="shared" si="3"/>
        <v>0</v>
      </c>
      <c r="I10" s="11">
        <v>1.86342592592593E-3</v>
      </c>
      <c r="J10" s="12">
        <f t="shared" si="4"/>
        <v>0.49691358024691384</v>
      </c>
      <c r="K10" s="14">
        <f t="shared" si="5"/>
        <v>8.074222668004033E-2</v>
      </c>
    </row>
    <row r="11" spans="2:11" x14ac:dyDescent="0.25">
      <c r="B11" s="10" t="s">
        <v>12</v>
      </c>
      <c r="C11" s="11">
        <v>6.9444444444444404E-5</v>
      </c>
      <c r="D11" s="12">
        <f t="shared" si="0"/>
        <v>1.8518518518518476E-2</v>
      </c>
      <c r="E11" s="12">
        <f t="shared" si="1"/>
        <v>3.1762837480148139E-3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6.9444444444444404E-5</v>
      </c>
      <c r="J11" s="12">
        <f t="shared" si="4"/>
        <v>1.8518518518518476E-2</v>
      </c>
      <c r="K11" s="14">
        <f t="shared" si="5"/>
        <v>3.0090270812437305E-3</v>
      </c>
    </row>
    <row r="12" spans="2:1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31" t="s">
        <v>154</v>
      </c>
      <c r="C15" s="11">
        <v>5.78703703703704E-5</v>
      </c>
      <c r="D15" s="12">
        <f t="shared" si="0"/>
        <v>1.5432098765432081E-2</v>
      </c>
      <c r="E15" s="12">
        <f t="shared" si="1"/>
        <v>2.6469031233456813E-3</v>
      </c>
      <c r="F15" s="11">
        <v>0</v>
      </c>
      <c r="G15" s="12">
        <f t="shared" si="2"/>
        <v>0</v>
      </c>
      <c r="H15" s="12">
        <f t="shared" si="3"/>
        <v>0</v>
      </c>
      <c r="I15" s="11">
        <v>5.78703703703704E-5</v>
      </c>
      <c r="J15" s="12">
        <f t="shared" si="4"/>
        <v>1.5432098765432081E-2</v>
      </c>
      <c r="K15" s="14">
        <f t="shared" si="5"/>
        <v>2.5075225677031114E-3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1" ht="16.5" thickTop="1" thickBot="1" x14ac:dyDescent="0.3">
      <c r="B19" s="31" t="s">
        <v>3</v>
      </c>
      <c r="C19" s="32">
        <f>SUM(C7:C18)</f>
        <v>3.7500000000000064E-3</v>
      </c>
      <c r="D19" s="33">
        <f>IFERROR(SUM(D7:D18),0)</f>
        <v>1</v>
      </c>
      <c r="E19" s="33">
        <f>IFERROR(SUM(E7:E18),0)</f>
        <v>0.17151932239280035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3.7500000000000064E-3</v>
      </c>
      <c r="J19" s="33">
        <f>IFERROR(SUM(J7:J18),0)</f>
        <v>1</v>
      </c>
      <c r="K19" s="34">
        <f>IFERROR(SUM(K7:K18),0)</f>
        <v>0.1624874623871618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7.0601851851851804E-4</v>
      </c>
      <c r="D22" s="19"/>
      <c r="E22" s="12">
        <f>IFERROR(C22/C$30,0)</f>
        <v>3.229221810481727E-2</v>
      </c>
      <c r="F22" s="11">
        <v>0</v>
      </c>
      <c r="G22" s="19"/>
      <c r="H22" s="12">
        <f>IFERROR(F22/F$30,0)</f>
        <v>0</v>
      </c>
      <c r="I22" s="11">
        <v>7.0601851851851804E-4</v>
      </c>
      <c r="J22" s="19"/>
      <c r="K22" s="14">
        <f>IFERROR(I22/I$30,0)</f>
        <v>3.0591775325977923E-2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1.27314814814815E-3</v>
      </c>
      <c r="D25" s="19"/>
      <c r="E25" s="12">
        <f t="shared" si="6"/>
        <v>5.8231868713605042E-2</v>
      </c>
      <c r="F25" s="11">
        <v>9.7222222222222198E-4</v>
      </c>
      <c r="G25" s="19"/>
      <c r="H25" s="12">
        <f t="shared" si="7"/>
        <v>0.7999999999999996</v>
      </c>
      <c r="I25" s="11">
        <v>2.2453703703703698E-3</v>
      </c>
      <c r="J25" s="19"/>
      <c r="K25" s="14">
        <f t="shared" si="8"/>
        <v>9.7291875626880658E-2</v>
      </c>
    </row>
    <row r="26" spans="2:11" x14ac:dyDescent="0.25">
      <c r="B26" s="18" t="s">
        <v>19</v>
      </c>
      <c r="C26" s="11">
        <v>1.61342592592593E-2</v>
      </c>
      <c r="D26" s="19"/>
      <c r="E26" s="12">
        <f t="shared" si="6"/>
        <v>0.7379565907887774</v>
      </c>
      <c r="F26" s="11">
        <v>2.4305555555555601E-4</v>
      </c>
      <c r="G26" s="19"/>
      <c r="H26" s="12">
        <f t="shared" si="7"/>
        <v>0.20000000000000034</v>
      </c>
      <c r="I26" s="11">
        <v>1.6377314814814799E-2</v>
      </c>
      <c r="J26" s="19"/>
      <c r="K26" s="14">
        <f t="shared" si="8"/>
        <v>0.70962888665997959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1.8113425925925967E-2</v>
      </c>
      <c r="D28" s="33"/>
      <c r="E28" s="33">
        <f>IFERROR(SUM(E22:E27),0)</f>
        <v>0.82848067760719968</v>
      </c>
      <c r="F28" s="32">
        <f>SUM(F22:F27)</f>
        <v>1.215277777777778E-3</v>
      </c>
      <c r="G28" s="33"/>
      <c r="H28" s="33">
        <f>IFERROR(SUM(H22:H27),0)</f>
        <v>1</v>
      </c>
      <c r="I28" s="32">
        <f>SUM(I22:I27)</f>
        <v>1.9328703703703688E-2</v>
      </c>
      <c r="J28" s="33"/>
      <c r="K28" s="34">
        <f>IFERROR(SUM(K22:K27),0)</f>
        <v>0.83751253761283817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2.1863425925925974E-2</v>
      </c>
      <c r="D30" s="35"/>
      <c r="E30" s="36">
        <f>IFERROR(SUM(E19,E28),0)</f>
        <v>1</v>
      </c>
      <c r="F30" s="32">
        <f>SUM(F19,F28)</f>
        <v>1.215277777777778E-3</v>
      </c>
      <c r="G30" s="35"/>
      <c r="H30" s="36">
        <f>IFERROR(SUM(H19,H28),0)</f>
        <v>1</v>
      </c>
      <c r="I30" s="32">
        <f>SUM(I19,I28)</f>
        <v>2.3078703703703695E-2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41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4.43287037037037E-3</v>
      </c>
      <c r="D7" s="12">
        <f t="shared" ref="D7:D18" si="0">IFERROR(C7/C$19,0)</f>
        <v>0.18839153959665519</v>
      </c>
      <c r="E7" s="12">
        <f t="shared" ref="E7:E18" si="1">IFERROR(C7/C$30,0)</f>
        <v>2.8286558345642587E-2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4.43287037037037E-3</v>
      </c>
      <c r="J7" s="12">
        <f t="shared" ref="J7:J18" si="4">IFERROR(I7/I$19,0)</f>
        <v>0.18049010367577761</v>
      </c>
      <c r="K7" s="14">
        <f t="shared" ref="K7:K18" si="5">IFERROR(I7/I$30,0)</f>
        <v>2.6552967276761007E-2</v>
      </c>
    </row>
    <row r="8" spans="2:11" x14ac:dyDescent="0.25">
      <c r="B8" s="131" t="s">
        <v>110</v>
      </c>
      <c r="C8" s="11">
        <v>6.9907407407407401E-3</v>
      </c>
      <c r="D8" s="12">
        <f t="shared" si="0"/>
        <v>0.29709788489916383</v>
      </c>
      <c r="E8" s="12">
        <f t="shared" si="1"/>
        <v>4.460856720827186E-2</v>
      </c>
      <c r="F8" s="11">
        <v>1.50462962962963E-4</v>
      </c>
      <c r="G8" s="12">
        <f t="shared" si="2"/>
        <v>0.14606741573033721</v>
      </c>
      <c r="H8" s="12">
        <f t="shared" si="3"/>
        <v>1.4705882352941181E-2</v>
      </c>
      <c r="I8" s="11">
        <v>7.1412037037037E-3</v>
      </c>
      <c r="J8" s="12">
        <f t="shared" si="4"/>
        <v>0.29076343072573035</v>
      </c>
      <c r="K8" s="14">
        <f t="shared" si="5"/>
        <v>4.2775929007210271E-2</v>
      </c>
    </row>
    <row r="9" spans="2:11" x14ac:dyDescent="0.25">
      <c r="B9" s="10" t="s">
        <v>47</v>
      </c>
      <c r="C9" s="11">
        <v>2.1527777777777799E-3</v>
      </c>
      <c r="D9" s="12">
        <f t="shared" si="0"/>
        <v>9.1490408263649889E-2</v>
      </c>
      <c r="E9" s="12">
        <f t="shared" si="1"/>
        <v>1.3737075332348634E-2</v>
      </c>
      <c r="F9" s="11">
        <v>5.20833333333333E-4</v>
      </c>
      <c r="G9" s="12">
        <f t="shared" si="2"/>
        <v>0.5056179775280899</v>
      </c>
      <c r="H9" s="12">
        <f t="shared" si="3"/>
        <v>5.0904977375565583E-2</v>
      </c>
      <c r="I9" s="11">
        <v>2.6736111111111101E-3</v>
      </c>
      <c r="J9" s="12">
        <f t="shared" si="4"/>
        <v>0.10885956644674834</v>
      </c>
      <c r="K9" s="14">
        <f t="shared" si="5"/>
        <v>1.6014975041597365E-2</v>
      </c>
    </row>
    <row r="10" spans="2:11" x14ac:dyDescent="0.25">
      <c r="B10" s="10" t="s">
        <v>11</v>
      </c>
      <c r="C10" s="11">
        <v>4.7106481481481496E-3</v>
      </c>
      <c r="D10" s="12">
        <f t="shared" si="0"/>
        <v>0.20019675356615849</v>
      </c>
      <c r="E10" s="12">
        <f t="shared" si="1"/>
        <v>3.0059084194977905E-2</v>
      </c>
      <c r="F10" s="11">
        <v>0</v>
      </c>
      <c r="G10" s="12">
        <f t="shared" si="2"/>
        <v>0</v>
      </c>
      <c r="H10" s="12">
        <f t="shared" si="3"/>
        <v>0</v>
      </c>
      <c r="I10" s="11">
        <v>4.7106481481481496E-3</v>
      </c>
      <c r="J10" s="12">
        <f t="shared" si="4"/>
        <v>0.19180018850141387</v>
      </c>
      <c r="K10" s="14">
        <f t="shared" si="5"/>
        <v>2.821686078757633E-2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1.77083333333333E-3</v>
      </c>
      <c r="D12" s="12">
        <f t="shared" si="0"/>
        <v>7.5258239055582751E-2</v>
      </c>
      <c r="E12" s="12">
        <f t="shared" si="1"/>
        <v>1.1299852289512554E-2</v>
      </c>
      <c r="F12" s="11">
        <v>0</v>
      </c>
      <c r="G12" s="12">
        <f t="shared" si="2"/>
        <v>0</v>
      </c>
      <c r="H12" s="12">
        <f t="shared" si="3"/>
        <v>0</v>
      </c>
      <c r="I12" s="11">
        <v>1.77083333333333E-3</v>
      </c>
      <c r="J12" s="12">
        <f t="shared" si="4"/>
        <v>7.2101790763430609E-2</v>
      </c>
      <c r="K12" s="14">
        <f t="shared" si="5"/>
        <v>1.060732113144759E-2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31" t="s">
        <v>154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3.4722222222222199E-3</v>
      </c>
      <c r="D18" s="12">
        <f t="shared" si="0"/>
        <v>0.1475651746187899</v>
      </c>
      <c r="E18" s="12">
        <f t="shared" si="1"/>
        <v>2.2156573116691308E-2</v>
      </c>
      <c r="F18" s="11">
        <v>3.5879629629629602E-4</v>
      </c>
      <c r="G18" s="12">
        <f t="shared" si="2"/>
        <v>0.348314606741573</v>
      </c>
      <c r="H18" s="12">
        <f t="shared" si="3"/>
        <v>3.50678733031674E-2</v>
      </c>
      <c r="I18" s="11">
        <v>3.8310185185185201E-3</v>
      </c>
      <c r="J18" s="12">
        <f t="shared" si="4"/>
        <v>0.15598491988689925</v>
      </c>
      <c r="K18" s="14">
        <f t="shared" si="5"/>
        <v>2.2947864669994513E-2</v>
      </c>
    </row>
    <row r="19" spans="2:11" ht="16.5" thickTop="1" thickBot="1" x14ac:dyDescent="0.3">
      <c r="B19" s="31" t="s">
        <v>3</v>
      </c>
      <c r="C19" s="32">
        <f>SUM(C7:C18)</f>
        <v>2.3530092592592589E-2</v>
      </c>
      <c r="D19" s="33">
        <f>IFERROR(SUM(D7:D18),0)</f>
        <v>1</v>
      </c>
      <c r="E19" s="33">
        <f>IFERROR(SUM(E7:E18),0)</f>
        <v>0.15014771048744485</v>
      </c>
      <c r="F19" s="32">
        <f>SUM(F7:F18)</f>
        <v>1.030092592592592E-3</v>
      </c>
      <c r="G19" s="33">
        <f>IFERROR(SUM(G7:G18),0)</f>
        <v>1</v>
      </c>
      <c r="H19" s="33">
        <f>IFERROR(SUM(H7:H18),0)</f>
        <v>0.10067873303167416</v>
      </c>
      <c r="I19" s="32">
        <f>SUM(I7:I18)</f>
        <v>2.4560185185185178E-2</v>
      </c>
      <c r="J19" s="33">
        <f>IFERROR(SUM(J7:J18),0)</f>
        <v>1</v>
      </c>
      <c r="K19" s="34">
        <f>IFERROR(SUM(K7:K18),0)</f>
        <v>0.14711591791458709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8.9583333333333303E-3</v>
      </c>
      <c r="D22" s="19"/>
      <c r="E22" s="12">
        <f>IFERROR(C22/C$30,0)</f>
        <v>5.7163958641063592E-2</v>
      </c>
      <c r="F22" s="11">
        <v>0</v>
      </c>
      <c r="G22" s="19"/>
      <c r="H22" s="12">
        <f>IFERROR(F22/F$30,0)</f>
        <v>0</v>
      </c>
      <c r="I22" s="11">
        <v>8.9583333333333303E-3</v>
      </c>
      <c r="J22" s="19"/>
      <c r="K22" s="14">
        <f>IFERROR(I22/I$30,0)</f>
        <v>5.3660565723793775E-2</v>
      </c>
    </row>
    <row r="23" spans="2:11" x14ac:dyDescent="0.25">
      <c r="B23" s="18" t="s">
        <v>16</v>
      </c>
      <c r="C23" s="11">
        <v>4.0509259259259301E-4</v>
      </c>
      <c r="D23" s="19"/>
      <c r="E23" s="12">
        <f t="shared" ref="E23:E27" si="6">IFERROR(C23/C$30,0)</f>
        <v>2.5849335302806573E-3</v>
      </c>
      <c r="F23" s="11">
        <v>2.5462962962962999E-4</v>
      </c>
      <c r="G23" s="19"/>
      <c r="H23" s="12">
        <f t="shared" ref="H23:H27" si="7">IFERROR(F23/F$30,0)</f>
        <v>2.4886877828054335E-2</v>
      </c>
      <c r="I23" s="11">
        <v>6.5972222222222203E-4</v>
      </c>
      <c r="J23" s="19"/>
      <c r="K23" s="14">
        <f t="shared" ref="K23:K27" si="8">IFERROR(I23/I$30,0)</f>
        <v>3.951747088186363E-3</v>
      </c>
    </row>
    <row r="24" spans="2:11" x14ac:dyDescent="0.25">
      <c r="B24" s="18" t="s">
        <v>17</v>
      </c>
      <c r="C24" s="11">
        <v>2.2916666666666701E-3</v>
      </c>
      <c r="D24" s="19"/>
      <c r="E24" s="12">
        <f t="shared" si="6"/>
        <v>1.4623338257016295E-2</v>
      </c>
      <c r="F24" s="11">
        <v>0</v>
      </c>
      <c r="G24" s="19"/>
      <c r="H24" s="12">
        <f t="shared" si="7"/>
        <v>0</v>
      </c>
      <c r="I24" s="11">
        <v>2.2916666666666701E-3</v>
      </c>
      <c r="J24" s="19"/>
      <c r="K24" s="14">
        <f t="shared" si="8"/>
        <v>1.372712146422634E-2</v>
      </c>
    </row>
    <row r="25" spans="2:11" x14ac:dyDescent="0.25">
      <c r="B25" s="18" t="s">
        <v>18</v>
      </c>
      <c r="C25" s="11">
        <v>2.1018518518518499E-2</v>
      </c>
      <c r="D25" s="19"/>
      <c r="E25" s="12">
        <f t="shared" si="6"/>
        <v>0.13412112259970468</v>
      </c>
      <c r="F25" s="11">
        <v>4.5601851851851897E-3</v>
      </c>
      <c r="G25" s="19"/>
      <c r="H25" s="12">
        <f t="shared" si="7"/>
        <v>0.44570135746606382</v>
      </c>
      <c r="I25" s="11">
        <v>2.5578703703703701E-2</v>
      </c>
      <c r="J25" s="19"/>
      <c r="K25" s="14">
        <f t="shared" si="8"/>
        <v>0.15321686078757657</v>
      </c>
    </row>
    <row r="26" spans="2:11" x14ac:dyDescent="0.25">
      <c r="B26" s="18" t="s">
        <v>19</v>
      </c>
      <c r="C26" s="11">
        <v>0.10050925925925901</v>
      </c>
      <c r="D26" s="19"/>
      <c r="E26" s="12">
        <f t="shared" si="6"/>
        <v>0.64135893648448994</v>
      </c>
      <c r="F26" s="11">
        <v>4.3865740740740696E-3</v>
      </c>
      <c r="G26" s="19"/>
      <c r="H26" s="12">
        <f t="shared" si="7"/>
        <v>0.42873303167420779</v>
      </c>
      <c r="I26" s="11">
        <v>0.10489583333333299</v>
      </c>
      <c r="J26" s="19"/>
      <c r="K26" s="14">
        <f t="shared" si="8"/>
        <v>0.62832778702162995</v>
      </c>
    </row>
    <row r="27" spans="2:1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ht="16.5" thickTop="1" thickBot="1" x14ac:dyDescent="0.3">
      <c r="B28" s="31" t="s">
        <v>3</v>
      </c>
      <c r="C28" s="32">
        <f>SUM(C22:C27)</f>
        <v>0.1331828703703701</v>
      </c>
      <c r="D28" s="33"/>
      <c r="E28" s="33">
        <f>IFERROR(SUM(E22:E27),0)</f>
        <v>0.84985228951255509</v>
      </c>
      <c r="F28" s="32">
        <f>SUM(F22:F27)</f>
        <v>9.2013888888888892E-3</v>
      </c>
      <c r="G28" s="33"/>
      <c r="H28" s="33">
        <f>IFERROR(SUM(H22:H27),0)</f>
        <v>0.89932126696832593</v>
      </c>
      <c r="I28" s="32">
        <f>SUM(I22:I27)</f>
        <v>0.14238425925925891</v>
      </c>
      <c r="J28" s="33"/>
      <c r="K28" s="34">
        <f>IFERROR(SUM(K22:K27),0)</f>
        <v>0.852884082085413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0.15671296296296269</v>
      </c>
      <c r="D30" s="35"/>
      <c r="E30" s="36">
        <f>IFERROR(SUM(E19,E28),0)</f>
        <v>1</v>
      </c>
      <c r="F30" s="32">
        <f>SUM(F19,F28)</f>
        <v>1.023148148148148E-2</v>
      </c>
      <c r="G30" s="35"/>
      <c r="H30" s="36">
        <f>IFERROR(SUM(H19,H28),0)</f>
        <v>1</v>
      </c>
      <c r="I30" s="32">
        <f>SUM(I19,I28)</f>
        <v>0.16694444444444409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43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7.7777777777777802E-3</v>
      </c>
      <c r="D7" s="12">
        <f t="shared" ref="D7:D18" si="0">IFERROR(C7/C$19,0)</f>
        <v>0.3798756359525155</v>
      </c>
      <c r="E7" s="12">
        <f t="shared" ref="E7:E18" si="1">IFERROR(C7/C$30,0)</f>
        <v>0.13913043478260859</v>
      </c>
      <c r="F7" s="11">
        <v>7.0601851851851804E-4</v>
      </c>
      <c r="G7" s="12">
        <f t="shared" ref="G7:G18" si="2">IFERROR(F7/F$19,0)</f>
        <v>3.8903061224489797E-2</v>
      </c>
      <c r="H7" s="12">
        <f t="shared" ref="H7:H18" si="3">IFERROR(F7/F$30,0)</f>
        <v>2.3097311624384703E-2</v>
      </c>
      <c r="I7" s="11">
        <v>8.4837962962963E-3</v>
      </c>
      <c r="J7" s="12">
        <f t="shared" ref="J7:J18" si="4">IFERROR(I7/I$19,0)</f>
        <v>0.21965837578663477</v>
      </c>
      <c r="K7" s="14">
        <f t="shared" ref="K7:K18" si="5">IFERROR(I7/I$30,0)</f>
        <v>9.8112702449471248E-2</v>
      </c>
    </row>
    <row r="8" spans="2:11" x14ac:dyDescent="0.25">
      <c r="B8" s="131" t="s">
        <v>110</v>
      </c>
      <c r="C8" s="11">
        <v>3.6111111111111101E-3</v>
      </c>
      <c r="D8" s="12">
        <f t="shared" si="0"/>
        <v>0.17637083097795353</v>
      </c>
      <c r="E8" s="12">
        <f t="shared" si="1"/>
        <v>6.4596273291925368E-2</v>
      </c>
      <c r="F8" s="11">
        <v>6.31944444444444E-3</v>
      </c>
      <c r="G8" s="12">
        <f t="shared" si="2"/>
        <v>0.3482142857142857</v>
      </c>
      <c r="H8" s="12">
        <f t="shared" si="3"/>
        <v>0.206739871260886</v>
      </c>
      <c r="I8" s="11">
        <v>9.9305555555555605E-3</v>
      </c>
      <c r="J8" s="12">
        <f t="shared" si="4"/>
        <v>0.25711717111177712</v>
      </c>
      <c r="K8" s="14">
        <f t="shared" si="5"/>
        <v>0.11484406371302365</v>
      </c>
    </row>
    <row r="9" spans="2:11" x14ac:dyDescent="0.25">
      <c r="B9" s="10" t="s">
        <v>47</v>
      </c>
      <c r="C9" s="11">
        <v>8.5648148148148205E-4</v>
      </c>
      <c r="D9" s="12">
        <f t="shared" si="0"/>
        <v>4.183154324477107E-2</v>
      </c>
      <c r="E9" s="12">
        <f t="shared" si="1"/>
        <v>1.5320910973084878E-2</v>
      </c>
      <c r="F9" s="11">
        <v>1.71296296296296E-3</v>
      </c>
      <c r="G9" s="12">
        <f t="shared" si="2"/>
        <v>9.4387755102040713E-2</v>
      </c>
      <c r="H9" s="12">
        <f t="shared" si="3"/>
        <v>5.6039379023097247E-2</v>
      </c>
      <c r="I9" s="11">
        <v>2.5694444444444402E-3</v>
      </c>
      <c r="J9" s="12">
        <f t="shared" si="4"/>
        <v>6.6526820497452677E-2</v>
      </c>
      <c r="K9" s="14">
        <f t="shared" si="5"/>
        <v>2.9714897604068993E-2</v>
      </c>
    </row>
    <row r="10" spans="2:11" x14ac:dyDescent="0.25">
      <c r="B10" s="10" t="s">
        <v>11</v>
      </c>
      <c r="C10" s="11">
        <v>4.76851851851852E-3</v>
      </c>
      <c r="D10" s="12">
        <f t="shared" si="0"/>
        <v>0.23289994347088749</v>
      </c>
      <c r="E10" s="12">
        <f t="shared" si="1"/>
        <v>8.5300207039337397E-2</v>
      </c>
      <c r="F10" s="11">
        <v>3.8425925925925902E-3</v>
      </c>
      <c r="G10" s="12">
        <f t="shared" si="2"/>
        <v>0.21173469387755103</v>
      </c>
      <c r="H10" s="12">
        <f t="shared" si="3"/>
        <v>0.1257099583491102</v>
      </c>
      <c r="I10" s="11">
        <v>8.6111111111111093E-3</v>
      </c>
      <c r="J10" s="12">
        <f t="shared" si="4"/>
        <v>0.22295474977524715</v>
      </c>
      <c r="K10" s="14">
        <f t="shared" si="5"/>
        <v>9.9585062240663796E-2</v>
      </c>
    </row>
    <row r="11" spans="2:11" x14ac:dyDescent="0.25">
      <c r="B11" s="10" t="s">
        <v>12</v>
      </c>
      <c r="C11" s="11">
        <v>3.8194444444444398E-4</v>
      </c>
      <c r="D11" s="12">
        <f t="shared" si="0"/>
        <v>1.8654607122668143E-2</v>
      </c>
      <c r="E11" s="12">
        <f t="shared" si="1"/>
        <v>6.8322981366459468E-3</v>
      </c>
      <c r="F11" s="11">
        <v>7.4074074074074103E-4</v>
      </c>
      <c r="G11" s="12">
        <f t="shared" si="2"/>
        <v>4.081632653061229E-2</v>
      </c>
      <c r="H11" s="12">
        <f t="shared" si="3"/>
        <v>2.4233244982961023E-2</v>
      </c>
      <c r="I11" s="11">
        <v>1.1226851851851901E-3</v>
      </c>
      <c r="J11" s="12">
        <f t="shared" si="4"/>
        <v>2.9068025172310583E-2</v>
      </c>
      <c r="K11" s="14">
        <f t="shared" si="5"/>
        <v>1.2983536340516711E-2</v>
      </c>
    </row>
    <row r="12" spans="2:11" x14ac:dyDescent="0.25">
      <c r="B12" s="10" t="s">
        <v>128</v>
      </c>
      <c r="C12" s="11">
        <v>1.04166666666667E-4</v>
      </c>
      <c r="D12" s="12">
        <f t="shared" si="0"/>
        <v>5.0876201243640617E-3</v>
      </c>
      <c r="E12" s="12">
        <f t="shared" si="1"/>
        <v>1.8633540372670846E-3</v>
      </c>
      <c r="F12" s="11">
        <v>0</v>
      </c>
      <c r="G12" s="12">
        <f t="shared" si="2"/>
        <v>0</v>
      </c>
      <c r="H12" s="12">
        <f t="shared" si="3"/>
        <v>0</v>
      </c>
      <c r="I12" s="11">
        <v>1.04166666666667E-4</v>
      </c>
      <c r="J12" s="12">
        <f t="shared" si="4"/>
        <v>2.6970332634102569E-3</v>
      </c>
      <c r="K12" s="14">
        <f t="shared" si="5"/>
        <v>1.2046580109757758E-3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31" t="s">
        <v>154</v>
      </c>
      <c r="C15" s="11">
        <v>1.15740740740741E-4</v>
      </c>
      <c r="D15" s="12">
        <f t="shared" si="0"/>
        <v>5.6529112492933967E-3</v>
      </c>
      <c r="E15" s="12">
        <f t="shared" si="1"/>
        <v>2.0703933747412031E-3</v>
      </c>
      <c r="F15" s="11">
        <v>3.00925925925926E-4</v>
      </c>
      <c r="G15" s="12">
        <f t="shared" si="2"/>
        <v>1.6581632653061239E-2</v>
      </c>
      <c r="H15" s="12">
        <f t="shared" si="3"/>
        <v>9.8447557743279145E-3</v>
      </c>
      <c r="I15" s="11">
        <v>4.1666666666666702E-4</v>
      </c>
      <c r="J15" s="12">
        <f t="shared" si="4"/>
        <v>1.0788133053641003E-2</v>
      </c>
      <c r="K15" s="14">
        <f t="shared" si="5"/>
        <v>4.8186320439030919E-3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2.8587962962962998E-3</v>
      </c>
      <c r="D18" s="12">
        <f t="shared" si="0"/>
        <v>0.13962690785754675</v>
      </c>
      <c r="E18" s="12">
        <f t="shared" si="1"/>
        <v>5.1138716356107665E-2</v>
      </c>
      <c r="F18" s="11">
        <v>4.5254629629629603E-3</v>
      </c>
      <c r="G18" s="12">
        <f t="shared" si="2"/>
        <v>0.24936224489795922</v>
      </c>
      <c r="H18" s="12">
        <f t="shared" si="3"/>
        <v>0.14804998106777736</v>
      </c>
      <c r="I18" s="11">
        <v>7.3842592592592597E-3</v>
      </c>
      <c r="J18" s="12">
        <f t="shared" si="4"/>
        <v>0.19118969133952651</v>
      </c>
      <c r="K18" s="14">
        <f t="shared" si="5"/>
        <v>8.5396867889171391E-2</v>
      </c>
    </row>
    <row r="19" spans="2:11" ht="16.5" thickTop="1" thickBot="1" x14ac:dyDescent="0.3">
      <c r="B19" s="31" t="s">
        <v>3</v>
      </c>
      <c r="C19" s="32">
        <f>SUM(C7:C18)</f>
        <v>2.0474537037037045E-2</v>
      </c>
      <c r="D19" s="33">
        <f>IFERROR(SUM(D7:D18),0)</f>
        <v>0.99999999999999989</v>
      </c>
      <c r="E19" s="33">
        <f>IFERROR(SUM(E7:E18),0)</f>
        <v>0.36625258799171811</v>
      </c>
      <c r="F19" s="32">
        <f>SUM(F7:F18)</f>
        <v>1.8148148148148135E-2</v>
      </c>
      <c r="G19" s="33">
        <f>IFERROR(SUM(G7:G18),0)</f>
        <v>1</v>
      </c>
      <c r="H19" s="33">
        <f>IFERROR(SUM(H7:H18),0)</f>
        <v>0.5937145020825445</v>
      </c>
      <c r="I19" s="32">
        <f>SUM(I7:I18)</f>
        <v>3.862268518518519E-2</v>
      </c>
      <c r="J19" s="33">
        <f>IFERROR(SUM(J7:J18),0)</f>
        <v>1</v>
      </c>
      <c r="K19" s="34">
        <f>IFERROR(SUM(K7:K18),0)</f>
        <v>0.44666042029179465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1.6087962962963E-3</v>
      </c>
      <c r="D22" s="19"/>
      <c r="E22" s="12">
        <f>IFERROR(C22/C$30,0)</f>
        <v>2.8778467908902726E-2</v>
      </c>
      <c r="F22" s="11">
        <v>0</v>
      </c>
      <c r="G22" s="19"/>
      <c r="H22" s="12">
        <f>IFERROR(F22/F$30,0)</f>
        <v>0</v>
      </c>
      <c r="I22" s="11">
        <v>1.6087962962963E-3</v>
      </c>
      <c r="J22" s="19"/>
      <c r="K22" s="14">
        <f>IFERROR(I22/I$30,0)</f>
        <v>1.8605273725070298E-2</v>
      </c>
    </row>
    <row r="23" spans="2:11" x14ac:dyDescent="0.25">
      <c r="B23" s="18" t="s">
        <v>16</v>
      </c>
      <c r="C23" s="11">
        <v>1.04166666666667E-4</v>
      </c>
      <c r="D23" s="19"/>
      <c r="E23" s="12">
        <f t="shared" ref="E23:E27" si="6">IFERROR(C23/C$30,0)</f>
        <v>1.8633540372670846E-3</v>
      </c>
      <c r="F23" s="11">
        <v>3.9351851851851901E-4</v>
      </c>
      <c r="G23" s="19"/>
      <c r="H23" s="12">
        <f t="shared" ref="H23:H27" si="7">IFERROR(F23/F$30,0)</f>
        <v>1.2873911397198056E-2</v>
      </c>
      <c r="I23" s="11">
        <v>4.9768518518518499E-4</v>
      </c>
      <c r="J23" s="19"/>
      <c r="K23" s="14">
        <f t="shared" ref="K23:K27" si="8">IFERROR(I23/I$30,0)</f>
        <v>5.7555882746620195E-3</v>
      </c>
    </row>
    <row r="24" spans="2:11" x14ac:dyDescent="0.25">
      <c r="B24" s="18" t="s">
        <v>17</v>
      </c>
      <c r="C24" s="11">
        <v>4.6296296296296298E-4</v>
      </c>
      <c r="D24" s="19"/>
      <c r="E24" s="12">
        <f t="shared" si="6"/>
        <v>8.2815734989647935E-3</v>
      </c>
      <c r="F24" s="11">
        <v>0</v>
      </c>
      <c r="G24" s="19"/>
      <c r="H24" s="12">
        <f t="shared" si="7"/>
        <v>0</v>
      </c>
      <c r="I24" s="11">
        <v>4.6296296296296298E-4</v>
      </c>
      <c r="J24" s="19"/>
      <c r="K24" s="14">
        <f t="shared" si="8"/>
        <v>5.3540356043367647E-3</v>
      </c>
    </row>
    <row r="25" spans="2:11" x14ac:dyDescent="0.25">
      <c r="B25" s="18" t="s">
        <v>18</v>
      </c>
      <c r="C25" s="11">
        <v>7.4652777777777799E-3</v>
      </c>
      <c r="D25" s="19"/>
      <c r="E25" s="12">
        <f t="shared" si="6"/>
        <v>0.13354037267080734</v>
      </c>
      <c r="F25" s="11">
        <v>4.4675925925925898E-3</v>
      </c>
      <c r="G25" s="19"/>
      <c r="H25" s="12">
        <f t="shared" si="7"/>
        <v>0.14615675880348353</v>
      </c>
      <c r="I25" s="11">
        <v>1.1932870370370399E-2</v>
      </c>
      <c r="J25" s="19"/>
      <c r="K25" s="14">
        <f t="shared" si="8"/>
        <v>0.13800026770178042</v>
      </c>
    </row>
    <row r="26" spans="2:11" x14ac:dyDescent="0.25">
      <c r="B26" s="18" t="s">
        <v>19</v>
      </c>
      <c r="C26" s="11">
        <v>2.56018518518519E-2</v>
      </c>
      <c r="D26" s="19"/>
      <c r="E26" s="12">
        <f t="shared" si="6"/>
        <v>0.45797101449275396</v>
      </c>
      <c r="F26" s="11">
        <v>6.8287037037036997E-3</v>
      </c>
      <c r="G26" s="19"/>
      <c r="H26" s="12">
        <f t="shared" si="7"/>
        <v>0.22340022718667171</v>
      </c>
      <c r="I26" s="11">
        <v>3.2430555555555601E-2</v>
      </c>
      <c r="J26" s="19"/>
      <c r="K26" s="14">
        <f t="shared" si="8"/>
        <v>0.37505019408379087</v>
      </c>
    </row>
    <row r="27" spans="2:11" ht="15.75" thickBot="1" x14ac:dyDescent="0.3">
      <c r="B27" s="23" t="s">
        <v>20</v>
      </c>
      <c r="C27" s="20">
        <v>1.8518518518518501E-4</v>
      </c>
      <c r="D27" s="24"/>
      <c r="E27" s="21">
        <f t="shared" si="6"/>
        <v>3.3126293995859144E-3</v>
      </c>
      <c r="F27" s="20">
        <v>7.2916666666666703E-4</v>
      </c>
      <c r="G27" s="24"/>
      <c r="H27" s="21">
        <f t="shared" si="7"/>
        <v>2.3854600530102261E-2</v>
      </c>
      <c r="I27" s="20">
        <v>9.1435185185185196E-4</v>
      </c>
      <c r="J27" s="24"/>
      <c r="K27" s="22">
        <f t="shared" si="8"/>
        <v>1.0574220318565111E-2</v>
      </c>
    </row>
    <row r="28" spans="2:11" ht="16.5" thickTop="1" thickBot="1" x14ac:dyDescent="0.3">
      <c r="B28" s="31" t="s">
        <v>3</v>
      </c>
      <c r="C28" s="32">
        <f>SUM(C22:C27)</f>
        <v>3.5428240740740795E-2</v>
      </c>
      <c r="D28" s="33"/>
      <c r="E28" s="33">
        <f>IFERROR(SUM(E22:E27),0)</f>
        <v>0.63374741200828177</v>
      </c>
      <c r="F28" s="32">
        <f>SUM(F22:F27)</f>
        <v>1.2418981481481475E-2</v>
      </c>
      <c r="G28" s="33"/>
      <c r="H28" s="33">
        <f>IFERROR(SUM(H22:H27),0)</f>
        <v>0.40628549791745555</v>
      </c>
      <c r="I28" s="32">
        <f>SUM(I22:I27)</f>
        <v>4.7847222222222298E-2</v>
      </c>
      <c r="J28" s="33"/>
      <c r="K28" s="34">
        <f>IFERROR(SUM(K22:K27),0)</f>
        <v>0.55333957970820558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5.5902777777777843E-2</v>
      </c>
      <c r="D30" s="35"/>
      <c r="E30" s="36">
        <f>IFERROR(SUM(E19,E28),0)</f>
        <v>0.99999999999999989</v>
      </c>
      <c r="F30" s="32">
        <f>SUM(F19,F28)</f>
        <v>3.0567129629629611E-2</v>
      </c>
      <c r="G30" s="35"/>
      <c r="H30" s="36">
        <f>IFERROR(SUM(H19,H28),0)</f>
        <v>1</v>
      </c>
      <c r="I30" s="32">
        <f>SUM(I19,I28)</f>
        <v>8.6469907407407481E-2</v>
      </c>
      <c r="J30" s="35"/>
      <c r="K30" s="38">
        <f>IFERROR(SUM(K19,K28),0)</f>
        <v>1.0000000000000002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66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0" t="s">
        <v>32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3.0902777777777799E-3</v>
      </c>
      <c r="D7" s="12">
        <f t="shared" ref="D7:D18" si="0">IFERROR(C7/C$19,0)</f>
        <v>0.47678571428571448</v>
      </c>
      <c r="E7" s="12">
        <f t="shared" ref="E7:E18" si="1">IFERROR(C7/C$30,0)</f>
        <v>0.12453358208955218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3.0902777777777799E-3</v>
      </c>
      <c r="J7" s="12">
        <f t="shared" ref="J7:J18" si="4">IFERROR(I7/I$19,0)</f>
        <v>0.47678571428571448</v>
      </c>
      <c r="K7" s="14">
        <f t="shared" ref="K7:K18" si="5">IFERROR(I7/I$30,0)</f>
        <v>0.12453358208955218</v>
      </c>
    </row>
    <row r="8" spans="2:11" s="5" customFormat="1" x14ac:dyDescent="0.25">
      <c r="B8" s="131" t="s">
        <v>110</v>
      </c>
      <c r="C8" s="11">
        <v>7.4074074074074103E-4</v>
      </c>
      <c r="D8" s="12">
        <f t="shared" si="0"/>
        <v>0.1142857142857143</v>
      </c>
      <c r="E8" s="12">
        <f t="shared" si="1"/>
        <v>2.9850746268656692E-2</v>
      </c>
      <c r="F8" s="11">
        <v>0</v>
      </c>
      <c r="G8" s="12">
        <f t="shared" si="2"/>
        <v>0</v>
      </c>
      <c r="H8" s="12">
        <f t="shared" si="3"/>
        <v>0</v>
      </c>
      <c r="I8" s="11">
        <v>7.4074074074074103E-4</v>
      </c>
      <c r="J8" s="12">
        <f t="shared" si="4"/>
        <v>0.1142857142857143</v>
      </c>
      <c r="K8" s="14">
        <f t="shared" si="5"/>
        <v>2.9850746268656692E-2</v>
      </c>
    </row>
    <row r="9" spans="2:11" s="5" customFormat="1" x14ac:dyDescent="0.25">
      <c r="B9" s="10" t="s">
        <v>47</v>
      </c>
      <c r="C9" s="11">
        <v>3.4722222222222202E-4</v>
      </c>
      <c r="D9" s="12">
        <f t="shared" si="0"/>
        <v>5.3571428571428527E-2</v>
      </c>
      <c r="E9" s="12">
        <f t="shared" si="1"/>
        <v>1.399253731343281E-2</v>
      </c>
      <c r="F9" s="11">
        <v>0</v>
      </c>
      <c r="G9" s="12">
        <f t="shared" si="2"/>
        <v>0</v>
      </c>
      <c r="H9" s="12">
        <f t="shared" si="3"/>
        <v>0</v>
      </c>
      <c r="I9" s="11">
        <v>3.4722222222222202E-4</v>
      </c>
      <c r="J9" s="12">
        <f t="shared" si="4"/>
        <v>5.3571428571428527E-2</v>
      </c>
      <c r="K9" s="14">
        <f t="shared" si="5"/>
        <v>1.399253731343281E-2</v>
      </c>
    </row>
    <row r="10" spans="2:11" s="5" customFormat="1" x14ac:dyDescent="0.25">
      <c r="B10" s="10" t="s">
        <v>11</v>
      </c>
      <c r="C10" s="11">
        <v>1.05324074074074E-3</v>
      </c>
      <c r="D10" s="12">
        <f t="shared" si="0"/>
        <v>0.16249999999999984</v>
      </c>
      <c r="E10" s="12">
        <f t="shared" si="1"/>
        <v>4.244402985074619E-2</v>
      </c>
      <c r="F10" s="11">
        <v>0</v>
      </c>
      <c r="G10" s="12">
        <f t="shared" si="2"/>
        <v>0</v>
      </c>
      <c r="H10" s="12">
        <f t="shared" si="3"/>
        <v>0</v>
      </c>
      <c r="I10" s="11">
        <v>1.05324074074074E-3</v>
      </c>
      <c r="J10" s="12">
        <f t="shared" si="4"/>
        <v>0.16249999999999984</v>
      </c>
      <c r="K10" s="14">
        <f t="shared" si="5"/>
        <v>4.244402985074619E-2</v>
      </c>
    </row>
    <row r="11" spans="2:11" s="5" customFormat="1" x14ac:dyDescent="0.25">
      <c r="B11" s="10" t="s">
        <v>12</v>
      </c>
      <c r="C11" s="11">
        <v>2.31481481481481E-5</v>
      </c>
      <c r="D11" s="12">
        <f t="shared" si="0"/>
        <v>3.5714285714285631E-3</v>
      </c>
      <c r="E11" s="12">
        <f t="shared" si="1"/>
        <v>9.3283582089551933E-4</v>
      </c>
      <c r="F11" s="11">
        <v>0</v>
      </c>
      <c r="G11" s="12">
        <f t="shared" si="2"/>
        <v>0</v>
      </c>
      <c r="H11" s="12">
        <f t="shared" si="3"/>
        <v>0</v>
      </c>
      <c r="I11" s="11">
        <v>2.31481481481481E-5</v>
      </c>
      <c r="J11" s="12">
        <f t="shared" si="4"/>
        <v>3.5714285714285631E-3</v>
      </c>
      <c r="K11" s="14">
        <f t="shared" si="5"/>
        <v>9.3283582089551933E-4</v>
      </c>
    </row>
    <row r="12" spans="2:11" s="5" customFormat="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31" t="s">
        <v>154</v>
      </c>
      <c r="C15" s="11">
        <v>3.4722222222222202E-5</v>
      </c>
      <c r="D15" s="12">
        <f t="shared" si="0"/>
        <v>5.3571428571428529E-3</v>
      </c>
      <c r="E15" s="12">
        <f t="shared" si="1"/>
        <v>1.3992537313432811E-3</v>
      </c>
      <c r="F15" s="11">
        <v>0</v>
      </c>
      <c r="G15" s="12">
        <f t="shared" si="2"/>
        <v>0</v>
      </c>
      <c r="H15" s="12">
        <f t="shared" si="3"/>
        <v>0</v>
      </c>
      <c r="I15" s="11">
        <v>3.4722222222222202E-5</v>
      </c>
      <c r="J15" s="12">
        <f t="shared" si="4"/>
        <v>5.3571428571428529E-3</v>
      </c>
      <c r="K15" s="14">
        <f t="shared" si="5"/>
        <v>1.3992537313432811E-3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1.19212962962963E-3</v>
      </c>
      <c r="D18" s="12">
        <f t="shared" si="0"/>
        <v>0.18392857142857144</v>
      </c>
      <c r="E18" s="12">
        <f t="shared" si="1"/>
        <v>4.8041044776119361E-2</v>
      </c>
      <c r="F18" s="11">
        <v>0</v>
      </c>
      <c r="G18" s="12">
        <f t="shared" si="2"/>
        <v>0</v>
      </c>
      <c r="H18" s="12">
        <f t="shared" si="3"/>
        <v>0</v>
      </c>
      <c r="I18" s="11">
        <v>1.19212962962963E-3</v>
      </c>
      <c r="J18" s="12">
        <f t="shared" si="4"/>
        <v>0.18392857142857144</v>
      </c>
      <c r="K18" s="14">
        <f t="shared" si="5"/>
        <v>4.8041044776119361E-2</v>
      </c>
    </row>
    <row r="19" spans="2:11" s="5" customFormat="1" ht="16.5" thickTop="1" thickBot="1" x14ac:dyDescent="0.3">
      <c r="B19" s="31" t="s">
        <v>3</v>
      </c>
      <c r="C19" s="32">
        <f>SUM(C7:C18)</f>
        <v>6.481481481481483E-3</v>
      </c>
      <c r="D19" s="33">
        <f>IFERROR(SUM(D7:D18),0)</f>
        <v>1</v>
      </c>
      <c r="E19" s="33">
        <f>IFERROR(SUM(E7:E18),0)</f>
        <v>0.26119402985074602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6.481481481481483E-3</v>
      </c>
      <c r="J19" s="33">
        <f>IFERROR(SUM(J7:J18),0)</f>
        <v>1</v>
      </c>
      <c r="K19" s="34">
        <f>IFERROR(SUM(K7:K18),0)</f>
        <v>0.26119402985074602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5.09259259259259E-4</v>
      </c>
      <c r="D22" s="19"/>
      <c r="E22" s="12">
        <f>IFERROR(C22/C$30,0)</f>
        <v>2.0522388059701458E-2</v>
      </c>
      <c r="F22" s="11">
        <v>0</v>
      </c>
      <c r="G22" s="19"/>
      <c r="H22" s="12">
        <f>IFERROR(F22/F$30,0)</f>
        <v>0</v>
      </c>
      <c r="I22" s="11">
        <v>5.09259259259259E-4</v>
      </c>
      <c r="J22" s="19"/>
      <c r="K22" s="14">
        <f>IFERROR(I22/I$30,0)</f>
        <v>2.0522388059701458E-2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2.6736111111111101E-3</v>
      </c>
      <c r="D25" s="19"/>
      <c r="E25" s="12">
        <f t="shared" si="6"/>
        <v>0.10774253731343267</v>
      </c>
      <c r="F25" s="11">
        <v>0</v>
      </c>
      <c r="G25" s="19"/>
      <c r="H25" s="12">
        <f t="shared" si="7"/>
        <v>0</v>
      </c>
      <c r="I25" s="11">
        <v>2.6736111111111101E-3</v>
      </c>
      <c r="J25" s="19"/>
      <c r="K25" s="14">
        <f t="shared" si="8"/>
        <v>0.10774253731343267</v>
      </c>
    </row>
    <row r="26" spans="2:11" s="5" customFormat="1" x14ac:dyDescent="0.25">
      <c r="B26" s="18" t="s">
        <v>19</v>
      </c>
      <c r="C26" s="11">
        <v>1.5011574074074101E-2</v>
      </c>
      <c r="D26" s="19"/>
      <c r="E26" s="12">
        <f t="shared" si="6"/>
        <v>0.60494402985074658</v>
      </c>
      <c r="F26" s="11">
        <v>0</v>
      </c>
      <c r="G26" s="19"/>
      <c r="H26" s="12">
        <f t="shared" si="7"/>
        <v>0</v>
      </c>
      <c r="I26" s="11">
        <v>1.5011574074074101E-2</v>
      </c>
      <c r="J26" s="19"/>
      <c r="K26" s="14">
        <f t="shared" si="8"/>
        <v>0.60494402985074658</v>
      </c>
    </row>
    <row r="27" spans="2:11" s="5" customFormat="1" ht="15.75" thickBot="1" x14ac:dyDescent="0.3">
      <c r="B27" s="23" t="s">
        <v>20</v>
      </c>
      <c r="C27" s="20">
        <v>1.38888888888889E-4</v>
      </c>
      <c r="D27" s="24"/>
      <c r="E27" s="21">
        <f t="shared" si="6"/>
        <v>5.5970149253731323E-3</v>
      </c>
      <c r="F27" s="20">
        <v>0</v>
      </c>
      <c r="G27" s="24"/>
      <c r="H27" s="21">
        <f t="shared" si="7"/>
        <v>0</v>
      </c>
      <c r="I27" s="20">
        <v>1.38888888888889E-4</v>
      </c>
      <c r="J27" s="24"/>
      <c r="K27" s="22">
        <f t="shared" si="8"/>
        <v>5.5970149253731323E-3</v>
      </c>
    </row>
    <row r="28" spans="2:11" s="5" customFormat="1" ht="16.5" thickTop="1" thickBot="1" x14ac:dyDescent="0.3">
      <c r="B28" s="31" t="s">
        <v>3</v>
      </c>
      <c r="C28" s="32">
        <f>SUM(C22:C27)</f>
        <v>1.8333333333333361E-2</v>
      </c>
      <c r="D28" s="33"/>
      <c r="E28" s="33">
        <f>IFERROR(SUM(E22:E27),0)</f>
        <v>0.73880597014925387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1.8333333333333361E-2</v>
      </c>
      <c r="J28" s="33"/>
      <c r="K28" s="34">
        <f>IFERROR(SUM(K22:K27),0)</f>
        <v>0.73880597014925387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2.4814814814814845E-2</v>
      </c>
      <c r="D30" s="35"/>
      <c r="E30" s="36">
        <f>IFERROR(SUM(E19,E28),0)</f>
        <v>0.99999999999999989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2.4814814814814845E-2</v>
      </c>
      <c r="J30" s="35"/>
      <c r="K30" s="38">
        <f>IFERROR(SUM(K19,K28),0)</f>
        <v>0.99999999999999989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1"/>
  <sheetViews>
    <sheetView showGridLines="0" showZeros="0" view="pageBreakPreview" zoomScale="90" zoomScaleNormal="100" zoomScaleSheetLayoutView="9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33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39"/>
      <c r="C5" s="141" t="s">
        <v>0</v>
      </c>
      <c r="D5" s="141"/>
      <c r="E5" s="141"/>
      <c r="F5" s="141" t="s">
        <v>1</v>
      </c>
      <c r="G5" s="141"/>
      <c r="H5" s="141"/>
      <c r="I5" s="141" t="s">
        <v>2</v>
      </c>
      <c r="J5" s="141"/>
      <c r="K5" s="141"/>
      <c r="L5" s="141" t="s">
        <v>3</v>
      </c>
      <c r="M5" s="141"/>
      <c r="N5" s="142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3.8310185185185201E-3</v>
      </c>
      <c r="D7" s="12">
        <f t="shared" ref="D7:D18" si="0">IFERROR(C7/C$19,0)</f>
        <v>0.28608470181503881</v>
      </c>
      <c r="E7" s="12">
        <f t="shared" ref="E7:E18" si="1">IFERROR(C7/C$30,0)</f>
        <v>0.17767042404723568</v>
      </c>
      <c r="F7" s="11">
        <v>7.4074074074074103E-4</v>
      </c>
      <c r="G7" s="12">
        <f t="shared" ref="G7:G18" si="2">IFERROR(F7/F$19,0)</f>
        <v>0.20382165605095551</v>
      </c>
      <c r="H7" s="12">
        <f t="shared" ref="H7:H18" si="3">IFERROR(F7/F$30,0)</f>
        <v>0.10720268006700168</v>
      </c>
      <c r="I7" s="11">
        <v>2.3148148148148099E-3</v>
      </c>
      <c r="J7" s="12">
        <f t="shared" ref="J7:J18" si="4">IFERROR(I7/I$19,0)</f>
        <v>0.33167495854062951</v>
      </c>
      <c r="K7" s="12">
        <f t="shared" ref="K7:K18" si="5">IFERROR(I7/I$30,0)</f>
        <v>0.20242914979757048</v>
      </c>
      <c r="L7" s="13">
        <f>SUM(C7,F7,I7)</f>
        <v>6.886574074074071E-3</v>
      </c>
      <c r="M7" s="12">
        <f t="shared" ref="M7:M13" si="6">IFERROR(L7/L$19,0)</f>
        <v>0.28688524590163911</v>
      </c>
      <c r="N7" s="14">
        <f t="shared" ref="N7:N13" si="7">IFERROR(L7/L$30,0)</f>
        <v>0.17256380510440822</v>
      </c>
    </row>
    <row r="8" spans="2:14" x14ac:dyDescent="0.25">
      <c r="B8" s="131" t="s">
        <v>110</v>
      </c>
      <c r="C8" s="11">
        <v>1.41203703703704E-3</v>
      </c>
      <c r="D8" s="12">
        <f t="shared" si="0"/>
        <v>0.10544511668107188</v>
      </c>
      <c r="E8" s="12">
        <f t="shared" si="1"/>
        <v>6.5485775630703291E-2</v>
      </c>
      <c r="F8" s="11">
        <v>5.32407407407407E-4</v>
      </c>
      <c r="G8" s="12">
        <f t="shared" si="2"/>
        <v>0.14649681528662412</v>
      </c>
      <c r="H8" s="12">
        <f t="shared" si="3"/>
        <v>7.7051926298157367E-2</v>
      </c>
      <c r="I8" s="11">
        <v>9.7222222222222198E-4</v>
      </c>
      <c r="J8" s="12">
        <f t="shared" si="4"/>
        <v>0.13930348258706465</v>
      </c>
      <c r="K8" s="12">
        <f t="shared" si="5"/>
        <v>8.5020242914979755E-2</v>
      </c>
      <c r="L8" s="13">
        <f t="shared" ref="L8:L18" si="8">SUM(C8,F8,I8)</f>
        <v>2.916666666666669E-3</v>
      </c>
      <c r="M8" s="12">
        <f t="shared" si="6"/>
        <v>0.12150433944069436</v>
      </c>
      <c r="N8" s="14">
        <f t="shared" si="7"/>
        <v>7.3085846867749452E-2</v>
      </c>
    </row>
    <row r="9" spans="2:14" x14ac:dyDescent="0.25">
      <c r="B9" s="10" t="s">
        <v>47</v>
      </c>
      <c r="C9" s="11">
        <v>1.4814814814814801E-3</v>
      </c>
      <c r="D9" s="12">
        <f t="shared" si="0"/>
        <v>0.11063094209161607</v>
      </c>
      <c r="E9" s="12">
        <f t="shared" si="1"/>
        <v>6.8706387546967174E-2</v>
      </c>
      <c r="F9" s="11">
        <v>3.5879629629629602E-4</v>
      </c>
      <c r="G9" s="12">
        <f t="shared" si="2"/>
        <v>9.8726114649681465E-2</v>
      </c>
      <c r="H9" s="12">
        <f t="shared" si="3"/>
        <v>5.1926298157453872E-2</v>
      </c>
      <c r="I9" s="11">
        <v>1.1226851851851901E-3</v>
      </c>
      <c r="J9" s="12">
        <f t="shared" si="4"/>
        <v>0.16086235489220638</v>
      </c>
      <c r="K9" s="12">
        <f t="shared" si="5"/>
        <v>9.8178137651822317E-2</v>
      </c>
      <c r="L9" s="13">
        <f t="shared" si="8"/>
        <v>2.9629629629629663E-3</v>
      </c>
      <c r="M9" s="12">
        <f t="shared" si="6"/>
        <v>0.12343297974927685</v>
      </c>
      <c r="N9" s="14">
        <f t="shared" si="7"/>
        <v>7.424593967517408E-2</v>
      </c>
    </row>
    <row r="10" spans="2:14" x14ac:dyDescent="0.25">
      <c r="B10" s="10" t="s">
        <v>11</v>
      </c>
      <c r="C10" s="11">
        <v>2.38425925925926E-3</v>
      </c>
      <c r="D10" s="12">
        <f t="shared" si="0"/>
        <v>0.17804667242869485</v>
      </c>
      <c r="E10" s="12">
        <f t="shared" si="1"/>
        <v>0.11057434245840043</v>
      </c>
      <c r="F10" s="11">
        <v>6.9444444444444404E-4</v>
      </c>
      <c r="G10" s="12">
        <f t="shared" si="2"/>
        <v>0.1910828025477706</v>
      </c>
      <c r="H10" s="12">
        <f t="shared" si="3"/>
        <v>0.10050251256281396</v>
      </c>
      <c r="I10" s="11">
        <v>1.25E-3</v>
      </c>
      <c r="J10" s="12">
        <f t="shared" si="4"/>
        <v>0.17910447761194032</v>
      </c>
      <c r="K10" s="12">
        <f t="shared" si="5"/>
        <v>0.10931174089068829</v>
      </c>
      <c r="L10" s="13">
        <f t="shared" si="8"/>
        <v>4.3287037037037044E-3</v>
      </c>
      <c r="M10" s="12">
        <f t="shared" si="6"/>
        <v>0.18032786885245897</v>
      </c>
      <c r="N10" s="14">
        <f t="shared" si="7"/>
        <v>0.10846867749419953</v>
      </c>
    </row>
    <row r="11" spans="2:14" x14ac:dyDescent="0.25">
      <c r="B11" s="10" t="s">
        <v>12</v>
      </c>
      <c r="C11" s="11">
        <v>1.7013888888888901E-3</v>
      </c>
      <c r="D11" s="12">
        <f t="shared" si="0"/>
        <v>0.12705272255834055</v>
      </c>
      <c r="E11" s="12">
        <f t="shared" si="1"/>
        <v>7.8904991948470241E-2</v>
      </c>
      <c r="F11" s="11">
        <v>4.0509259259259301E-4</v>
      </c>
      <c r="G11" s="12">
        <f t="shared" si="2"/>
        <v>0.11146496815286637</v>
      </c>
      <c r="H11" s="12">
        <f t="shared" si="3"/>
        <v>5.8626465661641577E-2</v>
      </c>
      <c r="I11" s="11">
        <v>8.3333333333333295E-4</v>
      </c>
      <c r="J11" s="12">
        <f t="shared" si="4"/>
        <v>0.11940298507462684</v>
      </c>
      <c r="K11" s="12">
        <f t="shared" si="5"/>
        <v>7.28744939271255E-2</v>
      </c>
      <c r="L11" s="13">
        <f t="shared" si="8"/>
        <v>2.9398148148148161E-3</v>
      </c>
      <c r="M11" s="12">
        <f t="shared" si="6"/>
        <v>0.12246865959498554</v>
      </c>
      <c r="N11" s="14">
        <f t="shared" si="7"/>
        <v>7.3665893271461724E-2</v>
      </c>
    </row>
    <row r="12" spans="2:14" x14ac:dyDescent="0.25">
      <c r="B12" s="10" t="s">
        <v>128</v>
      </c>
      <c r="C12" s="11">
        <v>1.7361111111111101E-4</v>
      </c>
      <c r="D12" s="12">
        <f t="shared" si="0"/>
        <v>1.2964563526361264E-2</v>
      </c>
      <c r="E12" s="12">
        <f t="shared" si="1"/>
        <v>8.0515297906602196E-3</v>
      </c>
      <c r="F12" s="11">
        <v>3.4722222222222202E-5</v>
      </c>
      <c r="G12" s="12">
        <f t="shared" si="2"/>
        <v>9.5541401273885294E-3</v>
      </c>
      <c r="H12" s="12">
        <f t="shared" si="3"/>
        <v>5.0251256281406984E-3</v>
      </c>
      <c r="I12" s="11">
        <v>1.7361111111111101E-4</v>
      </c>
      <c r="J12" s="12">
        <f t="shared" si="4"/>
        <v>2.4875621890547251E-2</v>
      </c>
      <c r="K12" s="12">
        <f t="shared" si="5"/>
        <v>1.518218623481781E-2</v>
      </c>
      <c r="L12" s="13">
        <f t="shared" si="8"/>
        <v>3.8194444444444419E-4</v>
      </c>
      <c r="M12" s="12">
        <f t="shared" si="6"/>
        <v>1.5911282545805192E-2</v>
      </c>
      <c r="N12" s="14">
        <f t="shared" si="7"/>
        <v>9.5707656612528912E-3</v>
      </c>
    </row>
    <row r="13" spans="2:14" x14ac:dyDescent="0.25">
      <c r="B13" s="10" t="s">
        <v>115</v>
      </c>
      <c r="C13" s="11">
        <v>1.38888888888889E-4</v>
      </c>
      <c r="D13" s="12">
        <f t="shared" si="0"/>
        <v>1.0371650821089025E-2</v>
      </c>
      <c r="E13" s="12">
        <f t="shared" si="1"/>
        <v>6.4412238325281838E-3</v>
      </c>
      <c r="F13" s="11">
        <v>3.2407407407407401E-4</v>
      </c>
      <c r="G13" s="12">
        <f t="shared" si="2"/>
        <v>8.9171974522292988E-2</v>
      </c>
      <c r="H13" s="12">
        <f t="shared" si="3"/>
        <v>4.6901172529313202E-2</v>
      </c>
      <c r="I13" s="11">
        <v>6.9444444444444404E-5</v>
      </c>
      <c r="J13" s="12">
        <f t="shared" si="4"/>
        <v>9.9502487562189018E-3</v>
      </c>
      <c r="K13" s="12">
        <f t="shared" si="5"/>
        <v>6.0728744939271238E-3</v>
      </c>
      <c r="L13" s="13">
        <f t="shared" ref="L13" si="9">SUM(C13,F13,I13)</f>
        <v>5.3240740740740744E-4</v>
      </c>
      <c r="M13" s="12">
        <f t="shared" si="6"/>
        <v>2.217936354869816E-2</v>
      </c>
      <c r="N13" s="14">
        <f t="shared" si="7"/>
        <v>1.3341067285382827E-2</v>
      </c>
    </row>
    <row r="14" spans="2:14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/>
      <c r="M14" s="12"/>
      <c r="N14" s="14"/>
    </row>
    <row r="15" spans="2:14" x14ac:dyDescent="0.25">
      <c r="B15" s="10" t="s">
        <v>154</v>
      </c>
      <c r="C15" s="15">
        <v>3.8194444444444446E-4</v>
      </c>
      <c r="D15" s="12">
        <f t="shared" si="0"/>
        <v>2.8522039757994798E-2</v>
      </c>
      <c r="E15" s="12">
        <f t="shared" si="1"/>
        <v>1.7713365539452491E-2</v>
      </c>
      <c r="F15" s="15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2">
        <f t="shared" si="5"/>
        <v>0</v>
      </c>
      <c r="L15" s="13">
        <f t="shared" si="8"/>
        <v>3.8194444444444446E-4</v>
      </c>
      <c r="M15" s="12">
        <f>IFERROR(L15/L$19,0)</f>
        <v>1.5911282545805202E-2</v>
      </c>
      <c r="N15" s="14">
        <f>IFERROR(L15/L$30,0)</f>
        <v>9.5707656612528981E-3</v>
      </c>
    </row>
    <row r="16" spans="2:14" x14ac:dyDescent="0.25">
      <c r="B16" s="10" t="s">
        <v>142</v>
      </c>
      <c r="C16" s="11">
        <v>3.0092592592592595E-4</v>
      </c>
      <c r="D16" s="12">
        <f t="shared" si="0"/>
        <v>2.2471910112359536E-2</v>
      </c>
      <c r="E16" s="12">
        <f t="shared" si="1"/>
        <v>1.3955984970477722E-2</v>
      </c>
      <c r="F16" s="11">
        <v>9.2592592592592602E-5</v>
      </c>
      <c r="G16" s="12">
        <f t="shared" si="2"/>
        <v>2.5477707006369432E-2</v>
      </c>
      <c r="H16" s="12">
        <f t="shared" si="3"/>
        <v>1.3400335008375204E-2</v>
      </c>
      <c r="I16" s="11">
        <v>1.6203703703703703E-4</v>
      </c>
      <c r="J16" s="12">
        <f t="shared" si="4"/>
        <v>2.3217247097844115E-2</v>
      </c>
      <c r="K16" s="12">
        <f t="shared" si="5"/>
        <v>1.4170040485829963E-2</v>
      </c>
      <c r="L16" s="13">
        <f t="shared" si="8"/>
        <v>5.5555555555555556E-4</v>
      </c>
      <c r="M16" s="12">
        <f>IFERROR(L16/L$19,0)</f>
        <v>2.3143683702989384E-2</v>
      </c>
      <c r="N16" s="14">
        <f>IFERROR(L16/L$30,0)</f>
        <v>1.3921113689095124E-2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1.58564814814815E-3</v>
      </c>
      <c r="D18" s="12">
        <f t="shared" si="0"/>
        <v>0.11840968020743307</v>
      </c>
      <c r="E18" s="12">
        <f t="shared" si="1"/>
        <v>7.3537305421363469E-2</v>
      </c>
      <c r="F18" s="11">
        <v>4.5138888888888898E-4</v>
      </c>
      <c r="G18" s="12">
        <f t="shared" si="2"/>
        <v>0.12420382165605098</v>
      </c>
      <c r="H18" s="12">
        <f t="shared" si="3"/>
        <v>6.5326633165829137E-2</v>
      </c>
      <c r="I18" s="11">
        <v>8.1018518518518503E-5</v>
      </c>
      <c r="J18" s="12">
        <f t="shared" si="4"/>
        <v>1.1608623548922056E-2</v>
      </c>
      <c r="K18" s="12">
        <f t="shared" si="5"/>
        <v>7.0850202429149807E-3</v>
      </c>
      <c r="L18" s="13">
        <f t="shared" si="8"/>
        <v>2.1180555555555575E-3</v>
      </c>
      <c r="M18" s="12">
        <f>IFERROR(L18/L$19,0)</f>
        <v>8.8235294117647106E-2</v>
      </c>
      <c r="N18" s="14">
        <f>IFERROR(L18/L$30,0)</f>
        <v>5.3074245939675205E-2</v>
      </c>
    </row>
    <row r="19" spans="2:14" ht="16.5" thickTop="1" thickBot="1" x14ac:dyDescent="0.3">
      <c r="B19" s="31" t="s">
        <v>3</v>
      </c>
      <c r="C19" s="32">
        <f>SUM(C7:C18)</f>
        <v>1.3391203703703712E-2</v>
      </c>
      <c r="D19" s="33">
        <f>IFERROR(SUM(D7:D18),0)</f>
        <v>0.99999999999999978</v>
      </c>
      <c r="E19" s="33">
        <f>IFERROR(SUM(E7:E18),0)</f>
        <v>0.62104133118625893</v>
      </c>
      <c r="F19" s="32">
        <f>SUM(F7:F18)</f>
        <v>3.634259259259259E-3</v>
      </c>
      <c r="G19" s="33">
        <f>IFERROR(SUM(G7:G18),0)</f>
        <v>1</v>
      </c>
      <c r="H19" s="33">
        <f>IFERROR(SUM(H7:H18),0)</f>
        <v>0.52596314907872677</v>
      </c>
      <c r="I19" s="32">
        <f>SUM(I7:I18)</f>
        <v>6.9791666666666656E-3</v>
      </c>
      <c r="J19" s="33">
        <f>IFERROR(SUM(J7:J18),0)</f>
        <v>0.99999999999999989</v>
      </c>
      <c r="K19" s="33">
        <f>IFERROR(SUM(K7:K18),0)</f>
        <v>0.61032388663967618</v>
      </c>
      <c r="L19" s="32">
        <f>SUM(L7:L18)</f>
        <v>2.400462962962964E-2</v>
      </c>
      <c r="M19" s="33">
        <f>IFERROR(SUM(M7:M18),0)</f>
        <v>0.99999999999999989</v>
      </c>
      <c r="N19" s="34">
        <f>IFERROR(SUM(N7:N18),0)</f>
        <v>0.60150812064965209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0</v>
      </c>
      <c r="D22" s="19"/>
      <c r="E22" s="12">
        <f>IFERROR(C22/C$30,0)</f>
        <v>0</v>
      </c>
      <c r="F22" s="11">
        <v>0</v>
      </c>
      <c r="G22" s="19"/>
      <c r="H22" s="12">
        <f>IFERROR(F22/F$30,0)</f>
        <v>0</v>
      </c>
      <c r="I22" s="11">
        <v>0</v>
      </c>
      <c r="J22" s="19"/>
      <c r="K22" s="12">
        <f>IFERROR(I22/I$30,0)</f>
        <v>0</v>
      </c>
      <c r="L22" s="13">
        <f>SUM(C22,F22,I22)</f>
        <v>0</v>
      </c>
      <c r="M22" s="19"/>
      <c r="N22" s="14">
        <f>IFERROR(L22/L$30,0)</f>
        <v>0</v>
      </c>
    </row>
    <row r="23" spans="2:14" x14ac:dyDescent="0.25">
      <c r="B23" s="18" t="s">
        <v>16</v>
      </c>
      <c r="C23" s="11">
        <v>1.04166666666667E-4</v>
      </c>
      <c r="D23" s="19"/>
      <c r="E23" s="12">
        <f t="shared" ref="E23:E27" si="10">IFERROR(C23/C$30,0)</f>
        <v>4.8309178743961498E-3</v>
      </c>
      <c r="F23" s="11">
        <v>0</v>
      </c>
      <c r="G23" s="19"/>
      <c r="H23" s="12">
        <f t="shared" ref="H23:H27" si="11">IFERROR(F23/F$30,0)</f>
        <v>0</v>
      </c>
      <c r="I23" s="11">
        <v>1.15740740740741E-4</v>
      </c>
      <c r="J23" s="19"/>
      <c r="K23" s="12">
        <f t="shared" ref="K23:K27" si="12">IFERROR(I23/I$30,0)</f>
        <v>1.0121457489878569E-2</v>
      </c>
      <c r="L23" s="13">
        <f t="shared" ref="L23:L27" si="13">SUM(C23,F23,I23)</f>
        <v>2.19907407407408E-4</v>
      </c>
      <c r="M23" s="19"/>
      <c r="N23" s="14">
        <f t="shared" ref="N23:N27" si="14">IFERROR(L23/L$30,0)</f>
        <v>5.510440835266835E-3</v>
      </c>
    </row>
    <row r="24" spans="2:14" x14ac:dyDescent="0.25">
      <c r="B24" s="18" t="s">
        <v>17</v>
      </c>
      <c r="C24" s="11">
        <v>6.4814814814814802E-4</v>
      </c>
      <c r="D24" s="19"/>
      <c r="E24" s="12">
        <f t="shared" si="10"/>
        <v>3.0059044551798163E-2</v>
      </c>
      <c r="F24" s="11">
        <v>1.2731481481481499E-4</v>
      </c>
      <c r="G24" s="19"/>
      <c r="H24" s="12">
        <f t="shared" si="11"/>
        <v>1.8425460636515931E-2</v>
      </c>
      <c r="I24" s="11">
        <v>3.9351851851851901E-4</v>
      </c>
      <c r="J24" s="19"/>
      <c r="K24" s="12">
        <f t="shared" si="12"/>
        <v>3.4412955465587099E-2</v>
      </c>
      <c r="L24" s="13">
        <f t="shared" si="13"/>
        <v>1.168981481481482E-3</v>
      </c>
      <c r="M24" s="19"/>
      <c r="N24" s="14">
        <f t="shared" si="14"/>
        <v>2.9292343387471002E-2</v>
      </c>
    </row>
    <row r="25" spans="2:14" x14ac:dyDescent="0.25">
      <c r="B25" s="18" t="s">
        <v>18</v>
      </c>
      <c r="C25" s="11">
        <v>1.63194444444444E-3</v>
      </c>
      <c r="D25" s="19"/>
      <c r="E25" s="12">
        <f t="shared" si="10"/>
        <v>7.56843800322059E-2</v>
      </c>
      <c r="F25" s="11">
        <v>5.4398148148148101E-4</v>
      </c>
      <c r="G25" s="19"/>
      <c r="H25" s="12">
        <f t="shared" si="11"/>
        <v>7.8726968174204257E-2</v>
      </c>
      <c r="I25" s="11">
        <v>6.7129629629629603E-4</v>
      </c>
      <c r="J25" s="19"/>
      <c r="K25" s="12">
        <f t="shared" si="12"/>
        <v>5.8704453441295538E-2</v>
      </c>
      <c r="L25" s="13">
        <f t="shared" si="13"/>
        <v>2.8472222222222171E-3</v>
      </c>
      <c r="M25" s="19"/>
      <c r="N25" s="14">
        <f t="shared" si="14"/>
        <v>7.1345707656612384E-2</v>
      </c>
    </row>
    <row r="26" spans="2:14" x14ac:dyDescent="0.25">
      <c r="B26" s="18" t="s">
        <v>19</v>
      </c>
      <c r="C26" s="11">
        <v>5.7870370370370402E-3</v>
      </c>
      <c r="D26" s="19"/>
      <c r="E26" s="12">
        <f t="shared" si="10"/>
        <v>0.26838432635534093</v>
      </c>
      <c r="F26" s="11">
        <v>2.60416666666667E-3</v>
      </c>
      <c r="G26" s="19"/>
      <c r="H26" s="12">
        <f t="shared" si="11"/>
        <v>0.37688442211055306</v>
      </c>
      <c r="I26" s="11">
        <v>3.2754629629629601E-3</v>
      </c>
      <c r="J26" s="19"/>
      <c r="K26" s="12">
        <f t="shared" si="12"/>
        <v>0.2864372469635626</v>
      </c>
      <c r="L26" s="13">
        <f t="shared" si="13"/>
        <v>1.1666666666666669E-2</v>
      </c>
      <c r="M26" s="19"/>
      <c r="N26" s="14">
        <f t="shared" si="14"/>
        <v>0.29234338747099764</v>
      </c>
    </row>
    <row r="27" spans="2:14" ht="15.75" thickBot="1" x14ac:dyDescent="0.3">
      <c r="B27" s="23" t="s">
        <v>20</v>
      </c>
      <c r="C27" s="20">
        <v>0</v>
      </c>
      <c r="D27" s="24"/>
      <c r="E27" s="21">
        <f t="shared" si="10"/>
        <v>0</v>
      </c>
      <c r="F27" s="20">
        <v>0</v>
      </c>
      <c r="G27" s="24"/>
      <c r="H27" s="21">
        <f t="shared" si="11"/>
        <v>0</v>
      </c>
      <c r="I27" s="20">
        <v>0</v>
      </c>
      <c r="J27" s="24"/>
      <c r="K27" s="21">
        <f t="shared" si="12"/>
        <v>0</v>
      </c>
      <c r="L27" s="13">
        <f t="shared" si="13"/>
        <v>0</v>
      </c>
      <c r="M27" s="24"/>
      <c r="N27" s="22">
        <f t="shared" si="14"/>
        <v>0</v>
      </c>
    </row>
    <row r="28" spans="2:14" ht="16.5" thickTop="1" thickBot="1" x14ac:dyDescent="0.3">
      <c r="B28" s="31" t="s">
        <v>3</v>
      </c>
      <c r="C28" s="32">
        <f>SUM(C22:C27)</f>
        <v>8.1712962962962946E-3</v>
      </c>
      <c r="D28" s="33"/>
      <c r="E28" s="33">
        <f>IFERROR(SUM(E22:E27),0)</f>
        <v>0.37895866881374113</v>
      </c>
      <c r="F28" s="32">
        <f>SUM(F22:F27)</f>
        <v>3.2754629629629661E-3</v>
      </c>
      <c r="G28" s="33"/>
      <c r="H28" s="33">
        <f>IFERROR(SUM(H22:H27),0)</f>
        <v>0.47403685092127323</v>
      </c>
      <c r="I28" s="32">
        <f>SUM(I22:I27)</f>
        <v>4.4560185185185163E-3</v>
      </c>
      <c r="J28" s="33"/>
      <c r="K28" s="33">
        <f>IFERROR(SUM(K22:K27),0)</f>
        <v>0.38967611336032382</v>
      </c>
      <c r="L28" s="32">
        <f>SUM(L22:L27)</f>
        <v>1.5902777777777776E-2</v>
      </c>
      <c r="M28" s="33"/>
      <c r="N28" s="34">
        <f>IFERROR(SUM(N22:N27),0)</f>
        <v>0.39849187935034786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2.1562500000000005E-2</v>
      </c>
      <c r="D30" s="35"/>
      <c r="E30" s="36">
        <f>IFERROR(SUM(E19,E28),0)</f>
        <v>1</v>
      </c>
      <c r="F30" s="32">
        <f>SUM(F19,F28)</f>
        <v>6.9097222222222251E-3</v>
      </c>
      <c r="G30" s="35"/>
      <c r="H30" s="36">
        <f>IFERROR(SUM(H19,H28),0)</f>
        <v>1</v>
      </c>
      <c r="I30" s="32">
        <f>SUM(I19,I28)</f>
        <v>1.1435185185185182E-2</v>
      </c>
      <c r="J30" s="35"/>
      <c r="K30" s="36">
        <f>IFERROR(SUM(K19,K28),0)</f>
        <v>1</v>
      </c>
      <c r="L30" s="37">
        <f>SUM(L19,L28)</f>
        <v>3.9907407407407419E-2</v>
      </c>
      <c r="M30" s="35"/>
      <c r="N30" s="38">
        <f>IFERROR(SUM(N19,N28),0)</f>
        <v>1</v>
      </c>
    </row>
    <row r="31" spans="2:14" ht="66" customHeight="1" thickTop="1" thickBot="1" x14ac:dyDescent="0.3">
      <c r="B31" s="137" t="s">
        <v>124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66"/>
  <sheetViews>
    <sheetView showGridLines="0" showZeros="0" view="pageBreakPreview" zoomScale="110" zoomScaleNormal="80" zoomScaleSheetLayoutView="110" zoomScalePageLayoutView="5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0" t="s">
        <v>34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s="5" customFormat="1" x14ac:dyDescent="0.25">
      <c r="B5" s="39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2.2997685185185201E-2</v>
      </c>
      <c r="D7" s="12">
        <f t="shared" ref="D7:D18" si="0">IFERROR(C7/C$19,0)</f>
        <v>0.36633480825958709</v>
      </c>
      <c r="E7" s="12">
        <f t="shared" ref="E7:E18" si="1">IFERROR(C7/C$30,0)</f>
        <v>0.14087203119461184</v>
      </c>
      <c r="F7" s="11">
        <v>6.2268518518518497E-3</v>
      </c>
      <c r="G7" s="12">
        <f t="shared" ref="G7:G18" si="2">IFERROR(F7/F$19,0)</f>
        <v>0.30055865921787733</v>
      </c>
      <c r="H7" s="12">
        <f t="shared" ref="H7:H18" si="3">IFERROR(F7/F$30,0)</f>
        <v>0.10592636345737354</v>
      </c>
      <c r="I7" s="11">
        <v>1.40393518518519E-2</v>
      </c>
      <c r="J7" s="12">
        <f t="shared" ref="J7:J18" si="4">IFERROR(I7/I$19,0)</f>
        <v>0.35241138872748479</v>
      </c>
      <c r="K7" s="12">
        <f t="shared" ref="K7:K18" si="5">IFERROR(I7/I$30,0)</f>
        <v>0.16290625839376902</v>
      </c>
      <c r="L7" s="13">
        <f>SUM(C7,F7,I7)</f>
        <v>4.3263888888888949E-2</v>
      </c>
      <c r="M7" s="12">
        <f t="shared" ref="M7:M16" si="6">IFERROR(L7/L$19,0)</f>
        <v>0.35078828828828867</v>
      </c>
      <c r="N7" s="14">
        <f t="shared" ref="N7:N16" si="7">IFERROR(L7/L$30,0)</f>
        <v>0.14036800600826152</v>
      </c>
    </row>
    <row r="8" spans="2:14" s="5" customFormat="1" x14ac:dyDescent="0.25">
      <c r="B8" s="131" t="s">
        <v>110</v>
      </c>
      <c r="C8" s="11">
        <v>8.2291666666666693E-3</v>
      </c>
      <c r="D8" s="12">
        <f t="shared" si="0"/>
        <v>0.13108407079646014</v>
      </c>
      <c r="E8" s="12">
        <f t="shared" si="1"/>
        <v>5.0407656859269741E-2</v>
      </c>
      <c r="F8" s="11">
        <v>4.3981481481481503E-4</v>
      </c>
      <c r="G8" s="12">
        <f t="shared" si="2"/>
        <v>2.1229050279329642E-2</v>
      </c>
      <c r="H8" s="12">
        <f t="shared" si="3"/>
        <v>7.481787753494791E-3</v>
      </c>
      <c r="I8" s="11">
        <v>5.3819444444444401E-3</v>
      </c>
      <c r="J8" s="12">
        <f t="shared" si="4"/>
        <v>0.1350958744915744</v>
      </c>
      <c r="K8" s="12">
        <f t="shared" si="5"/>
        <v>6.2449637389202201E-2</v>
      </c>
      <c r="L8" s="13">
        <f t="shared" ref="L8:L18" si="8">SUM(C8,F8,I8)</f>
        <v>1.4050925925925925E-2</v>
      </c>
      <c r="M8" s="12">
        <f t="shared" si="6"/>
        <v>0.11392642642642639</v>
      </c>
      <c r="N8" s="14">
        <f t="shared" si="7"/>
        <v>4.5587683064213277E-2</v>
      </c>
    </row>
    <row r="9" spans="2:14" s="5" customFormat="1" x14ac:dyDescent="0.25">
      <c r="B9" s="10" t="s">
        <v>47</v>
      </c>
      <c r="C9" s="11">
        <v>4.8032407407407399E-3</v>
      </c>
      <c r="D9" s="12">
        <f t="shared" si="0"/>
        <v>7.6511799410029446E-2</v>
      </c>
      <c r="E9" s="12">
        <f t="shared" si="1"/>
        <v>2.9422190712513265E-2</v>
      </c>
      <c r="F9" s="11">
        <v>4.7453703703703698E-4</v>
      </c>
      <c r="G9" s="12">
        <f t="shared" si="2"/>
        <v>2.2905027932960918E-2</v>
      </c>
      <c r="H9" s="12">
        <f t="shared" si="3"/>
        <v>8.072455207718059E-3</v>
      </c>
      <c r="I9" s="11">
        <v>3.5532407407407401E-3</v>
      </c>
      <c r="J9" s="12">
        <f t="shared" si="4"/>
        <v>8.9192330040673895E-2</v>
      </c>
      <c r="K9" s="12">
        <f t="shared" si="5"/>
        <v>4.1230190706419541E-2</v>
      </c>
      <c r="L9" s="13">
        <f t="shared" si="8"/>
        <v>8.8310185185185176E-3</v>
      </c>
      <c r="M9" s="12">
        <f t="shared" si="6"/>
        <v>7.1602852852852825E-2</v>
      </c>
      <c r="N9" s="14">
        <f t="shared" si="7"/>
        <v>2.8651896357491539E-2</v>
      </c>
    </row>
    <row r="10" spans="2:14" s="5" customFormat="1" x14ac:dyDescent="0.25">
      <c r="B10" s="10" t="s">
        <v>11</v>
      </c>
      <c r="C10" s="11">
        <v>1.3125E-2</v>
      </c>
      <c r="D10" s="12">
        <f t="shared" si="0"/>
        <v>0.20907079646017687</v>
      </c>
      <c r="E10" s="12">
        <f t="shared" si="1"/>
        <v>8.0397022332506132E-2</v>
      </c>
      <c r="F10" s="11">
        <v>1.58564814814815E-3</v>
      </c>
      <c r="G10" s="12">
        <f t="shared" si="2"/>
        <v>7.6536312849162194E-2</v>
      </c>
      <c r="H10" s="12">
        <f t="shared" si="3"/>
        <v>2.6973813742862819E-2</v>
      </c>
      <c r="I10" s="11">
        <v>8.4490740740740707E-3</v>
      </c>
      <c r="J10" s="12">
        <f t="shared" si="4"/>
        <v>0.21208599651365451</v>
      </c>
      <c r="K10" s="12">
        <f t="shared" si="5"/>
        <v>9.8039215686274453E-2</v>
      </c>
      <c r="L10" s="13">
        <f t="shared" si="8"/>
        <v>2.315972222222222E-2</v>
      </c>
      <c r="M10" s="12">
        <f t="shared" si="6"/>
        <v>0.18778153153153146</v>
      </c>
      <c r="N10" s="14">
        <f t="shared" si="7"/>
        <v>7.5140818625610187E-2</v>
      </c>
    </row>
    <row r="11" spans="2:14" s="5" customFormat="1" x14ac:dyDescent="0.25">
      <c r="B11" s="10" t="s">
        <v>12</v>
      </c>
      <c r="C11" s="11">
        <v>2.7546296296296299E-3</v>
      </c>
      <c r="D11" s="12">
        <f t="shared" si="0"/>
        <v>4.387905604719762E-2</v>
      </c>
      <c r="E11" s="12">
        <f t="shared" si="1"/>
        <v>1.6873449131513635E-2</v>
      </c>
      <c r="F11" s="11">
        <v>3.00925925925926E-4</v>
      </c>
      <c r="G11" s="12">
        <f t="shared" si="2"/>
        <v>1.452513966480449E-2</v>
      </c>
      <c r="H11" s="12">
        <f t="shared" si="3"/>
        <v>5.1191179366016984E-3</v>
      </c>
      <c r="I11" s="11">
        <v>2.7314814814814801E-3</v>
      </c>
      <c r="J11" s="12">
        <f t="shared" si="4"/>
        <v>6.8564787914003361E-2</v>
      </c>
      <c r="K11" s="12">
        <f t="shared" si="5"/>
        <v>3.1694869728713382E-2</v>
      </c>
      <c r="L11" s="13">
        <f t="shared" si="8"/>
        <v>5.7870370370370358E-3</v>
      </c>
      <c r="M11" s="12">
        <f t="shared" si="6"/>
        <v>4.6921921921921898E-2</v>
      </c>
      <c r="N11" s="14">
        <f t="shared" si="7"/>
        <v>1.8775816748028529E-2</v>
      </c>
    </row>
    <row r="12" spans="2:14" s="5" customFormat="1" x14ac:dyDescent="0.25">
      <c r="B12" s="10" t="s">
        <v>128</v>
      </c>
      <c r="C12" s="11">
        <v>2.2916666666666701E-3</v>
      </c>
      <c r="D12" s="12">
        <f t="shared" si="0"/>
        <v>3.6504424778761098E-2</v>
      </c>
      <c r="E12" s="12">
        <f t="shared" si="1"/>
        <v>1.4037575327897919E-2</v>
      </c>
      <c r="F12" s="11">
        <v>1.15740740740741E-4</v>
      </c>
      <c r="G12" s="12">
        <f t="shared" si="2"/>
        <v>5.586592178770969E-3</v>
      </c>
      <c r="H12" s="12">
        <f t="shared" si="3"/>
        <v>1.9688915140775799E-3</v>
      </c>
      <c r="I12" s="11">
        <v>7.5231481481481503E-4</v>
      </c>
      <c r="J12" s="12">
        <f t="shared" si="4"/>
        <v>1.8884369552585687E-2</v>
      </c>
      <c r="K12" s="12">
        <f t="shared" si="5"/>
        <v>8.7295192049422522E-3</v>
      </c>
      <c r="L12" s="13">
        <f t="shared" si="8"/>
        <v>3.1597222222222261E-3</v>
      </c>
      <c r="M12" s="12">
        <f t="shared" si="6"/>
        <v>2.5619369369369396E-2</v>
      </c>
      <c r="N12" s="14">
        <f t="shared" si="7"/>
        <v>1.0251595944423592E-2</v>
      </c>
    </row>
    <row r="13" spans="2:14" s="5" customFormat="1" x14ac:dyDescent="0.25">
      <c r="B13" s="10" t="s">
        <v>115</v>
      </c>
      <c r="C13" s="11">
        <v>1.2847222222222201E-3</v>
      </c>
      <c r="D13" s="12">
        <f t="shared" si="0"/>
        <v>2.046460176991146E-2</v>
      </c>
      <c r="E13" s="12">
        <f t="shared" si="1"/>
        <v>7.869549805033656E-3</v>
      </c>
      <c r="F13" s="11">
        <v>0</v>
      </c>
      <c r="G13" s="12">
        <f t="shared" si="2"/>
        <v>0</v>
      </c>
      <c r="H13" s="12">
        <f t="shared" si="3"/>
        <v>0</v>
      </c>
      <c r="I13" s="11">
        <v>8.1018518518518505E-4</v>
      </c>
      <c r="J13" s="12">
        <f t="shared" si="4"/>
        <v>2.0337013364323038E-2</v>
      </c>
      <c r="K13" s="12">
        <f t="shared" si="5"/>
        <v>9.4010206822454975E-3</v>
      </c>
      <c r="L13" s="13">
        <f t="shared" ref="L13:L14" si="9">SUM(C13,F13,I13)</f>
        <v>2.0949074074074051E-3</v>
      </c>
      <c r="M13" s="12">
        <f t="shared" si="6"/>
        <v>1.6985735735735714E-2</v>
      </c>
      <c r="N13" s="14">
        <f t="shared" si="7"/>
        <v>6.7968456627863216E-3</v>
      </c>
    </row>
    <row r="14" spans="2:14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154</v>
      </c>
      <c r="C15" s="15">
        <v>4.0509259259259258E-4</v>
      </c>
      <c r="D15" s="12">
        <f t="shared" si="0"/>
        <v>6.4528023598820023E-3</v>
      </c>
      <c r="E15" s="12">
        <f t="shared" si="1"/>
        <v>2.4813895781637695E-3</v>
      </c>
      <c r="F15" s="15">
        <v>2.31481481481481E-5</v>
      </c>
      <c r="G15" s="12">
        <f t="shared" si="2"/>
        <v>1.117318435754189E-3</v>
      </c>
      <c r="H15" s="12">
        <f t="shared" si="3"/>
        <v>3.9377830281551432E-4</v>
      </c>
      <c r="I15" s="11">
        <v>1.15740740740741E-4</v>
      </c>
      <c r="J15" s="12">
        <f t="shared" si="4"/>
        <v>2.905287623474727E-3</v>
      </c>
      <c r="K15" s="12">
        <f t="shared" si="5"/>
        <v>1.343002954606503E-3</v>
      </c>
      <c r="L15" s="13">
        <f t="shared" si="8"/>
        <v>5.4398148148148166E-4</v>
      </c>
      <c r="M15" s="12">
        <f t="shared" si="6"/>
        <v>4.410660660660661E-3</v>
      </c>
      <c r="N15" s="14">
        <f t="shared" si="7"/>
        <v>1.7649267743146827E-3</v>
      </c>
    </row>
    <row r="16" spans="2:14" s="5" customFormat="1" x14ac:dyDescent="0.25">
      <c r="B16" s="10" t="s">
        <v>142</v>
      </c>
      <c r="C16" s="11">
        <v>2.6620370370370372E-4</v>
      </c>
      <c r="D16" s="12">
        <f t="shared" si="0"/>
        <v>4.2404129793510307E-3</v>
      </c>
      <c r="E16" s="12">
        <f t="shared" si="1"/>
        <v>1.6306274370790487E-3</v>
      </c>
      <c r="F16" s="11">
        <v>0</v>
      </c>
      <c r="G16" s="12">
        <f t="shared" si="2"/>
        <v>0</v>
      </c>
      <c r="H16" s="12">
        <f t="shared" si="3"/>
        <v>0</v>
      </c>
      <c r="I16" s="11">
        <v>1.1574074074074073E-4</v>
      </c>
      <c r="J16" s="12">
        <f t="shared" si="4"/>
        <v>2.9052876234747201E-3</v>
      </c>
      <c r="K16" s="12">
        <f t="shared" si="5"/>
        <v>1.3430029546064998E-3</v>
      </c>
      <c r="L16" s="13">
        <f t="shared" si="8"/>
        <v>3.8194444444444446E-4</v>
      </c>
      <c r="M16" s="12">
        <f t="shared" si="6"/>
        <v>3.0968468468468464E-3</v>
      </c>
      <c r="N16" s="14">
        <f t="shared" si="7"/>
        <v>1.2392039053698834E-3</v>
      </c>
    </row>
    <row r="17" spans="2:14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s="5" customFormat="1" ht="15.75" thickBot="1" x14ac:dyDescent="0.3">
      <c r="B18" s="10" t="s">
        <v>13</v>
      </c>
      <c r="C18" s="11">
        <v>6.6203703703703702E-3</v>
      </c>
      <c r="D18" s="12">
        <f t="shared" si="0"/>
        <v>0.10545722713864301</v>
      </c>
      <c r="E18" s="12">
        <f t="shared" si="1"/>
        <v>4.0552995391705038E-2</v>
      </c>
      <c r="F18" s="11">
        <v>1.15509259259259E-2</v>
      </c>
      <c r="G18" s="12">
        <f t="shared" si="2"/>
        <v>0.55754189944134014</v>
      </c>
      <c r="H18" s="12">
        <f t="shared" si="3"/>
        <v>0.19649537310494161</v>
      </c>
      <c r="I18" s="11">
        <v>3.8888888888888901E-3</v>
      </c>
      <c r="J18" s="12">
        <f t="shared" si="4"/>
        <v>9.761766414875063E-2</v>
      </c>
      <c r="K18" s="12">
        <f t="shared" si="5"/>
        <v>4.5124899274778411E-2</v>
      </c>
      <c r="L18" s="13">
        <f t="shared" si="8"/>
        <v>2.2060185185185158E-2</v>
      </c>
      <c r="M18" s="12">
        <f>IFERROR(L18/L$19,0)</f>
        <v>0.1788663663663661</v>
      </c>
      <c r="N18" s="14">
        <f>IFERROR(L18/L$30,0)</f>
        <v>7.1573413443484682E-2</v>
      </c>
    </row>
    <row r="19" spans="2:14" s="5" customFormat="1" ht="16.5" thickTop="1" thickBot="1" x14ac:dyDescent="0.3">
      <c r="B19" s="31" t="s">
        <v>3</v>
      </c>
      <c r="C19" s="32">
        <f>SUM(C7:C18)</f>
        <v>6.2777777777777807E-2</v>
      </c>
      <c r="D19" s="33">
        <f>IFERROR(SUM(D7:D18),0)</f>
        <v>1</v>
      </c>
      <c r="E19" s="33">
        <f>IFERROR(SUM(E7:E18),0)</f>
        <v>0.38454448777029404</v>
      </c>
      <c r="F19" s="32">
        <f>SUM(F7:F18)</f>
        <v>2.0717592592592569E-2</v>
      </c>
      <c r="G19" s="33">
        <f>IFERROR(SUM(G7:G18),0)</f>
        <v>0.99999999999999978</v>
      </c>
      <c r="H19" s="33">
        <f>IFERROR(SUM(H7:H18),0)</f>
        <v>0.35243158101988559</v>
      </c>
      <c r="I19" s="32">
        <f>SUM(I7:I18)</f>
        <v>3.9837962962963012E-2</v>
      </c>
      <c r="J19" s="33">
        <f>IFERROR(SUM(J7:J18),0)</f>
        <v>0.99999999999999967</v>
      </c>
      <c r="K19" s="33">
        <f>IFERROR(SUM(K7:K18),0)</f>
        <v>0.46226161697555773</v>
      </c>
      <c r="L19" s="32">
        <f>SUM(L7:L18)</f>
        <v>0.12333333333333336</v>
      </c>
      <c r="M19" s="33">
        <f>IFERROR(SUM(M7:M18),0)</f>
        <v>0.99999999999999989</v>
      </c>
      <c r="N19" s="34">
        <f>IFERROR(SUM(N7:N18),0)</f>
        <v>0.40015020653398414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1.3495370370370401E-2</v>
      </c>
      <c r="D22" s="19"/>
      <c r="E22" s="12">
        <f>IFERROR(C22/C$30,0)</f>
        <v>8.2665721375398918E-2</v>
      </c>
      <c r="F22" s="11">
        <v>4.2013888888888899E-3</v>
      </c>
      <c r="G22" s="19"/>
      <c r="H22" s="12">
        <f>IFERROR(F22/F$30,0)</f>
        <v>7.1470761961016011E-2</v>
      </c>
      <c r="I22" s="11">
        <v>5.6712962962963001E-3</v>
      </c>
      <c r="J22" s="19"/>
      <c r="K22" s="12">
        <f>IFERROR(I22/I$30,0)</f>
        <v>6.5807144775718543E-2</v>
      </c>
      <c r="L22" s="13">
        <f>SUM(C22,F22,I22)</f>
        <v>2.336805555555559E-2</v>
      </c>
      <c r="M22" s="19"/>
      <c r="N22" s="14">
        <f>IFERROR(L22/L$30,0)</f>
        <v>7.5816748028539327E-2</v>
      </c>
    </row>
    <row r="23" spans="2:14" s="5" customFormat="1" x14ac:dyDescent="0.25">
      <c r="B23" s="18" t="s">
        <v>16</v>
      </c>
      <c r="C23" s="11">
        <v>1.6203703703703701E-4</v>
      </c>
      <c r="D23" s="19"/>
      <c r="E23" s="12">
        <f t="shared" ref="E23:E27" si="10">IFERROR(C23/C$30,0)</f>
        <v>9.925558312655076E-4</v>
      </c>
      <c r="F23" s="11">
        <v>0</v>
      </c>
      <c r="G23" s="19"/>
      <c r="H23" s="12">
        <f t="shared" ref="H23:H27" si="11">IFERROR(F23/F$30,0)</f>
        <v>0</v>
      </c>
      <c r="I23" s="11">
        <v>5.4398148148148101E-4</v>
      </c>
      <c r="J23" s="19"/>
      <c r="K23" s="12">
        <f t="shared" ref="K23:K27" si="12">IFERROR(I23/I$30,0)</f>
        <v>6.3121138866505441E-3</v>
      </c>
      <c r="L23" s="13">
        <f t="shared" ref="L23:L27" si="13">SUM(C23,F23,I23)</f>
        <v>7.0601851851851804E-4</v>
      </c>
      <c r="M23" s="19"/>
      <c r="N23" s="14">
        <f t="shared" ref="N23:N27" si="14">IFERROR(L23/L$30,0)</f>
        <v>2.2906496432594796E-3</v>
      </c>
    </row>
    <row r="24" spans="2:14" s="5" customFormat="1" x14ac:dyDescent="0.25">
      <c r="B24" s="18" t="s">
        <v>17</v>
      </c>
      <c r="C24" s="11">
        <v>3.1134259259259301E-3</v>
      </c>
      <c r="D24" s="19"/>
      <c r="E24" s="12">
        <f t="shared" si="10"/>
        <v>1.9071251329315857E-2</v>
      </c>
      <c r="F24" s="11">
        <v>0</v>
      </c>
      <c r="G24" s="19"/>
      <c r="H24" s="12">
        <f t="shared" si="11"/>
        <v>0</v>
      </c>
      <c r="I24" s="11">
        <v>2.1875000000000002E-3</v>
      </c>
      <c r="J24" s="19"/>
      <c r="K24" s="12">
        <f t="shared" si="12"/>
        <v>2.5382755842062853E-2</v>
      </c>
      <c r="L24" s="13">
        <f t="shared" si="13"/>
        <v>5.3009259259259303E-3</v>
      </c>
      <c r="M24" s="19"/>
      <c r="N24" s="14">
        <f t="shared" si="14"/>
        <v>1.7198648141194151E-2</v>
      </c>
    </row>
    <row r="25" spans="2:14" s="5" customFormat="1" x14ac:dyDescent="0.25">
      <c r="B25" s="18" t="s">
        <v>18</v>
      </c>
      <c r="C25" s="11">
        <v>1.5682870370370399E-2</v>
      </c>
      <c r="D25" s="19"/>
      <c r="E25" s="12">
        <f t="shared" si="10"/>
        <v>9.6065225097483262E-2</v>
      </c>
      <c r="F25" s="11">
        <v>4.09722222222222E-3</v>
      </c>
      <c r="G25" s="19"/>
      <c r="H25" s="12">
        <f t="shared" si="11"/>
        <v>6.9698759598346136E-2</v>
      </c>
      <c r="I25" s="11">
        <v>5.5902777777777799E-3</v>
      </c>
      <c r="J25" s="19"/>
      <c r="K25" s="12">
        <f t="shared" si="12"/>
        <v>6.486704270749398E-2</v>
      </c>
      <c r="L25" s="13">
        <f t="shared" si="13"/>
        <v>2.5370370370370401E-2</v>
      </c>
      <c r="M25" s="19"/>
      <c r="N25" s="14">
        <f t="shared" si="14"/>
        <v>8.2313180623357185E-2</v>
      </c>
    </row>
    <row r="26" spans="2:14" s="5" customFormat="1" x14ac:dyDescent="0.25">
      <c r="B26" s="18" t="s">
        <v>19</v>
      </c>
      <c r="C26" s="11">
        <v>6.7824074074074106E-2</v>
      </c>
      <c r="D26" s="19"/>
      <c r="E26" s="12">
        <f t="shared" si="10"/>
        <v>0.41545551222970561</v>
      </c>
      <c r="F26" s="11">
        <v>2.97685185185185E-2</v>
      </c>
      <c r="G26" s="19"/>
      <c r="H26" s="12">
        <f t="shared" si="11"/>
        <v>0.50639889742075217</v>
      </c>
      <c r="I26" s="11">
        <v>3.2349537037037003E-2</v>
      </c>
      <c r="J26" s="19"/>
      <c r="K26" s="12">
        <f t="shared" si="12"/>
        <v>0.37536932581251636</v>
      </c>
      <c r="L26" s="13">
        <f t="shared" si="13"/>
        <v>0.12994212962962962</v>
      </c>
      <c r="M26" s="19"/>
      <c r="N26" s="14">
        <f t="shared" si="14"/>
        <v>0.42159218926023267</v>
      </c>
    </row>
    <row r="27" spans="2:14" s="5" customFormat="1" ht="15.75" thickBot="1" x14ac:dyDescent="0.3">
      <c r="B27" s="23" t="s">
        <v>20</v>
      </c>
      <c r="C27" s="20">
        <v>1.9675925925925899E-4</v>
      </c>
      <c r="D27" s="24"/>
      <c r="E27" s="21">
        <f t="shared" si="10"/>
        <v>1.2052463665366865E-3</v>
      </c>
      <c r="F27" s="20">
        <v>0</v>
      </c>
      <c r="G27" s="24"/>
      <c r="H27" s="21">
        <f t="shared" si="11"/>
        <v>0</v>
      </c>
      <c r="I27" s="20">
        <v>0</v>
      </c>
      <c r="J27" s="24"/>
      <c r="K27" s="21">
        <f t="shared" si="12"/>
        <v>0</v>
      </c>
      <c r="L27" s="13">
        <f t="shared" si="13"/>
        <v>1.9675925925925899E-4</v>
      </c>
      <c r="M27" s="24"/>
      <c r="N27" s="22">
        <f t="shared" si="14"/>
        <v>6.3837776943296925E-4</v>
      </c>
    </row>
    <row r="28" spans="2:14" s="5" customFormat="1" ht="16.5" thickTop="1" thickBot="1" x14ac:dyDescent="0.3">
      <c r="B28" s="31" t="s">
        <v>3</v>
      </c>
      <c r="C28" s="32">
        <f>SUM(C22:C27)</f>
        <v>0.10047453703703713</v>
      </c>
      <c r="D28" s="33"/>
      <c r="E28" s="33">
        <f>IFERROR(SUM(E22:E27),0)</f>
        <v>0.61545551222970596</v>
      </c>
      <c r="F28" s="32">
        <f>SUM(F22:F27)</f>
        <v>3.806712962962961E-2</v>
      </c>
      <c r="G28" s="33"/>
      <c r="H28" s="33">
        <f>IFERROR(SUM(H22:H27),0)</f>
        <v>0.6475684189801143</v>
      </c>
      <c r="I28" s="32">
        <f>SUM(I22:I27)</f>
        <v>4.634259259259256E-2</v>
      </c>
      <c r="J28" s="33"/>
      <c r="K28" s="33">
        <f>IFERROR(SUM(K22:K27),0)</f>
        <v>0.53773838302444221</v>
      </c>
      <c r="L28" s="32">
        <f>SUM(L22:L27)</f>
        <v>0.18488425925925933</v>
      </c>
      <c r="M28" s="33"/>
      <c r="N28" s="34">
        <f>IFERROR(SUM(N22:N27),0)</f>
        <v>0.59984979346601586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0.16325231481481495</v>
      </c>
      <c r="D30" s="35"/>
      <c r="E30" s="36">
        <f>IFERROR(SUM(E19,E28),0)</f>
        <v>1</v>
      </c>
      <c r="F30" s="32">
        <f>SUM(F19,F28)</f>
        <v>5.8784722222222183E-2</v>
      </c>
      <c r="G30" s="35"/>
      <c r="H30" s="36">
        <f>IFERROR(SUM(H19,H28),0)</f>
        <v>0.99999999999999989</v>
      </c>
      <c r="I30" s="32">
        <f>SUM(I19,I28)</f>
        <v>8.6180555555555566E-2</v>
      </c>
      <c r="J30" s="35"/>
      <c r="K30" s="36">
        <f>IFERROR(SUM(K19,K28),0)</f>
        <v>1</v>
      </c>
      <c r="L30" s="37">
        <f>SUM(L19,L28)</f>
        <v>0.30821759259259268</v>
      </c>
      <c r="M30" s="35"/>
      <c r="N30" s="38">
        <f>IFERROR(SUM(N19,N28),0)</f>
        <v>1</v>
      </c>
    </row>
    <row r="31" spans="2:14" s="5" customFormat="1" ht="66" customHeight="1" thickTop="1" thickBot="1" x14ac:dyDescent="0.3">
      <c r="B31" s="137" t="s">
        <v>127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140625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35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39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2.6828703703703698E-2</v>
      </c>
      <c r="D7" s="12">
        <f t="shared" ref="D7:D18" si="0">IFERROR(C7/C$19,0)</f>
        <v>0.35222610545509792</v>
      </c>
      <c r="E7" s="12">
        <f t="shared" ref="E7:E18" si="1">IFERROR(C7/C$30,0)</f>
        <v>0.14516533066132262</v>
      </c>
      <c r="F7" s="11">
        <v>6.9675925925925903E-3</v>
      </c>
      <c r="G7" s="12">
        <f t="shared" ref="G7:G18" si="2">IFERROR(F7/F$19,0)</f>
        <v>0.28612167300380242</v>
      </c>
      <c r="H7" s="12">
        <f t="shared" ref="H7:H18" si="3">IFERROR(F7/F$30,0)</f>
        <v>0.10606060606060602</v>
      </c>
      <c r="I7" s="11">
        <v>1.6354166666666701E-2</v>
      </c>
      <c r="J7" s="12">
        <f t="shared" ref="J7:J18" si="4">IFERROR(I7/I$19,0)</f>
        <v>0.34932014833127356</v>
      </c>
      <c r="K7" s="12">
        <f t="shared" ref="K7:K18" si="5">IFERROR(I7/I$30,0)</f>
        <v>0.16753616314915845</v>
      </c>
      <c r="L7" s="13">
        <f>SUM(C7,F7,I7)</f>
        <v>5.0150462962962994E-2</v>
      </c>
      <c r="M7" s="12">
        <f t="shared" ref="M7:M16" si="6">IFERROR(L7/L$19,0)</f>
        <v>0.34037706205813051</v>
      </c>
      <c r="N7" s="14">
        <f t="shared" ref="N7:N16" si="7">IFERROR(L7/L$30,0)</f>
        <v>0.14405878050402293</v>
      </c>
    </row>
    <row r="8" spans="2:14" x14ac:dyDescent="0.25">
      <c r="B8" s="131" t="s">
        <v>110</v>
      </c>
      <c r="C8" s="11">
        <v>9.6412037037037004E-3</v>
      </c>
      <c r="D8" s="12">
        <f t="shared" si="0"/>
        <v>0.12657650812946356</v>
      </c>
      <c r="E8" s="12">
        <f t="shared" si="1"/>
        <v>5.2166833667334649E-2</v>
      </c>
      <c r="F8" s="11">
        <v>9.7222222222222198E-4</v>
      </c>
      <c r="G8" s="12">
        <f t="shared" si="2"/>
        <v>3.9923954372623596E-2</v>
      </c>
      <c r="H8" s="12">
        <f t="shared" si="3"/>
        <v>1.4799154334038051E-2</v>
      </c>
      <c r="I8" s="11">
        <v>6.3541666666666703E-3</v>
      </c>
      <c r="J8" s="12">
        <f t="shared" si="4"/>
        <v>0.13572311495673667</v>
      </c>
      <c r="K8" s="12">
        <f t="shared" si="5"/>
        <v>6.5093668484704784E-2</v>
      </c>
      <c r="L8" s="13">
        <f t="shared" ref="L8:L18" si="8">SUM(C8,F8,I8)</f>
        <v>1.6967592592592593E-2</v>
      </c>
      <c r="M8" s="12">
        <f t="shared" si="6"/>
        <v>0.11516103692065983</v>
      </c>
      <c r="N8" s="14">
        <f t="shared" si="7"/>
        <v>4.8739942815346757E-2</v>
      </c>
    </row>
    <row r="9" spans="2:14" x14ac:dyDescent="0.25">
      <c r="B9" s="10" t="s">
        <v>47</v>
      </c>
      <c r="C9" s="11">
        <v>6.2847222222222202E-3</v>
      </c>
      <c r="D9" s="12">
        <f t="shared" si="0"/>
        <v>8.2510256799878404E-2</v>
      </c>
      <c r="E9" s="12">
        <f t="shared" si="1"/>
        <v>3.4005511022044077E-2</v>
      </c>
      <c r="F9" s="11">
        <v>8.3333333333333295E-4</v>
      </c>
      <c r="G9" s="12">
        <f t="shared" si="2"/>
        <v>3.4220532319391643E-2</v>
      </c>
      <c r="H9" s="12">
        <f t="shared" si="3"/>
        <v>1.268498942917547E-2</v>
      </c>
      <c r="I9" s="11">
        <v>4.6759259259259297E-3</v>
      </c>
      <c r="J9" s="12">
        <f t="shared" si="4"/>
        <v>9.9876390605686025E-2</v>
      </c>
      <c r="K9" s="12">
        <f t="shared" si="5"/>
        <v>4.7901351671804621E-2</v>
      </c>
      <c r="L9" s="13">
        <f t="shared" si="8"/>
        <v>1.1793981481481482E-2</v>
      </c>
      <c r="M9" s="12">
        <f t="shared" si="6"/>
        <v>8.0047132757266284E-2</v>
      </c>
      <c r="N9" s="14">
        <f t="shared" si="7"/>
        <v>3.3878582352550028E-2</v>
      </c>
    </row>
    <row r="10" spans="2:14" x14ac:dyDescent="0.25">
      <c r="B10" s="10" t="s">
        <v>11</v>
      </c>
      <c r="C10" s="11">
        <v>1.5509259259259301E-2</v>
      </c>
      <c r="D10" s="12">
        <f t="shared" si="0"/>
        <v>0.20361647166084235</v>
      </c>
      <c r="E10" s="12">
        <f t="shared" si="1"/>
        <v>8.3917835671342908E-2</v>
      </c>
      <c r="F10" s="11">
        <v>2.2800925925925901E-3</v>
      </c>
      <c r="G10" s="12">
        <f t="shared" si="2"/>
        <v>9.3631178707224302E-2</v>
      </c>
      <c r="H10" s="12">
        <f t="shared" si="3"/>
        <v>3.4707540521493975E-2</v>
      </c>
      <c r="I10" s="11">
        <v>9.69907407407407E-3</v>
      </c>
      <c r="J10" s="12">
        <f t="shared" si="4"/>
        <v>0.20716934487020985</v>
      </c>
      <c r="K10" s="12">
        <f t="shared" si="5"/>
        <v>9.9359734408347083E-2</v>
      </c>
      <c r="L10" s="13">
        <f t="shared" si="8"/>
        <v>2.7488425925925958E-2</v>
      </c>
      <c r="M10" s="12">
        <f t="shared" si="6"/>
        <v>0.18656716417910466</v>
      </c>
      <c r="N10" s="14">
        <f t="shared" si="7"/>
        <v>7.8961367112175093E-2</v>
      </c>
    </row>
    <row r="11" spans="2:14" x14ac:dyDescent="0.25">
      <c r="B11" s="10" t="s">
        <v>12</v>
      </c>
      <c r="C11" s="11">
        <v>4.4560185185185197E-3</v>
      </c>
      <c r="D11" s="12">
        <f t="shared" si="0"/>
        <v>5.8501747454794112E-2</v>
      </c>
      <c r="E11" s="12">
        <f t="shared" si="1"/>
        <v>2.4110721442885778E-2</v>
      </c>
      <c r="F11" s="11">
        <v>7.0601851851851804E-4</v>
      </c>
      <c r="G11" s="12">
        <f t="shared" si="2"/>
        <v>2.8992395437262359E-2</v>
      </c>
      <c r="H11" s="12">
        <f t="shared" si="3"/>
        <v>1.0747004933051437E-2</v>
      </c>
      <c r="I11" s="11">
        <v>3.5648148148148102E-3</v>
      </c>
      <c r="J11" s="12">
        <f t="shared" si="4"/>
        <v>7.6143386897404033E-2</v>
      </c>
      <c r="K11" s="12">
        <f t="shared" si="5"/>
        <v>3.6518852264643048E-2</v>
      </c>
      <c r="L11" s="13">
        <f t="shared" si="8"/>
        <v>8.7268518518518485E-3</v>
      </c>
      <c r="M11" s="12">
        <f t="shared" si="6"/>
        <v>5.9230164964650396E-2</v>
      </c>
      <c r="N11" s="14">
        <f t="shared" si="7"/>
        <v>2.5068156127402073E-2</v>
      </c>
    </row>
    <row r="12" spans="2:14" x14ac:dyDescent="0.25">
      <c r="B12" s="10" t="s">
        <v>128</v>
      </c>
      <c r="C12" s="11">
        <v>2.4652777777777802E-3</v>
      </c>
      <c r="D12" s="12">
        <f t="shared" si="0"/>
        <v>3.2365901838626379E-2</v>
      </c>
      <c r="E12" s="12">
        <f t="shared" si="1"/>
        <v>1.333917835671344E-2</v>
      </c>
      <c r="F12" s="11">
        <v>1.50462962962963E-4</v>
      </c>
      <c r="G12" s="12">
        <f t="shared" si="2"/>
        <v>6.1787072243346067E-3</v>
      </c>
      <c r="H12" s="12">
        <f t="shared" si="3"/>
        <v>2.2903453136011282E-3</v>
      </c>
      <c r="I12" s="11">
        <v>9.2592592592592596E-4</v>
      </c>
      <c r="J12" s="12">
        <f t="shared" si="4"/>
        <v>1.9777503090234839E-2</v>
      </c>
      <c r="K12" s="12">
        <f t="shared" si="5"/>
        <v>9.4854161726345716E-3</v>
      </c>
      <c r="L12" s="13">
        <f t="shared" si="8"/>
        <v>3.5416666666666691E-3</v>
      </c>
      <c r="M12" s="12">
        <f t="shared" si="6"/>
        <v>2.403770620581305E-2</v>
      </c>
      <c r="N12" s="14">
        <f t="shared" si="7"/>
        <v>1.0173548773189711E-2</v>
      </c>
    </row>
    <row r="13" spans="2:14" x14ac:dyDescent="0.25">
      <c r="B13" s="10" t="s">
        <v>115</v>
      </c>
      <c r="C13" s="11">
        <v>1.4236111111111101E-3</v>
      </c>
      <c r="D13" s="12">
        <f t="shared" si="0"/>
        <v>1.8690168667375762E-2</v>
      </c>
      <c r="E13" s="12">
        <f t="shared" si="1"/>
        <v>7.7029058116232403E-3</v>
      </c>
      <c r="F13" s="11">
        <v>3.2407407407407401E-4</v>
      </c>
      <c r="G13" s="12">
        <f t="shared" si="2"/>
        <v>1.3307984790874533E-2</v>
      </c>
      <c r="H13" s="12">
        <f t="shared" si="3"/>
        <v>4.9330514446793506E-3</v>
      </c>
      <c r="I13" s="11">
        <v>8.7962962962963005E-4</v>
      </c>
      <c r="J13" s="12">
        <f t="shared" si="4"/>
        <v>1.8788627935723105E-2</v>
      </c>
      <c r="K13" s="12">
        <f t="shared" si="5"/>
        <v>9.0111453640028469E-3</v>
      </c>
      <c r="L13" s="13">
        <f t="shared" ref="L13:L14" si="9">SUM(C13,F13,I13)</f>
        <v>2.6273148148148141E-3</v>
      </c>
      <c r="M13" s="12">
        <f t="shared" si="6"/>
        <v>1.7831893165750186E-2</v>
      </c>
      <c r="N13" s="14">
        <f t="shared" si="7"/>
        <v>7.5470443513531446E-3</v>
      </c>
    </row>
    <row r="14" spans="2:14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9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154</v>
      </c>
      <c r="C15" s="15">
        <v>7.8703703703703705E-4</v>
      </c>
      <c r="D15" s="12">
        <f t="shared" si="0"/>
        <v>1.0332776173833763E-2</v>
      </c>
      <c r="E15" s="12">
        <f t="shared" si="1"/>
        <v>4.2585170340681362E-3</v>
      </c>
      <c r="F15" s="15">
        <v>2.31481481481481E-5</v>
      </c>
      <c r="G15" s="12">
        <f t="shared" si="2"/>
        <v>9.5057034220532189E-4</v>
      </c>
      <c r="H15" s="12">
        <f t="shared" si="3"/>
        <v>3.523608174770958E-4</v>
      </c>
      <c r="I15" s="11">
        <v>1.15740740740741E-4</v>
      </c>
      <c r="J15" s="12">
        <f t="shared" si="4"/>
        <v>2.4721878862793605E-3</v>
      </c>
      <c r="K15" s="12">
        <f t="shared" si="5"/>
        <v>1.185677021579324E-3</v>
      </c>
      <c r="L15" s="13">
        <f t="shared" si="8"/>
        <v>9.2592592592592618E-4</v>
      </c>
      <c r="M15" s="12">
        <f t="shared" si="6"/>
        <v>6.2843676355066767E-3</v>
      </c>
      <c r="N15" s="14">
        <f t="shared" si="7"/>
        <v>2.6597513132522112E-3</v>
      </c>
    </row>
    <row r="16" spans="2:14" x14ac:dyDescent="0.25">
      <c r="B16" s="10" t="s">
        <v>142</v>
      </c>
      <c r="C16" s="11">
        <v>5.6712962962962956E-4</v>
      </c>
      <c r="D16" s="12">
        <f t="shared" si="0"/>
        <v>7.4456769487919747E-3</v>
      </c>
      <c r="E16" s="12">
        <f t="shared" si="1"/>
        <v>3.0686372745490978E-3</v>
      </c>
      <c r="F16" s="11">
        <v>9.2592592592592602E-5</v>
      </c>
      <c r="G16" s="12">
        <f t="shared" si="2"/>
        <v>3.8022813688212962E-3</v>
      </c>
      <c r="H16" s="12">
        <f t="shared" si="3"/>
        <v>1.4094432699083862E-3</v>
      </c>
      <c r="I16" s="11">
        <v>2.7777777777777778E-4</v>
      </c>
      <c r="J16" s="12">
        <f t="shared" si="4"/>
        <v>5.9332509270704518E-3</v>
      </c>
      <c r="K16" s="12">
        <f t="shared" si="5"/>
        <v>2.845624851790371E-3</v>
      </c>
      <c r="L16" s="13">
        <f t="shared" si="8"/>
        <v>9.3749999999999997E-4</v>
      </c>
      <c r="M16" s="12">
        <f t="shared" si="6"/>
        <v>6.3629222309505087E-3</v>
      </c>
      <c r="N16" s="14">
        <f t="shared" si="7"/>
        <v>2.6929982046678628E-3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/>
      <c r="M17" s="12"/>
      <c r="N17" s="14"/>
    </row>
    <row r="18" spans="2:14" ht="15.75" thickBot="1" x14ac:dyDescent="0.3">
      <c r="B18" s="10" t="s">
        <v>13</v>
      </c>
      <c r="C18" s="11">
        <v>8.2060185185185205E-3</v>
      </c>
      <c r="D18" s="12">
        <f t="shared" si="0"/>
        <v>0.10773438687129618</v>
      </c>
      <c r="E18" s="12">
        <f t="shared" si="1"/>
        <v>4.4401302605210427E-2</v>
      </c>
      <c r="F18" s="11">
        <v>1.2002314814814801E-2</v>
      </c>
      <c r="G18" s="12">
        <f t="shared" si="2"/>
        <v>0.49287072243345986</v>
      </c>
      <c r="H18" s="12">
        <f t="shared" si="3"/>
        <v>0.18269908386187433</v>
      </c>
      <c r="I18" s="11">
        <v>3.9699074074074098E-3</v>
      </c>
      <c r="J18" s="12">
        <f t="shared" si="4"/>
        <v>8.4796044499381926E-2</v>
      </c>
      <c r="K18" s="12">
        <f t="shared" si="5"/>
        <v>4.0668721840170743E-2</v>
      </c>
      <c r="L18" s="13">
        <f t="shared" si="8"/>
        <v>2.4178240740740729E-2</v>
      </c>
      <c r="M18" s="12">
        <f>IFERROR(L18/L$19,0)</f>
        <v>0.16410054988216799</v>
      </c>
      <c r="N18" s="14">
        <f>IFERROR(L18/L$30,0)</f>
        <v>6.9452756167298305E-2</v>
      </c>
    </row>
    <row r="19" spans="2:14" ht="16.5" thickTop="1" thickBot="1" x14ac:dyDescent="0.3">
      <c r="B19" s="31" t="s">
        <v>3</v>
      </c>
      <c r="C19" s="32">
        <f>SUM(C7:C18)</f>
        <v>7.616898148148149E-2</v>
      </c>
      <c r="D19" s="33">
        <f>IFERROR(SUM(D7:D18),0)</f>
        <v>1.0000000000000004</v>
      </c>
      <c r="E19" s="33">
        <f>IFERROR(SUM(E7:E18),0)</f>
        <v>0.41213677354709438</v>
      </c>
      <c r="F19" s="32">
        <f>SUM(F7:F18)</f>
        <v>2.4351851851851833E-2</v>
      </c>
      <c r="G19" s="33">
        <f>IFERROR(SUM(G7:G18),0)</f>
        <v>1</v>
      </c>
      <c r="H19" s="33">
        <f>IFERROR(SUM(H7:H18),0)</f>
        <v>0.37068357998590523</v>
      </c>
      <c r="I19" s="32">
        <f>SUM(I7:I18)</f>
        <v>4.6817129629629674E-2</v>
      </c>
      <c r="J19" s="33">
        <f>IFERROR(SUM(J7:J18),0)</f>
        <v>0.99999999999999989</v>
      </c>
      <c r="K19" s="33">
        <f>IFERROR(SUM(K7:K18),0)</f>
        <v>0.47960635522883582</v>
      </c>
      <c r="L19" s="32">
        <f>SUM(L7:L18)</f>
        <v>0.147337962962963</v>
      </c>
      <c r="M19" s="33">
        <f>IFERROR(SUM(M7:M18),0)</f>
        <v>1</v>
      </c>
      <c r="N19" s="34">
        <f>IFERROR(SUM(N7:N18),0)</f>
        <v>0.42323292772125815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1.3495370370370401E-2</v>
      </c>
      <c r="D22" s="19"/>
      <c r="E22" s="12">
        <f>IFERROR(C22/C$30,0)</f>
        <v>7.30210420841685E-2</v>
      </c>
      <c r="F22" s="11">
        <v>4.2013888888888899E-3</v>
      </c>
      <c r="G22" s="19"/>
      <c r="H22" s="12">
        <f>IFERROR(F22/F$30,0)</f>
        <v>6.395348837209304E-2</v>
      </c>
      <c r="I22" s="11">
        <v>5.6712962962963001E-3</v>
      </c>
      <c r="J22" s="19"/>
      <c r="K22" s="12">
        <f>IFERROR(I22/I$30,0)</f>
        <v>5.8098174057386785E-2</v>
      </c>
      <c r="L22" s="13">
        <f>SUM(C22,F22,I22)</f>
        <v>2.336805555555559E-2</v>
      </c>
      <c r="M22" s="19"/>
      <c r="N22" s="14">
        <f>IFERROR(L22/L$30,0)</f>
        <v>6.7125473768202756E-2</v>
      </c>
    </row>
    <row r="23" spans="2:14" x14ac:dyDescent="0.25">
      <c r="B23" s="18" t="s">
        <v>16</v>
      </c>
      <c r="C23" s="11">
        <v>2.6620370370370399E-4</v>
      </c>
      <c r="D23" s="19"/>
      <c r="E23" s="12">
        <f t="shared" ref="E23:E27" si="10">IFERROR(C23/C$30,0)</f>
        <v>1.4403807615230475E-3</v>
      </c>
      <c r="F23" s="11">
        <v>0</v>
      </c>
      <c r="G23" s="19"/>
      <c r="H23" s="12">
        <f t="shared" ref="H23:H27" si="11">IFERROR(F23/F$30,0)</f>
        <v>0</v>
      </c>
      <c r="I23" s="11">
        <v>6.5972222222222203E-4</v>
      </c>
      <c r="J23" s="19"/>
      <c r="K23" s="12">
        <f t="shared" ref="K23:K27" si="12">IFERROR(I23/I$30,0)</f>
        <v>6.7583590230021291E-3</v>
      </c>
      <c r="L23" s="13">
        <f t="shared" ref="L23:L27" si="13">SUM(C23,F23,I23)</f>
        <v>9.2592592592592596E-4</v>
      </c>
      <c r="M23" s="19"/>
      <c r="N23" s="14">
        <f t="shared" ref="N23:N27" si="14">IFERROR(L23/L$30,0)</f>
        <v>2.6597513132522103E-3</v>
      </c>
    </row>
    <row r="24" spans="2:14" x14ac:dyDescent="0.25">
      <c r="B24" s="18" t="s">
        <v>17</v>
      </c>
      <c r="C24" s="11">
        <v>3.76157407407407E-3</v>
      </c>
      <c r="D24" s="19"/>
      <c r="E24" s="12">
        <f t="shared" si="10"/>
        <v>2.035320641282563E-2</v>
      </c>
      <c r="F24" s="11">
        <v>1.2731481481481499E-4</v>
      </c>
      <c r="G24" s="19"/>
      <c r="H24" s="12">
        <f t="shared" si="11"/>
        <v>1.9379844961240338E-3</v>
      </c>
      <c r="I24" s="11">
        <v>2.5810185185185198E-3</v>
      </c>
      <c r="J24" s="19"/>
      <c r="K24" s="12">
        <f t="shared" si="12"/>
        <v>2.6440597581218878E-2</v>
      </c>
      <c r="L24" s="13">
        <f t="shared" si="13"/>
        <v>6.4699074074074051E-3</v>
      </c>
      <c r="M24" s="19"/>
      <c r="N24" s="14">
        <f t="shared" si="14"/>
        <v>1.8585012301349815E-2</v>
      </c>
    </row>
    <row r="25" spans="2:14" x14ac:dyDescent="0.25">
      <c r="B25" s="18" t="s">
        <v>18</v>
      </c>
      <c r="C25" s="11">
        <v>1.73148148148148E-2</v>
      </c>
      <c r="D25" s="19"/>
      <c r="E25" s="12">
        <f t="shared" si="10"/>
        <v>9.3687374749498911E-2</v>
      </c>
      <c r="F25" s="11">
        <v>4.6412037037037003E-3</v>
      </c>
      <c r="G25" s="19"/>
      <c r="H25" s="12">
        <f t="shared" si="11"/>
        <v>7.0648343904157807E-2</v>
      </c>
      <c r="I25" s="11">
        <v>6.2615740740740696E-3</v>
      </c>
      <c r="J25" s="19"/>
      <c r="K25" s="12">
        <f t="shared" si="12"/>
        <v>6.4145126867441241E-2</v>
      </c>
      <c r="L25" s="13">
        <f t="shared" si="13"/>
        <v>2.8217592592592568E-2</v>
      </c>
      <c r="M25" s="19"/>
      <c r="N25" s="14">
        <f t="shared" si="14"/>
        <v>8.1055921271361048E-2</v>
      </c>
    </row>
    <row r="26" spans="2:14" x14ac:dyDescent="0.25">
      <c r="B26" s="18" t="s">
        <v>19</v>
      </c>
      <c r="C26" s="11">
        <v>7.3611111111111099E-2</v>
      </c>
      <c r="D26" s="19"/>
      <c r="E26" s="12">
        <f t="shared" si="10"/>
        <v>0.39829659318637267</v>
      </c>
      <c r="F26" s="11">
        <v>3.2372685185185199E-2</v>
      </c>
      <c r="G26" s="19"/>
      <c r="H26" s="12">
        <f t="shared" si="11"/>
        <v>0.49277660324171974</v>
      </c>
      <c r="I26" s="11">
        <v>3.5624999999999997E-2</v>
      </c>
      <c r="J26" s="19"/>
      <c r="K26" s="12">
        <f t="shared" si="12"/>
        <v>0.36495138724211507</v>
      </c>
      <c r="L26" s="13">
        <f t="shared" si="13"/>
        <v>0.1416087962962963</v>
      </c>
      <c r="M26" s="19"/>
      <c r="N26" s="14">
        <f t="shared" si="14"/>
        <v>0.40677571647050992</v>
      </c>
    </row>
    <row r="27" spans="2:14" ht="15.75" thickBot="1" x14ac:dyDescent="0.3">
      <c r="B27" s="23" t="s">
        <v>20</v>
      </c>
      <c r="C27" s="20">
        <v>1.9675925925925899E-4</v>
      </c>
      <c r="D27" s="24"/>
      <c r="E27" s="21">
        <f t="shared" si="10"/>
        <v>1.0646292585170325E-3</v>
      </c>
      <c r="F27" s="20">
        <v>0</v>
      </c>
      <c r="G27" s="24"/>
      <c r="H27" s="21">
        <f t="shared" si="11"/>
        <v>0</v>
      </c>
      <c r="I27" s="20">
        <v>0</v>
      </c>
      <c r="J27" s="24"/>
      <c r="K27" s="21">
        <f t="shared" si="12"/>
        <v>0</v>
      </c>
      <c r="L27" s="13">
        <f t="shared" si="13"/>
        <v>1.9675925925925899E-4</v>
      </c>
      <c r="M27" s="24"/>
      <c r="N27" s="22">
        <f t="shared" si="14"/>
        <v>5.651971540660939E-4</v>
      </c>
    </row>
    <row r="28" spans="2:14" ht="16.5" thickTop="1" thickBot="1" x14ac:dyDescent="0.3">
      <c r="B28" s="31" t="s">
        <v>3</v>
      </c>
      <c r="C28" s="32">
        <f>SUM(C22:C27)</f>
        <v>0.10864583333333333</v>
      </c>
      <c r="D28" s="33"/>
      <c r="E28" s="33">
        <f>IFERROR(SUM(E22:E27),0)</f>
        <v>0.58786322645290578</v>
      </c>
      <c r="F28" s="32">
        <f>SUM(F22:F27)</f>
        <v>4.1342592592592604E-2</v>
      </c>
      <c r="G28" s="33"/>
      <c r="H28" s="33">
        <f>IFERROR(SUM(H22:H27),0)</f>
        <v>0.6293164200140946</v>
      </c>
      <c r="I28" s="32">
        <f>SUM(I22:I27)</f>
        <v>5.0798611111111107E-2</v>
      </c>
      <c r="J28" s="33"/>
      <c r="K28" s="33">
        <f>IFERROR(SUM(K22:K27),0)</f>
        <v>0.52039364477116412</v>
      </c>
      <c r="L28" s="32">
        <f>SUM(L22:L27)</f>
        <v>0.20078703703703707</v>
      </c>
      <c r="M28" s="33"/>
      <c r="N28" s="34">
        <f>IFERROR(SUM(N22:N27),0)</f>
        <v>0.57676707227874191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0.18481481481481482</v>
      </c>
      <c r="D30" s="35"/>
      <c r="E30" s="36">
        <f>IFERROR(SUM(E19,E28),0)</f>
        <v>1.0000000000000002</v>
      </c>
      <c r="F30" s="32">
        <f>SUM(F19,F28)</f>
        <v>6.5694444444444444E-2</v>
      </c>
      <c r="G30" s="35"/>
      <c r="H30" s="36">
        <f>IFERROR(SUM(H19,H28),0)</f>
        <v>0.99999999999999978</v>
      </c>
      <c r="I30" s="32">
        <f>SUM(I19,I28)</f>
        <v>9.7615740740740781E-2</v>
      </c>
      <c r="J30" s="35"/>
      <c r="K30" s="36">
        <f>IFERROR(SUM(K19,K28),0)</f>
        <v>1</v>
      </c>
      <c r="L30" s="37">
        <f>SUM(L19,L28)</f>
        <v>0.34812500000000007</v>
      </c>
      <c r="M30" s="35"/>
      <c r="N30" s="38">
        <f>IFERROR(SUM(N19,N28),0)</f>
        <v>1</v>
      </c>
    </row>
    <row r="31" spans="2:14" ht="66" customHeight="1" thickTop="1" thickBot="1" x14ac:dyDescent="0.3">
      <c r="B31" s="137" t="s">
        <v>126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66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0" t="s">
        <v>36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3.9583333333333302E-3</v>
      </c>
      <c r="D7" s="12">
        <f t="shared" ref="D7:D18" si="0">IFERROR(C7/C$19,0)</f>
        <v>0.43734015345268518</v>
      </c>
      <c r="E7" s="12">
        <f t="shared" ref="E7:E18" si="1">IFERROR(C7/C$30,0)</f>
        <v>7.0500927643784739E-2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3.9583333333333302E-3</v>
      </c>
      <c r="J7" s="12">
        <f t="shared" ref="J7:J18" si="4">IFERROR(I7/I$19,0)</f>
        <v>0.28523769808173477</v>
      </c>
      <c r="K7" s="14">
        <f t="shared" ref="K7:K18" si="5">IFERROR(I7/I$30,0)</f>
        <v>5.9633827375762845E-2</v>
      </c>
    </row>
    <row r="8" spans="2:11" s="5" customFormat="1" x14ac:dyDescent="0.25">
      <c r="B8" s="131" t="s">
        <v>110</v>
      </c>
      <c r="C8" s="11">
        <v>1.79398148148148E-3</v>
      </c>
      <c r="D8" s="12">
        <f t="shared" si="0"/>
        <v>0.19820971867007658</v>
      </c>
      <c r="E8" s="12">
        <f t="shared" si="1"/>
        <v>3.1952174809317641E-2</v>
      </c>
      <c r="F8" s="11">
        <v>1.0185185185185199E-3</v>
      </c>
      <c r="G8" s="12">
        <f t="shared" si="2"/>
        <v>0.21103117505995225</v>
      </c>
      <c r="H8" s="12">
        <f t="shared" si="3"/>
        <v>9.9547511312217243E-2</v>
      </c>
      <c r="I8" s="11">
        <v>2.8124999999999999E-3</v>
      </c>
      <c r="J8" s="12">
        <f t="shared" si="4"/>
        <v>0.20266889074228539</v>
      </c>
      <c r="K8" s="14">
        <f t="shared" si="5"/>
        <v>4.2371403661726266E-2</v>
      </c>
    </row>
    <row r="9" spans="2:11" s="5" customFormat="1" x14ac:dyDescent="0.25">
      <c r="B9" s="10" t="s">
        <v>47</v>
      </c>
      <c r="C9" s="11">
        <v>6.9444444444444404E-4</v>
      </c>
      <c r="D9" s="12">
        <f t="shared" si="0"/>
        <v>7.6726342710997417E-2</v>
      </c>
      <c r="E9" s="12">
        <f t="shared" si="1"/>
        <v>1.2368583797155221E-2</v>
      </c>
      <c r="F9" s="11">
        <v>0</v>
      </c>
      <c r="G9" s="12">
        <f t="shared" si="2"/>
        <v>0</v>
      </c>
      <c r="H9" s="12">
        <f t="shared" si="3"/>
        <v>0</v>
      </c>
      <c r="I9" s="11">
        <v>6.9444444444444404E-4</v>
      </c>
      <c r="J9" s="12">
        <f t="shared" si="4"/>
        <v>5.0041701417848215E-2</v>
      </c>
      <c r="K9" s="14">
        <f t="shared" si="5"/>
        <v>1.0462074978204011E-2</v>
      </c>
    </row>
    <row r="10" spans="2:11" s="5" customFormat="1" x14ac:dyDescent="0.25">
      <c r="B10" s="10" t="s">
        <v>11</v>
      </c>
      <c r="C10" s="11">
        <v>1.80555555555556E-3</v>
      </c>
      <c r="D10" s="12">
        <f t="shared" si="0"/>
        <v>0.1994884910485939</v>
      </c>
      <c r="E10" s="12">
        <f t="shared" si="1"/>
        <v>3.2158317872603669E-2</v>
      </c>
      <c r="F10" s="11">
        <v>1.8402777777777801E-3</v>
      </c>
      <c r="G10" s="12">
        <f t="shared" si="2"/>
        <v>0.38129496402877733</v>
      </c>
      <c r="H10" s="12">
        <f t="shared" si="3"/>
        <v>0.17986425339366521</v>
      </c>
      <c r="I10" s="11">
        <v>3.6458333333333299E-3</v>
      </c>
      <c r="J10" s="12">
        <f t="shared" si="4"/>
        <v>0.26271893244370303</v>
      </c>
      <c r="K10" s="14">
        <f t="shared" si="5"/>
        <v>5.4925893635571037E-2</v>
      </c>
    </row>
    <row r="11" spans="2:11" s="5" customFormat="1" x14ac:dyDescent="0.25">
      <c r="B11" s="10" t="s">
        <v>12</v>
      </c>
      <c r="C11" s="11">
        <v>5.09259259259259E-4</v>
      </c>
      <c r="D11" s="12">
        <f t="shared" si="0"/>
        <v>5.6265984654731441E-2</v>
      </c>
      <c r="E11" s="12">
        <f t="shared" si="1"/>
        <v>9.0702947845804956E-3</v>
      </c>
      <c r="F11" s="11">
        <v>0</v>
      </c>
      <c r="G11" s="12">
        <f t="shared" si="2"/>
        <v>0</v>
      </c>
      <c r="H11" s="12">
        <f t="shared" si="3"/>
        <v>0</v>
      </c>
      <c r="I11" s="11">
        <v>5.09259259259259E-4</v>
      </c>
      <c r="J11" s="12">
        <f t="shared" si="4"/>
        <v>3.6697247706422027E-2</v>
      </c>
      <c r="K11" s="14">
        <f t="shared" si="5"/>
        <v>7.6721883173496083E-3</v>
      </c>
    </row>
    <row r="12" spans="2:11" s="5" customFormat="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154</v>
      </c>
      <c r="C15" s="11">
        <v>9.2592592592592602E-5</v>
      </c>
      <c r="D15" s="12">
        <f t="shared" si="0"/>
        <v>1.0230179028132995E-2</v>
      </c>
      <c r="E15" s="12">
        <f t="shared" si="1"/>
        <v>1.6491445062873638E-3</v>
      </c>
      <c r="F15" s="11">
        <v>0</v>
      </c>
      <c r="G15" s="12">
        <f t="shared" si="2"/>
        <v>0</v>
      </c>
      <c r="H15" s="12">
        <f t="shared" si="3"/>
        <v>0</v>
      </c>
      <c r="I15" s="11">
        <v>9.2592592592592602E-5</v>
      </c>
      <c r="J15" s="12">
        <f t="shared" si="4"/>
        <v>6.6722268557131001E-3</v>
      </c>
      <c r="K15" s="14">
        <f t="shared" si="5"/>
        <v>1.3949433304272024E-3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1.9675925925925899E-4</v>
      </c>
      <c r="D18" s="12">
        <f t="shared" si="0"/>
        <v>2.1739130434782584E-2</v>
      </c>
      <c r="E18" s="12">
        <f t="shared" si="1"/>
        <v>3.5044320758606429E-3</v>
      </c>
      <c r="F18" s="11">
        <v>1.9675925925925898E-3</v>
      </c>
      <c r="G18" s="12">
        <f t="shared" si="2"/>
        <v>0.40767386091127028</v>
      </c>
      <c r="H18" s="12">
        <f t="shared" si="3"/>
        <v>0.19230769230769187</v>
      </c>
      <c r="I18" s="11">
        <v>2.16435185185185E-3</v>
      </c>
      <c r="J18" s="12">
        <f t="shared" si="4"/>
        <v>0.15596330275229356</v>
      </c>
      <c r="K18" s="14">
        <f t="shared" si="5"/>
        <v>3.2606800348735823E-2</v>
      </c>
    </row>
    <row r="19" spans="2:11" s="5" customFormat="1" ht="16.5" thickTop="1" thickBot="1" x14ac:dyDescent="0.3">
      <c r="B19" s="31" t="s">
        <v>3</v>
      </c>
      <c r="C19" s="32">
        <f>SUM(C7:C18)</f>
        <v>9.0509259259259241E-3</v>
      </c>
      <c r="D19" s="33">
        <f>IFERROR(SUM(D7:D18),0)</f>
        <v>1</v>
      </c>
      <c r="E19" s="33">
        <f>IFERROR(SUM(E7:E18),0)</f>
        <v>0.16120387548958978</v>
      </c>
      <c r="F19" s="32">
        <f>SUM(F7:F18)</f>
        <v>4.8263888888888905E-3</v>
      </c>
      <c r="G19" s="33">
        <f>IFERROR(SUM(G7:G18),0)</f>
        <v>0.99999999999999978</v>
      </c>
      <c r="H19" s="33">
        <f>IFERROR(SUM(H7:H18),0)</f>
        <v>0.47171945701357432</v>
      </c>
      <c r="I19" s="32">
        <f>SUM(I7:I18)</f>
        <v>1.3877314814814804E-2</v>
      </c>
      <c r="J19" s="33">
        <f>IFERROR(SUM(J7:J18),0)</f>
        <v>1.0000000000000002</v>
      </c>
      <c r="K19" s="34">
        <f>IFERROR(SUM(K7:K18),0)</f>
        <v>0.20906713164777679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4.7453703703703698E-4</v>
      </c>
      <c r="D22" s="19"/>
      <c r="E22" s="12">
        <f>IFERROR(C22/C$30,0)</f>
        <v>8.4518655947227374E-3</v>
      </c>
      <c r="F22" s="11">
        <v>0</v>
      </c>
      <c r="G22" s="19"/>
      <c r="H22" s="12">
        <f>IFERROR(F22/F$30,0)</f>
        <v>0</v>
      </c>
      <c r="I22" s="11">
        <v>4.7453703703703698E-4</v>
      </c>
      <c r="J22" s="19"/>
      <c r="K22" s="14">
        <f>IFERROR(I22/I$30,0)</f>
        <v>7.1490845684394101E-3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3.9467592592592601E-3</v>
      </c>
      <c r="D25" s="19"/>
      <c r="E25" s="12">
        <f t="shared" si="6"/>
        <v>7.0294784580498898E-2</v>
      </c>
      <c r="F25" s="11">
        <v>2.99768518518519E-3</v>
      </c>
      <c r="G25" s="19"/>
      <c r="H25" s="12">
        <f t="shared" si="7"/>
        <v>0.29298642533936675</v>
      </c>
      <c r="I25" s="11">
        <v>6.9444444444444397E-3</v>
      </c>
      <c r="J25" s="19"/>
      <c r="K25" s="14">
        <f t="shared" si="8"/>
        <v>0.1046207497820401</v>
      </c>
    </row>
    <row r="26" spans="2:11" s="5" customFormat="1" x14ac:dyDescent="0.25">
      <c r="B26" s="18" t="s">
        <v>19</v>
      </c>
      <c r="C26" s="11">
        <v>4.26736111111111E-2</v>
      </c>
      <c r="D26" s="19"/>
      <c r="E26" s="12">
        <f t="shared" si="6"/>
        <v>0.76004947433518855</v>
      </c>
      <c r="F26" s="11">
        <v>2.4074074074074102E-3</v>
      </c>
      <c r="G26" s="19"/>
      <c r="H26" s="12">
        <f t="shared" si="7"/>
        <v>0.23529411764705888</v>
      </c>
      <c r="I26" s="11">
        <v>4.5081018518518499E-2</v>
      </c>
      <c r="J26" s="19"/>
      <c r="K26" s="14">
        <f t="shared" si="8"/>
        <v>0.67916303400174372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4.7094907407407398E-2</v>
      </c>
      <c r="D28" s="33"/>
      <c r="E28" s="33">
        <f>IFERROR(SUM(E22:E27),0)</f>
        <v>0.83879612451041019</v>
      </c>
      <c r="F28" s="32">
        <f>SUM(F22:F27)</f>
        <v>5.4050925925926002E-3</v>
      </c>
      <c r="G28" s="33"/>
      <c r="H28" s="33">
        <f>IFERROR(SUM(H22:H27),0)</f>
        <v>0.52828054298642568</v>
      </c>
      <c r="I28" s="32">
        <f>SUM(I22:I27)</f>
        <v>5.2499999999999977E-2</v>
      </c>
      <c r="J28" s="33"/>
      <c r="K28" s="34">
        <f>IFERROR(SUM(K22:K27),0)</f>
        <v>0.79093286835222321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5.6145833333333325E-2</v>
      </c>
      <c r="D30" s="35"/>
      <c r="E30" s="36">
        <f>IFERROR(SUM(E19,E28),0)</f>
        <v>1</v>
      </c>
      <c r="F30" s="32">
        <f>SUM(F19,F28)</f>
        <v>1.0231481481481491E-2</v>
      </c>
      <c r="G30" s="35"/>
      <c r="H30" s="36">
        <f>IFERROR(SUM(H19,H28),0)</f>
        <v>1</v>
      </c>
      <c r="I30" s="32">
        <f>SUM(I19,I28)</f>
        <v>6.6377314814814778E-2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/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1"/>
  <sheetViews>
    <sheetView showGridLines="0" showZeros="0" view="pageBreakPreview" zoomScaleNormal="80" zoomScaleSheetLayoutView="100" zoomScalePageLayoutView="6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0" t="s">
        <v>29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x14ac:dyDescent="0.25">
      <c r="B5" s="39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x14ac:dyDescent="0.25">
      <c r="B7" s="10" t="s">
        <v>37</v>
      </c>
      <c r="C7" s="11">
        <v>5.9687499999999998E-2</v>
      </c>
      <c r="D7" s="12">
        <f t="shared" ref="D7:D18" si="0">IFERROR(C7/C$19,0)</f>
        <v>0.39032697547683926</v>
      </c>
      <c r="E7" s="12">
        <f t="shared" ref="E7:E18" si="1">IFERROR(C7/C$30,0)</f>
        <v>0.14662231320368463</v>
      </c>
      <c r="F7" s="11">
        <v>1.0451388888888901E-2</v>
      </c>
      <c r="G7" s="12">
        <f t="shared" ref="G7:G18" si="2">IFERROR(F7/F$19,0)</f>
        <v>0.29100870125684847</v>
      </c>
      <c r="H7" s="12">
        <f t="shared" ref="H7:H18" si="3">IFERROR(F7/F$30,0)</f>
        <v>9.8152173913043553E-2</v>
      </c>
      <c r="I7" s="11">
        <v>2.0162037037036999E-2</v>
      </c>
      <c r="J7" s="12">
        <f t="shared" ref="J7:J18" si="4">IFERROR(I7/I$19,0)</f>
        <v>0.37624190064794777</v>
      </c>
      <c r="K7" s="12">
        <f t="shared" ref="K7:K18" si="5">IFERROR(I7/I$30,0)</f>
        <v>0.16508718726307789</v>
      </c>
      <c r="L7" s="13">
        <f>SUM(C7,F7,I7)</f>
        <v>9.0300925925925896E-2</v>
      </c>
      <c r="M7" s="12">
        <f t="shared" ref="M7:M18" si="6">IFERROR(L7/L$19,0)</f>
        <v>0.37249940319885405</v>
      </c>
      <c r="N7" s="14">
        <f t="shared" ref="N7:N18" si="7">IFERROR(L7/L$30,0)</f>
        <v>0.14205083387954251</v>
      </c>
    </row>
    <row r="8" spans="2:14" x14ac:dyDescent="0.25">
      <c r="B8" s="131" t="s">
        <v>110</v>
      </c>
      <c r="C8" s="11">
        <v>1.8124999999999999E-2</v>
      </c>
      <c r="D8" s="12">
        <f t="shared" si="0"/>
        <v>0.11852861035422343</v>
      </c>
      <c r="E8" s="12">
        <f t="shared" si="1"/>
        <v>4.4524053224155535E-2</v>
      </c>
      <c r="F8" s="11">
        <v>1.0995370370370399E-3</v>
      </c>
      <c r="G8" s="12">
        <f t="shared" si="2"/>
        <v>3.0615533354817988E-2</v>
      </c>
      <c r="H8" s="12">
        <f t="shared" si="3"/>
        <v>1.0326086956521763E-2</v>
      </c>
      <c r="I8" s="11">
        <v>7.47685185185185E-3</v>
      </c>
      <c r="J8" s="12">
        <f t="shared" si="4"/>
        <v>0.13952483801295903</v>
      </c>
      <c r="K8" s="12">
        <f t="shared" si="5"/>
        <v>6.1220621683093279E-2</v>
      </c>
      <c r="L8" s="13">
        <f t="shared" ref="L8:L18" si="8">SUM(C8,F8,I8)</f>
        <v>2.6701388888888889E-2</v>
      </c>
      <c r="M8" s="12">
        <f t="shared" si="6"/>
        <v>0.11014561947958941</v>
      </c>
      <c r="N8" s="14">
        <f t="shared" si="7"/>
        <v>4.2003495739567381E-2</v>
      </c>
    </row>
    <row r="9" spans="2:14" x14ac:dyDescent="0.25">
      <c r="B9" s="10" t="s">
        <v>47</v>
      </c>
      <c r="C9" s="11">
        <v>1.0902777777777799E-2</v>
      </c>
      <c r="D9" s="12">
        <f t="shared" si="0"/>
        <v>7.1298819255222676E-2</v>
      </c>
      <c r="E9" s="12">
        <f t="shared" si="1"/>
        <v>2.6782668031388634E-2</v>
      </c>
      <c r="F9" s="11">
        <v>9.1435185185185196E-4</v>
      </c>
      <c r="G9" s="12">
        <f t="shared" si="2"/>
        <v>2.5459233000322264E-2</v>
      </c>
      <c r="H9" s="12">
        <f t="shared" si="3"/>
        <v>8.5869565217391274E-3</v>
      </c>
      <c r="I9" s="11">
        <v>4.3981481481481502E-3</v>
      </c>
      <c r="J9" s="12">
        <f t="shared" si="4"/>
        <v>8.2073434125270087E-2</v>
      </c>
      <c r="K9" s="12">
        <f t="shared" si="5"/>
        <v>3.6012130401819602E-2</v>
      </c>
      <c r="L9" s="13">
        <f t="shared" si="8"/>
        <v>1.6215277777777801E-2</v>
      </c>
      <c r="M9" s="12">
        <f t="shared" si="6"/>
        <v>6.6889472427787158E-2</v>
      </c>
      <c r="N9" s="14">
        <f t="shared" si="7"/>
        <v>2.5507974655888159E-2</v>
      </c>
    </row>
    <row r="10" spans="2:14" x14ac:dyDescent="0.25">
      <c r="B10" s="10" t="s">
        <v>11</v>
      </c>
      <c r="C10" s="11">
        <v>3.26967592592593E-2</v>
      </c>
      <c r="D10" s="12">
        <f t="shared" si="0"/>
        <v>0.21382076899788102</v>
      </c>
      <c r="E10" s="12">
        <f t="shared" si="1"/>
        <v>8.0319572387126156E-2</v>
      </c>
      <c r="F10" s="11">
        <v>2.7777777777777801E-3</v>
      </c>
      <c r="G10" s="12">
        <f t="shared" si="2"/>
        <v>7.7344505317434781E-2</v>
      </c>
      <c r="H10" s="12">
        <f t="shared" si="3"/>
        <v>2.6086956521739143E-2</v>
      </c>
      <c r="I10" s="11">
        <v>1.1111111111111099E-2</v>
      </c>
      <c r="J10" s="12">
        <f t="shared" si="4"/>
        <v>0.20734341252699778</v>
      </c>
      <c r="K10" s="12">
        <f t="shared" si="5"/>
        <v>9.0978013646702008E-2</v>
      </c>
      <c r="L10" s="13">
        <f t="shared" si="8"/>
        <v>4.6585648148148182E-2</v>
      </c>
      <c r="M10" s="12">
        <f t="shared" si="6"/>
        <v>0.19216996896634056</v>
      </c>
      <c r="N10" s="14">
        <f t="shared" si="7"/>
        <v>7.3283082077051934E-2</v>
      </c>
    </row>
    <row r="11" spans="2:14" x14ac:dyDescent="0.25">
      <c r="B11" s="10" t="s">
        <v>12</v>
      </c>
      <c r="C11" s="11">
        <v>6.5740740740740699E-3</v>
      </c>
      <c r="D11" s="12">
        <f t="shared" si="0"/>
        <v>4.2991220102936704E-2</v>
      </c>
      <c r="E11" s="12">
        <f t="shared" si="1"/>
        <v>1.6149209598544271E-2</v>
      </c>
      <c r="F11" s="11">
        <v>3.8194444444444398E-4</v>
      </c>
      <c r="G11" s="12">
        <f t="shared" si="2"/>
        <v>1.0634869481147261E-2</v>
      </c>
      <c r="H11" s="12">
        <f t="shared" si="3"/>
        <v>3.5869565217391246E-3</v>
      </c>
      <c r="I11" s="11">
        <v>3.8888888888888901E-3</v>
      </c>
      <c r="J11" s="12">
        <f t="shared" si="4"/>
        <v>7.2570194384449324E-2</v>
      </c>
      <c r="K11" s="12">
        <f t="shared" si="5"/>
        <v>3.1842304776345746E-2</v>
      </c>
      <c r="L11" s="13">
        <f t="shared" si="8"/>
        <v>1.0844907407407404E-2</v>
      </c>
      <c r="M11" s="12">
        <f t="shared" si="6"/>
        <v>4.4736213893530663E-2</v>
      </c>
      <c r="N11" s="14">
        <f t="shared" si="7"/>
        <v>1.7059937367999402E-2</v>
      </c>
    </row>
    <row r="12" spans="2:14" x14ac:dyDescent="0.25">
      <c r="B12" s="10" t="s">
        <v>128</v>
      </c>
      <c r="C12" s="11">
        <v>5.3356481481481501E-3</v>
      </c>
      <c r="D12" s="12">
        <f t="shared" si="0"/>
        <v>3.4892521949742676E-2</v>
      </c>
      <c r="E12" s="12">
        <f t="shared" si="1"/>
        <v>1.310701694529739E-2</v>
      </c>
      <c r="F12" s="11">
        <v>2.5462962962962999E-4</v>
      </c>
      <c r="G12" s="12">
        <f t="shared" si="2"/>
        <v>7.0899129874315257E-3</v>
      </c>
      <c r="H12" s="12">
        <f t="shared" si="3"/>
        <v>2.3913043478260895E-3</v>
      </c>
      <c r="I12" s="11">
        <v>1.11111111111111E-3</v>
      </c>
      <c r="J12" s="12">
        <f t="shared" si="4"/>
        <v>2.0734341252699781E-2</v>
      </c>
      <c r="K12" s="12">
        <f t="shared" si="5"/>
        <v>9.0978013646702029E-3</v>
      </c>
      <c r="L12" s="13">
        <f t="shared" si="8"/>
        <v>6.7013888888888904E-3</v>
      </c>
      <c r="M12" s="12">
        <f t="shared" si="6"/>
        <v>2.7643829076151833E-2</v>
      </c>
      <c r="N12" s="14">
        <f t="shared" si="7"/>
        <v>1.0541839632947343E-2</v>
      </c>
    </row>
    <row r="13" spans="2:14" x14ac:dyDescent="0.25">
      <c r="B13" s="10" t="s">
        <v>115</v>
      </c>
      <c r="C13" s="11">
        <v>1.8287037037037E-3</v>
      </c>
      <c r="D13" s="12">
        <f t="shared" si="0"/>
        <v>1.1958825310323926E-2</v>
      </c>
      <c r="E13" s="12">
        <f t="shared" si="1"/>
        <v>4.4922097122711115E-3</v>
      </c>
      <c r="F13" s="11">
        <v>0</v>
      </c>
      <c r="G13" s="12">
        <f t="shared" si="2"/>
        <v>0</v>
      </c>
      <c r="H13" s="12">
        <f t="shared" si="3"/>
        <v>0</v>
      </c>
      <c r="I13" s="11">
        <v>8.1018518518518505E-4</v>
      </c>
      <c r="J13" s="12">
        <f t="shared" si="4"/>
        <v>1.5118790496760268E-2</v>
      </c>
      <c r="K13" s="12">
        <f t="shared" si="5"/>
        <v>6.6338134950720273E-3</v>
      </c>
      <c r="L13" s="13">
        <f t="shared" si="8"/>
        <v>2.6388888888888851E-3</v>
      </c>
      <c r="M13" s="12">
        <f t="shared" si="6"/>
        <v>1.0885652900453553E-2</v>
      </c>
      <c r="N13" s="14">
        <f t="shared" si="7"/>
        <v>4.1511907362901381E-3</v>
      </c>
    </row>
    <row r="14" spans="2:14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x14ac:dyDescent="0.25">
      <c r="B15" s="10" t="s">
        <v>154</v>
      </c>
      <c r="C15" s="11">
        <v>1.5740740740740741E-3</v>
      </c>
      <c r="D15" s="12">
        <f t="shared" si="0"/>
        <v>1.0293672419013021E-2</v>
      </c>
      <c r="E15" s="12">
        <f t="shared" si="1"/>
        <v>3.8667121573979267E-3</v>
      </c>
      <c r="F15" s="15">
        <v>3.4722222222222202E-5</v>
      </c>
      <c r="G15" s="12">
        <f t="shared" si="2"/>
        <v>9.6680631646793341E-4</v>
      </c>
      <c r="H15" s="12">
        <f t="shared" si="3"/>
        <v>3.2608695652173883E-4</v>
      </c>
      <c r="I15" s="11">
        <v>1.15740740740741E-4</v>
      </c>
      <c r="J15" s="12">
        <f t="shared" si="4"/>
        <v>2.1598272138229008E-3</v>
      </c>
      <c r="K15" s="12">
        <f t="shared" si="5"/>
        <v>9.4768764215314913E-4</v>
      </c>
      <c r="L15" s="13">
        <f t="shared" si="8"/>
        <v>1.7245370370370372E-3</v>
      </c>
      <c r="M15" s="12">
        <f t="shared" si="6"/>
        <v>7.1138696586297455E-3</v>
      </c>
      <c r="N15" s="14">
        <f t="shared" si="7"/>
        <v>2.7128395601194368E-3</v>
      </c>
    </row>
    <row r="16" spans="2:14" x14ac:dyDescent="0.25">
      <c r="B16" s="10" t="s">
        <v>142</v>
      </c>
      <c r="C16" s="11">
        <v>4.0509259259259258E-4</v>
      </c>
      <c r="D16" s="12">
        <f t="shared" si="0"/>
        <v>2.6491068725401153E-3</v>
      </c>
      <c r="E16" s="12">
        <f t="shared" si="1"/>
        <v>9.9510974638917235E-4</v>
      </c>
      <c r="F16" s="11">
        <v>0</v>
      </c>
      <c r="G16" s="12">
        <f t="shared" si="2"/>
        <v>0</v>
      </c>
      <c r="H16" s="12">
        <f t="shared" si="3"/>
        <v>0</v>
      </c>
      <c r="I16" s="11">
        <v>1.1574074074074073E-4</v>
      </c>
      <c r="J16" s="12">
        <f t="shared" si="4"/>
        <v>2.1598272138228956E-3</v>
      </c>
      <c r="K16" s="12">
        <f t="shared" si="5"/>
        <v>9.4768764215314685E-4</v>
      </c>
      <c r="L16" s="13">
        <f t="shared" si="8"/>
        <v>5.2083333333333333E-4</v>
      </c>
      <c r="M16" s="12">
        <f t="shared" si="6"/>
        <v>2.1484841250895203E-3</v>
      </c>
      <c r="N16" s="14">
        <f t="shared" si="7"/>
        <v>8.1931396110989686E-4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 t="shared" si="8"/>
        <v>0</v>
      </c>
      <c r="M17" s="12">
        <f t="shared" si="6"/>
        <v>0</v>
      </c>
      <c r="N17" s="14">
        <f t="shared" si="7"/>
        <v>0</v>
      </c>
    </row>
    <row r="18" spans="2:14" ht="15.75" thickBot="1" x14ac:dyDescent="0.3">
      <c r="B18" s="10" t="s">
        <v>13</v>
      </c>
      <c r="C18" s="11">
        <v>1.5787037037036999E-2</v>
      </c>
      <c r="D18" s="12">
        <f t="shared" si="0"/>
        <v>0.10323947926127738</v>
      </c>
      <c r="E18" s="12">
        <f t="shared" si="1"/>
        <v>3.8780848402137934E-2</v>
      </c>
      <c r="F18" s="11">
        <v>0.02</v>
      </c>
      <c r="G18" s="12">
        <f t="shared" si="2"/>
        <v>0.55688043828552991</v>
      </c>
      <c r="H18" s="12">
        <f t="shared" si="3"/>
        <v>0.18782608695652167</v>
      </c>
      <c r="I18" s="11">
        <v>4.3981481481481502E-3</v>
      </c>
      <c r="J18" s="12">
        <f t="shared" si="4"/>
        <v>8.2073434125270087E-2</v>
      </c>
      <c r="K18" s="12">
        <f t="shared" si="5"/>
        <v>3.6012130401819602E-2</v>
      </c>
      <c r="L18" s="13">
        <f t="shared" si="8"/>
        <v>4.018518518518515E-2</v>
      </c>
      <c r="M18" s="12">
        <f t="shared" si="6"/>
        <v>0.16576748627357352</v>
      </c>
      <c r="N18" s="14">
        <f t="shared" si="7"/>
        <v>6.3214623843856871E-2</v>
      </c>
    </row>
    <row r="19" spans="2:14" ht="16.5" thickTop="1" thickBot="1" x14ac:dyDescent="0.3">
      <c r="B19" s="31" t="s">
        <v>3</v>
      </c>
      <c r="C19" s="32">
        <f>SUM(C7:C18)</f>
        <v>0.15291666666666665</v>
      </c>
      <c r="D19" s="33">
        <f>IFERROR(SUM(D7:D18),0)</f>
        <v>1.0000000000000002</v>
      </c>
      <c r="E19" s="33">
        <f>IFERROR(SUM(E7:E18),0)</f>
        <v>0.37563971340839269</v>
      </c>
      <c r="F19" s="32">
        <f>SUM(F7:F18)</f>
        <v>3.5914351851851864E-2</v>
      </c>
      <c r="G19" s="33">
        <f>IFERROR(SUM(G7:G18),0)</f>
        <v>1</v>
      </c>
      <c r="H19" s="33">
        <f>IFERROR(SUM(H7:H18),0)</f>
        <v>0.33728260869565219</v>
      </c>
      <c r="I19" s="32">
        <f>SUM(I7:I18)</f>
        <v>5.3587962962962921E-2</v>
      </c>
      <c r="J19" s="33">
        <f>IFERROR(SUM(J7:J18),0)</f>
        <v>1</v>
      </c>
      <c r="K19" s="33">
        <f>IFERROR(SUM(K7:K18),0)</f>
        <v>0.43877937831690661</v>
      </c>
      <c r="L19" s="32">
        <f>SUM(L7:L18)</f>
        <v>0.24241898148148147</v>
      </c>
      <c r="M19" s="33">
        <f>IFERROR(SUM(M7:M18),0)</f>
        <v>0.99999999999999989</v>
      </c>
      <c r="N19" s="34">
        <f>IFERROR(SUM(N7:N18),0)</f>
        <v>0.38134513145437299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x14ac:dyDescent="0.25">
      <c r="B22" s="18" t="s">
        <v>15</v>
      </c>
      <c r="C22" s="11">
        <v>2.9861111111111099E-2</v>
      </c>
      <c r="D22" s="19"/>
      <c r="E22" s="12">
        <f>IFERROR(C22/C$30,0)</f>
        <v>7.3353804162401823E-2</v>
      </c>
      <c r="F22" s="11">
        <v>6.8865740740740701E-3</v>
      </c>
      <c r="G22" s="19"/>
      <c r="H22" s="12">
        <f>IFERROR(F22/F$30,0)</f>
        <v>6.4673913043478193E-2</v>
      </c>
      <c r="I22" s="11">
        <v>8.2175925925925906E-3</v>
      </c>
      <c r="J22" s="19"/>
      <c r="K22" s="12">
        <f>IFERROR(I22/I$30,0)</f>
        <v>6.7285822592873412E-2</v>
      </c>
      <c r="L22" s="13">
        <f>SUM(C22,F22,I22)</f>
        <v>4.4965277777777757E-2</v>
      </c>
      <c r="M22" s="19"/>
      <c r="N22" s="14">
        <f>IFERROR(L22/L$30,0)</f>
        <v>7.0734105309154402E-2</v>
      </c>
    </row>
    <row r="23" spans="2:14" x14ac:dyDescent="0.25">
      <c r="B23" s="18" t="s">
        <v>16</v>
      </c>
      <c r="C23" s="11">
        <v>4.5138888888888898E-4</v>
      </c>
      <c r="D23" s="19"/>
      <c r="E23" s="12">
        <f t="shared" ref="E23:E27" si="9">IFERROR(C23/C$30,0)</f>
        <v>1.108836574547935E-3</v>
      </c>
      <c r="F23" s="11">
        <v>1.6203703703703701E-4</v>
      </c>
      <c r="G23" s="19"/>
      <c r="H23" s="12">
        <f t="shared" ref="H23:H27" si="10">IFERROR(F23/F$30,0)</f>
        <v>1.5217391304347817E-3</v>
      </c>
      <c r="I23" s="11">
        <v>5.4398148148148101E-4</v>
      </c>
      <c r="J23" s="19"/>
      <c r="K23" s="12">
        <f t="shared" ref="K23:K27" si="11">IFERROR(I23/I$30,0)</f>
        <v>4.4541319181197869E-3</v>
      </c>
      <c r="L23" s="13">
        <f t="shared" ref="L23:L27" si="12">SUM(C23,F23,I23)</f>
        <v>1.1574074074074069E-3</v>
      </c>
      <c r="M23" s="19"/>
      <c r="N23" s="14">
        <f t="shared" ref="N23:N27" si="13">IFERROR(L23/L$30,0)</f>
        <v>1.8206976913553257E-3</v>
      </c>
    </row>
    <row r="24" spans="2:14" x14ac:dyDescent="0.25">
      <c r="B24" s="18" t="s">
        <v>17</v>
      </c>
      <c r="C24" s="11">
        <v>1.1145833333333299E-2</v>
      </c>
      <c r="D24" s="19"/>
      <c r="E24" s="12">
        <f t="shared" si="9"/>
        <v>2.7379733879222001E-2</v>
      </c>
      <c r="F24" s="11">
        <v>2.4305555555555601E-4</v>
      </c>
      <c r="G24" s="19"/>
      <c r="H24" s="12">
        <f t="shared" si="10"/>
        <v>2.2826086956521771E-3</v>
      </c>
      <c r="I24" s="11">
        <v>3.87731481481481E-3</v>
      </c>
      <c r="J24" s="19"/>
      <c r="K24" s="12">
        <f t="shared" si="11"/>
        <v>3.1747536012130387E-2</v>
      </c>
      <c r="L24" s="13">
        <f t="shared" si="12"/>
        <v>1.5266203703703664E-2</v>
      </c>
      <c r="M24" s="19"/>
      <c r="N24" s="14">
        <f t="shared" si="13"/>
        <v>2.4015002548976691E-2</v>
      </c>
    </row>
    <row r="25" spans="2:14" x14ac:dyDescent="0.25">
      <c r="B25" s="18" t="s">
        <v>18</v>
      </c>
      <c r="C25" s="11">
        <v>4.11574074074074E-2</v>
      </c>
      <c r="D25" s="19"/>
      <c r="E25" s="12">
        <f t="shared" si="9"/>
        <v>0.10110315023313989</v>
      </c>
      <c r="F25" s="11">
        <v>5.8912037037036997E-3</v>
      </c>
      <c r="G25" s="19"/>
      <c r="H25" s="12">
        <f t="shared" si="10"/>
        <v>5.5326086956521678E-2</v>
      </c>
      <c r="I25" s="11">
        <v>9.4444444444444393E-3</v>
      </c>
      <c r="J25" s="19"/>
      <c r="K25" s="12">
        <f t="shared" si="11"/>
        <v>7.733131159969675E-2</v>
      </c>
      <c r="L25" s="13">
        <f t="shared" si="12"/>
        <v>5.6493055555555532E-2</v>
      </c>
      <c r="M25" s="19"/>
      <c r="N25" s="14">
        <f t="shared" si="13"/>
        <v>8.8868254315053449E-2</v>
      </c>
    </row>
    <row r="26" spans="2:14" x14ac:dyDescent="0.25">
      <c r="B26" s="18" t="s">
        <v>19</v>
      </c>
      <c r="C26" s="11">
        <v>0.171030092592593</v>
      </c>
      <c r="D26" s="19"/>
      <c r="E26" s="12">
        <f t="shared" si="9"/>
        <v>0.42013533492550958</v>
      </c>
      <c r="F26" s="11">
        <v>5.7384259259259301E-2</v>
      </c>
      <c r="G26" s="19"/>
      <c r="H26" s="12">
        <f t="shared" si="10"/>
        <v>0.53891304347826108</v>
      </c>
      <c r="I26" s="11">
        <v>4.6458333333333303E-2</v>
      </c>
      <c r="J26" s="19"/>
      <c r="K26" s="12">
        <f t="shared" si="11"/>
        <v>0.38040181956027297</v>
      </c>
      <c r="L26" s="13">
        <f t="shared" si="12"/>
        <v>0.27487268518518559</v>
      </c>
      <c r="M26" s="19"/>
      <c r="N26" s="14">
        <f t="shared" si="13"/>
        <v>0.43239749471997713</v>
      </c>
    </row>
    <row r="27" spans="2:14" ht="15.75" thickBot="1" x14ac:dyDescent="0.3">
      <c r="B27" s="23" t="s">
        <v>20</v>
      </c>
      <c r="C27" s="20">
        <v>5.20833333333333E-4</v>
      </c>
      <c r="D27" s="24"/>
      <c r="E27" s="21">
        <f t="shared" si="9"/>
        <v>1.279426816786078E-3</v>
      </c>
      <c r="F27" s="20">
        <v>0</v>
      </c>
      <c r="G27" s="24"/>
      <c r="H27" s="21">
        <f t="shared" si="10"/>
        <v>0</v>
      </c>
      <c r="I27" s="20">
        <v>0</v>
      </c>
      <c r="J27" s="24"/>
      <c r="K27" s="21">
        <f t="shared" si="11"/>
        <v>0</v>
      </c>
      <c r="L27" s="13">
        <f t="shared" si="12"/>
        <v>5.20833333333333E-4</v>
      </c>
      <c r="M27" s="24"/>
      <c r="N27" s="22">
        <f t="shared" si="13"/>
        <v>8.1931396110989632E-4</v>
      </c>
    </row>
    <row r="28" spans="2:14" ht="16.5" thickTop="1" thickBot="1" x14ac:dyDescent="0.3">
      <c r="B28" s="31" t="s">
        <v>3</v>
      </c>
      <c r="C28" s="32">
        <f>SUM(C22:C27)</f>
        <v>0.25416666666666704</v>
      </c>
      <c r="D28" s="33"/>
      <c r="E28" s="33">
        <f>IFERROR(SUM(E22:E27),0)</f>
        <v>0.62436028659160725</v>
      </c>
      <c r="F28" s="32">
        <f>SUM(F22:F27)</f>
        <v>7.056712962962966E-2</v>
      </c>
      <c r="G28" s="33"/>
      <c r="H28" s="33">
        <f>IFERROR(SUM(H22:H27),0)</f>
        <v>0.66271739130434792</v>
      </c>
      <c r="I28" s="32">
        <f>SUM(I22:I27)</f>
        <v>6.8541666666666626E-2</v>
      </c>
      <c r="J28" s="33"/>
      <c r="K28" s="33">
        <f>IFERROR(SUM(K22:K27),0)</f>
        <v>0.56122062168309328</v>
      </c>
      <c r="L28" s="32">
        <f>SUM(L22:L27)</f>
        <v>0.39327546296296328</v>
      </c>
      <c r="M28" s="33"/>
      <c r="N28" s="34">
        <f>IFERROR(SUM(N22:N27),0)</f>
        <v>0.6186548685456269</v>
      </c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16.5" thickTop="1" thickBot="1" x14ac:dyDescent="0.3">
      <c r="B30" s="31" t="s">
        <v>6</v>
      </c>
      <c r="C30" s="32">
        <f>SUM(C19,C28)</f>
        <v>0.40708333333333369</v>
      </c>
      <c r="D30" s="35"/>
      <c r="E30" s="36">
        <f>IFERROR(SUM(E19,E28),0)</f>
        <v>1</v>
      </c>
      <c r="F30" s="32">
        <f>SUM(F19,F28)</f>
        <v>0.10648148148148152</v>
      </c>
      <c r="G30" s="35"/>
      <c r="H30" s="36">
        <f>IFERROR(SUM(H19,H28),0)</f>
        <v>1</v>
      </c>
      <c r="I30" s="32">
        <f>SUM(I19,I28)</f>
        <v>0.12212962962962955</v>
      </c>
      <c r="J30" s="35"/>
      <c r="K30" s="36">
        <f>IFERROR(SUM(K19,K28),0)</f>
        <v>0.99999999999999989</v>
      </c>
      <c r="L30" s="37">
        <f>SUM(L19,L28)</f>
        <v>0.63569444444444478</v>
      </c>
      <c r="M30" s="35"/>
      <c r="N30" s="38">
        <f>IFERROR(SUM(N19,N28),0)</f>
        <v>0.99999999999999989</v>
      </c>
    </row>
    <row r="31" spans="2:14" ht="66" customHeight="1" thickTop="1" thickBot="1" x14ac:dyDescent="0.3">
      <c r="B31" s="137" t="s">
        <v>125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x14ac:dyDescent="0.25">
      <c r="B3" s="140" t="s">
        <v>48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1.21527777777778E-3</v>
      </c>
      <c r="D7" s="12">
        <f t="shared" ref="D7:D18" si="0">IFERROR(C7/C$19,0)</f>
        <v>0.32407407407407413</v>
      </c>
      <c r="E7" s="12">
        <f t="shared" ref="E7:E18" si="1">IFERROR(C7/C$30,0)</f>
        <v>5.5584965590259376E-2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1.21527777777778E-3</v>
      </c>
      <c r="J7" s="12">
        <f t="shared" ref="J7:J18" si="4">IFERROR(I7/I$19,0)</f>
        <v>0.32407407407407413</v>
      </c>
      <c r="K7" s="14">
        <f t="shared" ref="K7:K18" si="5">IFERROR(I7/I$30,0)</f>
        <v>5.2657973921765411E-2</v>
      </c>
    </row>
    <row r="8" spans="2:11" x14ac:dyDescent="0.25">
      <c r="B8" s="131" t="s">
        <v>110</v>
      </c>
      <c r="C8" s="11">
        <v>4.8611111111111099E-4</v>
      </c>
      <c r="D8" s="12">
        <f t="shared" si="0"/>
        <v>0.12962962962962937</v>
      </c>
      <c r="E8" s="12">
        <f t="shared" si="1"/>
        <v>2.2233986236103703E-2</v>
      </c>
      <c r="F8" s="11">
        <v>0</v>
      </c>
      <c r="G8" s="12">
        <f t="shared" si="2"/>
        <v>0</v>
      </c>
      <c r="H8" s="12">
        <f t="shared" si="3"/>
        <v>0</v>
      </c>
      <c r="I8" s="11">
        <v>4.8611111111111099E-4</v>
      </c>
      <c r="J8" s="12">
        <f t="shared" si="4"/>
        <v>0.12962962962962937</v>
      </c>
      <c r="K8" s="14">
        <f t="shared" si="5"/>
        <v>2.106318956870612E-2</v>
      </c>
    </row>
    <row r="9" spans="2:11" x14ac:dyDescent="0.25">
      <c r="B9" s="10" t="s">
        <v>47</v>
      </c>
      <c r="C9" s="11">
        <v>5.78703703703704E-5</v>
      </c>
      <c r="D9" s="12">
        <f t="shared" si="0"/>
        <v>1.5432098765432081E-2</v>
      </c>
      <c r="E9" s="12">
        <f t="shared" si="1"/>
        <v>2.6469031233456813E-3</v>
      </c>
      <c r="F9" s="11">
        <v>0</v>
      </c>
      <c r="G9" s="12">
        <f t="shared" si="2"/>
        <v>0</v>
      </c>
      <c r="H9" s="12">
        <f t="shared" si="3"/>
        <v>0</v>
      </c>
      <c r="I9" s="11">
        <v>5.78703703703704E-5</v>
      </c>
      <c r="J9" s="12">
        <f t="shared" si="4"/>
        <v>1.5432098765432081E-2</v>
      </c>
      <c r="K9" s="14">
        <f t="shared" si="5"/>
        <v>2.5075225677031114E-3</v>
      </c>
    </row>
    <row r="10" spans="2:11" x14ac:dyDescent="0.25">
      <c r="B10" s="10" t="s">
        <v>11</v>
      </c>
      <c r="C10" s="11">
        <v>1.86342592592593E-3</v>
      </c>
      <c r="D10" s="12">
        <f t="shared" si="0"/>
        <v>0.49691358024691384</v>
      </c>
      <c r="E10" s="12">
        <f t="shared" si="1"/>
        <v>8.5230280571731071E-2</v>
      </c>
      <c r="F10" s="11">
        <v>0</v>
      </c>
      <c r="G10" s="12">
        <f t="shared" si="2"/>
        <v>0</v>
      </c>
      <c r="H10" s="12">
        <f t="shared" si="3"/>
        <v>0</v>
      </c>
      <c r="I10" s="11">
        <v>1.86342592592593E-3</v>
      </c>
      <c r="J10" s="12">
        <f t="shared" si="4"/>
        <v>0.49691358024691384</v>
      </c>
      <c r="K10" s="14">
        <f t="shared" si="5"/>
        <v>8.074222668004033E-2</v>
      </c>
    </row>
    <row r="11" spans="2:11" x14ac:dyDescent="0.25">
      <c r="B11" s="10" t="s">
        <v>12</v>
      </c>
      <c r="C11" s="11">
        <v>6.9444444444444404E-5</v>
      </c>
      <c r="D11" s="12">
        <f t="shared" si="0"/>
        <v>1.8518518518518476E-2</v>
      </c>
      <c r="E11" s="12">
        <f t="shared" si="1"/>
        <v>3.1762837480148139E-3</v>
      </c>
      <c r="F11" s="11">
        <v>0</v>
      </c>
      <c r="G11" s="12">
        <f t="shared" si="2"/>
        <v>0</v>
      </c>
      <c r="H11" s="12">
        <f t="shared" si="3"/>
        <v>0</v>
      </c>
      <c r="I11" s="11">
        <v>6.9444444444444404E-5</v>
      </c>
      <c r="J11" s="12">
        <f t="shared" si="4"/>
        <v>1.8518518518518476E-2</v>
      </c>
      <c r="K11" s="14">
        <f t="shared" si="5"/>
        <v>3.0090270812437305E-3</v>
      </c>
    </row>
    <row r="12" spans="2:1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5.78703703703704E-5</v>
      </c>
      <c r="D15" s="12">
        <f t="shared" si="0"/>
        <v>1.5432098765432081E-2</v>
      </c>
      <c r="E15" s="12">
        <f t="shared" si="1"/>
        <v>2.6469031233456813E-3</v>
      </c>
      <c r="F15" s="11">
        <v>0</v>
      </c>
      <c r="G15" s="12">
        <f t="shared" si="2"/>
        <v>0</v>
      </c>
      <c r="H15" s="12">
        <f t="shared" si="3"/>
        <v>0</v>
      </c>
      <c r="I15" s="11">
        <v>5.78703703703704E-5</v>
      </c>
      <c r="J15" s="12">
        <f t="shared" si="4"/>
        <v>1.5432098765432081E-2</v>
      </c>
      <c r="K15" s="14">
        <f t="shared" si="5"/>
        <v>2.5075225677031114E-3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4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4" ht="15.75" thickBot="1" x14ac:dyDescent="0.3">
      <c r="B18" s="10" t="s">
        <v>13</v>
      </c>
      <c r="C18" s="11">
        <v>0</v>
      </c>
      <c r="D18" s="12">
        <f t="shared" si="0"/>
        <v>0</v>
      </c>
      <c r="E18" s="12">
        <f t="shared" si="1"/>
        <v>0</v>
      </c>
      <c r="F18" s="11">
        <v>0</v>
      </c>
      <c r="G18" s="12">
        <f t="shared" si="2"/>
        <v>0</v>
      </c>
      <c r="H18" s="12">
        <f t="shared" si="3"/>
        <v>0</v>
      </c>
      <c r="I18" s="11">
        <v>0</v>
      </c>
      <c r="J18" s="12">
        <f t="shared" si="4"/>
        <v>0</v>
      </c>
      <c r="K18" s="14">
        <f t="shared" si="5"/>
        <v>0</v>
      </c>
    </row>
    <row r="19" spans="2:14" ht="16.5" thickTop="1" thickBot="1" x14ac:dyDescent="0.3">
      <c r="B19" s="31" t="s">
        <v>3</v>
      </c>
      <c r="C19" s="32">
        <f>SUM(C7:C18)</f>
        <v>3.7500000000000064E-3</v>
      </c>
      <c r="D19" s="33">
        <f>IFERROR(SUM(D7:D18),0)</f>
        <v>1</v>
      </c>
      <c r="E19" s="33">
        <f>IFERROR(SUM(E7:E18),0)</f>
        <v>0.17151932239280035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3.7500000000000064E-3</v>
      </c>
      <c r="J19" s="33">
        <f>IFERROR(SUM(J7:J18),0)</f>
        <v>1</v>
      </c>
      <c r="K19" s="34">
        <f>IFERROR(SUM(K7:K18),0)</f>
        <v>0.1624874623871618</v>
      </c>
    </row>
    <row r="20" spans="2:14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4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4" x14ac:dyDescent="0.25">
      <c r="B22" s="18" t="s">
        <v>15</v>
      </c>
      <c r="C22" s="11">
        <v>7.0601851851851804E-4</v>
      </c>
      <c r="D22" s="19"/>
      <c r="E22" s="12">
        <f>IFERROR(C22/C$30,0)</f>
        <v>3.229221810481727E-2</v>
      </c>
      <c r="F22" s="11">
        <v>0</v>
      </c>
      <c r="G22" s="19"/>
      <c r="H22" s="12">
        <f>IFERROR(F22/F$30,0)</f>
        <v>0</v>
      </c>
      <c r="I22" s="11">
        <v>7.0601851851851804E-4</v>
      </c>
      <c r="J22" s="19"/>
      <c r="K22" s="14">
        <f>IFERROR(I22/I$30,0)</f>
        <v>3.0591775325977923E-2</v>
      </c>
    </row>
    <row r="23" spans="2:14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4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4" x14ac:dyDescent="0.25">
      <c r="B25" s="18" t="s">
        <v>18</v>
      </c>
      <c r="C25" s="11">
        <v>1.27314814814815E-3</v>
      </c>
      <c r="D25" s="19"/>
      <c r="E25" s="12">
        <f t="shared" si="6"/>
        <v>5.8231868713605042E-2</v>
      </c>
      <c r="F25" s="11">
        <v>9.7222222222222198E-4</v>
      </c>
      <c r="G25" s="19"/>
      <c r="H25" s="12">
        <f t="shared" si="7"/>
        <v>0.7999999999999996</v>
      </c>
      <c r="I25" s="11">
        <v>2.2453703703703698E-3</v>
      </c>
      <c r="J25" s="19"/>
      <c r="K25" s="14">
        <f t="shared" si="8"/>
        <v>9.7291875626880658E-2</v>
      </c>
    </row>
    <row r="26" spans="2:14" s="2" customFormat="1" x14ac:dyDescent="0.25">
      <c r="B26" s="18" t="s">
        <v>19</v>
      </c>
      <c r="C26" s="11">
        <v>1.61342592592593E-2</v>
      </c>
      <c r="D26" s="19"/>
      <c r="E26" s="12">
        <f t="shared" si="6"/>
        <v>0.7379565907887774</v>
      </c>
      <c r="F26" s="11">
        <v>2.4305555555555601E-4</v>
      </c>
      <c r="G26" s="19"/>
      <c r="H26" s="12">
        <f t="shared" si="7"/>
        <v>0.20000000000000034</v>
      </c>
      <c r="I26" s="11">
        <v>1.6377314814814799E-2</v>
      </c>
      <c r="J26" s="19"/>
      <c r="K26" s="14">
        <f t="shared" si="8"/>
        <v>0.70962888665997959</v>
      </c>
      <c r="L26" s="1"/>
      <c r="M26" s="1"/>
      <c r="N26" s="1"/>
    </row>
    <row r="27" spans="2:14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4" s="3" customFormat="1" ht="16.5" thickTop="1" thickBot="1" x14ac:dyDescent="0.3">
      <c r="B28" s="31" t="s">
        <v>3</v>
      </c>
      <c r="C28" s="32">
        <f>SUM(C22:C27)</f>
        <v>1.8113425925925967E-2</v>
      </c>
      <c r="D28" s="33"/>
      <c r="E28" s="33">
        <f>IFERROR(SUM(E22:E27),0)</f>
        <v>0.82848067760719968</v>
      </c>
      <c r="F28" s="32">
        <f>SUM(F22:F27)</f>
        <v>1.215277777777778E-3</v>
      </c>
      <c r="G28" s="33"/>
      <c r="H28" s="33">
        <f>IFERROR(SUM(H22:H27),0)</f>
        <v>1</v>
      </c>
      <c r="I28" s="32">
        <f>SUM(I22:I27)</f>
        <v>1.9328703703703688E-2</v>
      </c>
      <c r="J28" s="33"/>
      <c r="K28" s="34">
        <f>IFERROR(SUM(K22:K27),0)</f>
        <v>0.83751253761283817</v>
      </c>
      <c r="L28" s="1"/>
      <c r="M28" s="1"/>
      <c r="N28" s="1"/>
    </row>
    <row r="29" spans="2:14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4" ht="16.5" thickTop="1" thickBot="1" x14ac:dyDescent="0.3">
      <c r="B30" s="31" t="s">
        <v>6</v>
      </c>
      <c r="C30" s="32">
        <f>SUM(C19,C28)</f>
        <v>2.1863425925925974E-2</v>
      </c>
      <c r="D30" s="35"/>
      <c r="E30" s="36">
        <f>IFERROR(SUM(E19,E28),0)</f>
        <v>1</v>
      </c>
      <c r="F30" s="32">
        <f>SUM(F19,F28)</f>
        <v>1.215277777777778E-3</v>
      </c>
      <c r="G30" s="35"/>
      <c r="H30" s="36">
        <f>IFERROR(SUM(H19,H28),0)</f>
        <v>1</v>
      </c>
      <c r="I30" s="32">
        <f>SUM(I19,I28)</f>
        <v>2.3078703703703695E-2</v>
      </c>
      <c r="J30" s="35"/>
      <c r="K30" s="38">
        <f>IFERROR(SUM(K19,K28),0)</f>
        <v>1</v>
      </c>
    </row>
    <row r="31" spans="2:14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66"/>
  <sheetViews>
    <sheetView showGridLines="0" showZeros="0" view="pageBreakPreview" zoomScale="110" zoomScaleNormal="9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0" t="s">
        <v>49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3.1250000000000001E-4</v>
      </c>
      <c r="D7" s="12">
        <f t="shared" ref="D7:D18" si="0">IFERROR(C7/C$19,0)</f>
        <v>0.10344827586206898</v>
      </c>
      <c r="E7" s="12">
        <f t="shared" ref="E7:E18" si="1">IFERROR(C7/C$30,0)</f>
        <v>1.1617900172117061E-2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3.1250000000000001E-4</v>
      </c>
      <c r="J7" s="12">
        <f t="shared" ref="J7:J18" si="4">IFERROR(I7/I$19,0)</f>
        <v>9.8540145985401464E-2</v>
      </c>
      <c r="K7" s="14">
        <f t="shared" ref="K7:K18" si="5">IFERROR(I7/I$30,0)</f>
        <v>1.1033919084593394E-2</v>
      </c>
    </row>
    <row r="8" spans="2:11" s="5" customFormat="1" x14ac:dyDescent="0.25">
      <c r="B8" s="131" t="s">
        <v>110</v>
      </c>
      <c r="C8" s="11">
        <v>8.1018518518518505E-4</v>
      </c>
      <c r="D8" s="12">
        <f t="shared" si="0"/>
        <v>0.26819923371647508</v>
      </c>
      <c r="E8" s="12">
        <f t="shared" si="1"/>
        <v>3.0120481927710892E-2</v>
      </c>
      <c r="F8" s="11">
        <v>1.50462962962963E-4</v>
      </c>
      <c r="G8" s="12">
        <f t="shared" si="2"/>
        <v>1</v>
      </c>
      <c r="H8" s="12">
        <f t="shared" si="3"/>
        <v>0.10569105691056914</v>
      </c>
      <c r="I8" s="11">
        <v>9.6064814814814797E-4</v>
      </c>
      <c r="J8" s="12">
        <f t="shared" si="4"/>
        <v>0.30291970802919704</v>
      </c>
      <c r="K8" s="14">
        <f t="shared" si="5"/>
        <v>3.3919084593379688E-2</v>
      </c>
    </row>
    <row r="9" spans="2:11" s="5" customFormat="1" x14ac:dyDescent="0.25">
      <c r="B9" s="10" t="s">
        <v>47</v>
      </c>
      <c r="C9" s="11">
        <v>7.2916666666666703E-4</v>
      </c>
      <c r="D9" s="12">
        <f t="shared" si="0"/>
        <v>0.24137931034482774</v>
      </c>
      <c r="E9" s="12">
        <f t="shared" si="1"/>
        <v>2.7108433734939819E-2</v>
      </c>
      <c r="F9" s="11">
        <v>0</v>
      </c>
      <c r="G9" s="12">
        <f t="shared" si="2"/>
        <v>0</v>
      </c>
      <c r="H9" s="12">
        <f t="shared" si="3"/>
        <v>0</v>
      </c>
      <c r="I9" s="11">
        <v>7.2916666666666703E-4</v>
      </c>
      <c r="J9" s="12">
        <f t="shared" si="4"/>
        <v>0.22992700729927018</v>
      </c>
      <c r="K9" s="14">
        <f t="shared" si="5"/>
        <v>2.5745811197384599E-2</v>
      </c>
    </row>
    <row r="10" spans="2:11" s="5" customFormat="1" x14ac:dyDescent="0.25">
      <c r="B10" s="10" t="s">
        <v>11</v>
      </c>
      <c r="C10" s="11">
        <v>5.78703703703704E-4</v>
      </c>
      <c r="D10" s="12">
        <f t="shared" si="0"/>
        <v>0.19157088122605376</v>
      </c>
      <c r="E10" s="12">
        <f t="shared" si="1"/>
        <v>2.1514629948364936E-2</v>
      </c>
      <c r="F10" s="11">
        <v>0</v>
      </c>
      <c r="G10" s="12">
        <f t="shared" si="2"/>
        <v>0</v>
      </c>
      <c r="H10" s="12">
        <f t="shared" si="3"/>
        <v>0</v>
      </c>
      <c r="I10" s="11">
        <v>5.78703703703704E-4</v>
      </c>
      <c r="J10" s="12">
        <f t="shared" si="4"/>
        <v>0.18248175182481763</v>
      </c>
      <c r="K10" s="14">
        <f t="shared" si="5"/>
        <v>2.0433183489987777E-2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128</v>
      </c>
      <c r="C12" s="11">
        <v>3.7037037037037003E-4</v>
      </c>
      <c r="D12" s="12">
        <f t="shared" si="0"/>
        <v>0.12260536398467424</v>
      </c>
      <c r="E12" s="12">
        <f t="shared" si="1"/>
        <v>1.3769363166953539E-2</v>
      </c>
      <c r="F12" s="11">
        <v>0</v>
      </c>
      <c r="G12" s="12">
        <f t="shared" si="2"/>
        <v>0</v>
      </c>
      <c r="H12" s="12">
        <f t="shared" si="3"/>
        <v>0</v>
      </c>
      <c r="I12" s="11">
        <v>3.7037037037037003E-4</v>
      </c>
      <c r="J12" s="12">
        <f t="shared" si="4"/>
        <v>0.11678832116788311</v>
      </c>
      <c r="K12" s="14">
        <f t="shared" si="5"/>
        <v>1.3077237433592157E-2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154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2.19907407407407E-4</v>
      </c>
      <c r="D18" s="12">
        <f t="shared" si="0"/>
        <v>7.2796934865900262E-2</v>
      </c>
      <c r="E18" s="12">
        <f t="shared" si="1"/>
        <v>8.1755593803786563E-3</v>
      </c>
      <c r="F18" s="11">
        <v>0</v>
      </c>
      <c r="G18" s="12">
        <f t="shared" si="2"/>
        <v>0</v>
      </c>
      <c r="H18" s="12">
        <f t="shared" si="3"/>
        <v>0</v>
      </c>
      <c r="I18" s="11">
        <v>2.19907407407407E-4</v>
      </c>
      <c r="J18" s="12">
        <f t="shared" si="4"/>
        <v>6.9343065693430531E-2</v>
      </c>
      <c r="K18" s="14">
        <f t="shared" si="5"/>
        <v>7.7646097261953369E-3</v>
      </c>
    </row>
    <row r="19" spans="2:11" s="5" customFormat="1" ht="16.5" thickTop="1" thickBot="1" x14ac:dyDescent="0.3">
      <c r="B19" s="31" t="s">
        <v>3</v>
      </c>
      <c r="C19" s="32">
        <f>SUM(C7:C18)</f>
        <v>3.0208333333333328E-3</v>
      </c>
      <c r="D19" s="33">
        <f>IFERROR(SUM(D7:D18),0)</f>
        <v>1.0000000000000002</v>
      </c>
      <c r="E19" s="33">
        <f>IFERROR(SUM(E7:E18),0)</f>
        <v>0.11230636833046491</v>
      </c>
      <c r="F19" s="32">
        <f>SUM(F7:F18)</f>
        <v>1.50462962962963E-4</v>
      </c>
      <c r="G19" s="33">
        <f>IFERROR(SUM(G7:G18),0)</f>
        <v>1</v>
      </c>
      <c r="H19" s="33">
        <f>IFERROR(SUM(H7:H18),0)</f>
        <v>0.10569105691056914</v>
      </c>
      <c r="I19" s="32">
        <f>SUM(I7:I18)</f>
        <v>3.1712962962962962E-3</v>
      </c>
      <c r="J19" s="33">
        <f>IFERROR(SUM(J7:J18),0)</f>
        <v>0.99999999999999989</v>
      </c>
      <c r="K19" s="34">
        <f>IFERROR(SUM(K7:K18),0)</f>
        <v>0.11197384552513295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2.2916666666666701E-3</v>
      </c>
      <c r="D22" s="19"/>
      <c r="E22" s="12">
        <f>IFERROR(C22/C$30,0)</f>
        <v>8.5197934595525229E-2</v>
      </c>
      <c r="F22" s="11">
        <v>0</v>
      </c>
      <c r="G22" s="19"/>
      <c r="H22" s="12">
        <f>IFERROR(F22/F$30,0)</f>
        <v>0</v>
      </c>
      <c r="I22" s="11">
        <v>2.2916666666666701E-3</v>
      </c>
      <c r="J22" s="19"/>
      <c r="K22" s="14">
        <f>IFERROR(I22/I$30,0)</f>
        <v>8.0915406620351682E-2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2.4305555555555601E-4</v>
      </c>
      <c r="D24" s="19"/>
      <c r="E24" s="12">
        <f t="shared" si="6"/>
        <v>9.0361445783132856E-3</v>
      </c>
      <c r="F24" s="11">
        <v>0</v>
      </c>
      <c r="G24" s="19"/>
      <c r="H24" s="12">
        <f t="shared" si="7"/>
        <v>0</v>
      </c>
      <c r="I24" s="11">
        <v>2.4305555555555601E-4</v>
      </c>
      <c r="J24" s="19"/>
      <c r="K24" s="14">
        <f t="shared" si="8"/>
        <v>8.5819370657948778E-3</v>
      </c>
    </row>
    <row r="25" spans="2:11" s="5" customFormat="1" x14ac:dyDescent="0.25">
      <c r="B25" s="18" t="s">
        <v>18</v>
      </c>
      <c r="C25" s="11">
        <v>4.4444444444444401E-3</v>
      </c>
      <c r="D25" s="19"/>
      <c r="E25" s="12">
        <f t="shared" si="6"/>
        <v>0.16523235800344246</v>
      </c>
      <c r="F25" s="11">
        <v>6.01851851851852E-4</v>
      </c>
      <c r="G25" s="19"/>
      <c r="H25" s="12">
        <f t="shared" si="7"/>
        <v>0.42276422764227656</v>
      </c>
      <c r="I25" s="11">
        <v>5.0462962962962996E-3</v>
      </c>
      <c r="J25" s="19"/>
      <c r="K25" s="14">
        <f t="shared" si="8"/>
        <v>0.17817736003269344</v>
      </c>
    </row>
    <row r="26" spans="2:11" s="5" customFormat="1" x14ac:dyDescent="0.25">
      <c r="B26" s="18" t="s">
        <v>19</v>
      </c>
      <c r="C26" s="11">
        <v>1.68981481481481E-2</v>
      </c>
      <c r="D26" s="19"/>
      <c r="E26" s="12">
        <f t="shared" si="6"/>
        <v>0.62822719449225406</v>
      </c>
      <c r="F26" s="11">
        <v>6.7129629629629603E-4</v>
      </c>
      <c r="G26" s="19"/>
      <c r="H26" s="12">
        <f t="shared" si="7"/>
        <v>0.47154471544715432</v>
      </c>
      <c r="I26" s="11">
        <v>1.7569444444444401E-2</v>
      </c>
      <c r="J26" s="19"/>
      <c r="K26" s="14">
        <f t="shared" si="8"/>
        <v>0.62035145075602705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2.3877314814814768E-2</v>
      </c>
      <c r="D28" s="33"/>
      <c r="E28" s="33">
        <f>IFERROR(SUM(E22:E27),0)</f>
        <v>0.88769363166953497</v>
      </c>
      <c r="F28" s="32">
        <f>SUM(F22:F27)</f>
        <v>1.273148148148148E-3</v>
      </c>
      <c r="G28" s="33"/>
      <c r="H28" s="33">
        <f>IFERROR(SUM(H22:H27),0)</f>
        <v>0.89430894308943087</v>
      </c>
      <c r="I28" s="32">
        <f>SUM(I22:I27)</f>
        <v>2.5150462962962927E-2</v>
      </c>
      <c r="J28" s="33"/>
      <c r="K28" s="34">
        <f>IFERROR(SUM(K22:K27),0)</f>
        <v>0.8880261544748671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2.6898148148148102E-2</v>
      </c>
      <c r="D30" s="35"/>
      <c r="E30" s="36">
        <f>IFERROR(SUM(E19,E28),0)</f>
        <v>0.99999999999999989</v>
      </c>
      <c r="F30" s="32">
        <f>SUM(F19,F28)</f>
        <v>1.423611111111111E-3</v>
      </c>
      <c r="G30" s="35"/>
      <c r="H30" s="36">
        <f>IFERROR(SUM(H19,H28),0)</f>
        <v>1</v>
      </c>
      <c r="I30" s="32">
        <f>SUM(I19,I28)</f>
        <v>2.8321759259259224E-2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/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42578125" style="4" customWidth="1"/>
    <col min="7" max="7" width="10.42578125" style="1" customWidth="1"/>
    <col min="8" max="8" width="10.42578125" style="4" customWidth="1"/>
    <col min="9" max="11" width="10.425781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51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3.3912037037037001E-3</v>
      </c>
      <c r="D7" s="12">
        <f t="shared" ref="D7:D18" si="0">IFERROR(C7/C$19,0)</f>
        <v>0.37277353689567411</v>
      </c>
      <c r="E7" s="12">
        <f t="shared" ref="E7:E18" si="1">IFERROR(C7/C$30,0)</f>
        <v>0.13028012449977769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3.3912037037037001E-3</v>
      </c>
      <c r="J7" s="12">
        <f t="shared" ref="J7:J18" si="4">IFERROR(I7/I$19,0)</f>
        <v>0.19365499008592194</v>
      </c>
      <c r="K7" s="14">
        <f t="shared" ref="K7:K18" si="5">IFERROR(I7/I$30,0)</f>
        <v>8.7935174069627822E-2</v>
      </c>
    </row>
    <row r="8" spans="2:11" x14ac:dyDescent="0.25">
      <c r="B8" s="131" t="s">
        <v>110</v>
      </c>
      <c r="C8" s="11">
        <v>1.57407407407407E-3</v>
      </c>
      <c r="D8" s="12">
        <f t="shared" si="0"/>
        <v>0.17302798982188261</v>
      </c>
      <c r="E8" s="12">
        <f t="shared" si="1"/>
        <v>6.0471320586927432E-2</v>
      </c>
      <c r="F8" s="11">
        <v>3.0092592592592601E-3</v>
      </c>
      <c r="G8" s="12">
        <f t="shared" si="2"/>
        <v>0.35763411279229701</v>
      </c>
      <c r="H8" s="12">
        <f t="shared" si="3"/>
        <v>0.24007386888273316</v>
      </c>
      <c r="I8" s="11">
        <v>4.5833333333333299E-3</v>
      </c>
      <c r="J8" s="12">
        <f t="shared" si="4"/>
        <v>0.26173165895571709</v>
      </c>
      <c r="K8" s="14">
        <f t="shared" si="5"/>
        <v>0.11884753901560624</v>
      </c>
    </row>
    <row r="9" spans="2:11" x14ac:dyDescent="0.25">
      <c r="B9" s="10" t="s">
        <v>47</v>
      </c>
      <c r="C9" s="11">
        <v>5.4398148148148101E-4</v>
      </c>
      <c r="D9" s="12">
        <f t="shared" si="0"/>
        <v>5.9796437659033065E-2</v>
      </c>
      <c r="E9" s="12">
        <f t="shared" si="1"/>
        <v>2.0898176967541135E-2</v>
      </c>
      <c r="F9" s="11">
        <v>9.3749999999999997E-4</v>
      </c>
      <c r="G9" s="12">
        <f t="shared" si="2"/>
        <v>0.1114167812929848</v>
      </c>
      <c r="H9" s="12">
        <f t="shared" si="3"/>
        <v>7.4792243767312999E-2</v>
      </c>
      <c r="I9" s="11">
        <v>1.4814814814814801E-3</v>
      </c>
      <c r="J9" s="12">
        <f t="shared" si="4"/>
        <v>8.4600132187706525E-2</v>
      </c>
      <c r="K9" s="14">
        <f t="shared" si="5"/>
        <v>3.8415366146458574E-2</v>
      </c>
    </row>
    <row r="10" spans="2:11" x14ac:dyDescent="0.25">
      <c r="B10" s="10" t="s">
        <v>11</v>
      </c>
      <c r="C10" s="11">
        <v>2.3726851851851899E-3</v>
      </c>
      <c r="D10" s="12">
        <f t="shared" si="0"/>
        <v>0.26081424936386838</v>
      </c>
      <c r="E10" s="12">
        <f t="shared" si="1"/>
        <v>9.1151622943530741E-2</v>
      </c>
      <c r="F10" s="11">
        <v>2.0717592592592602E-3</v>
      </c>
      <c r="G10" s="12">
        <f t="shared" si="2"/>
        <v>0.24621733149931221</v>
      </c>
      <c r="H10" s="12">
        <f t="shared" si="3"/>
        <v>0.16528162511542016</v>
      </c>
      <c r="I10" s="11">
        <v>4.4444444444444401E-3</v>
      </c>
      <c r="J10" s="12">
        <f t="shared" si="4"/>
        <v>0.25380039656311959</v>
      </c>
      <c r="K10" s="14">
        <f t="shared" si="5"/>
        <v>0.11524609843937572</v>
      </c>
    </row>
    <row r="11" spans="2:11" x14ac:dyDescent="0.25">
      <c r="B11" s="10" t="s">
        <v>12</v>
      </c>
      <c r="C11" s="11">
        <v>1.2731481481481499E-4</v>
      </c>
      <c r="D11" s="12">
        <f t="shared" si="0"/>
        <v>1.3994910941475855E-2</v>
      </c>
      <c r="E11" s="12">
        <f t="shared" si="1"/>
        <v>4.8910626945309153E-3</v>
      </c>
      <c r="F11" s="11">
        <v>6.1342592592592601E-4</v>
      </c>
      <c r="G11" s="12">
        <f t="shared" si="2"/>
        <v>7.2902338376891307E-2</v>
      </c>
      <c r="H11" s="12">
        <f t="shared" si="3"/>
        <v>4.8938134810710986E-2</v>
      </c>
      <c r="I11" s="11">
        <v>7.4074074074074103E-4</v>
      </c>
      <c r="J11" s="12">
        <f t="shared" si="4"/>
        <v>4.2300066093853318E-2</v>
      </c>
      <c r="K11" s="14">
        <f t="shared" si="5"/>
        <v>1.9207683073229311E-2</v>
      </c>
    </row>
    <row r="12" spans="2:1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1.0879629629629601E-3</v>
      </c>
      <c r="D18" s="12">
        <f t="shared" si="0"/>
        <v>0.11959287531806591</v>
      </c>
      <c r="E18" s="12">
        <f t="shared" si="1"/>
        <v>4.1796353935082194E-2</v>
      </c>
      <c r="F18" s="11">
        <v>1.7824074074074101E-3</v>
      </c>
      <c r="G18" s="12">
        <f t="shared" si="2"/>
        <v>0.21182943603851465</v>
      </c>
      <c r="H18" s="12">
        <f t="shared" si="3"/>
        <v>0.14219759926131134</v>
      </c>
      <c r="I18" s="11">
        <v>2.8703703703703699E-3</v>
      </c>
      <c r="J18" s="12">
        <f t="shared" si="4"/>
        <v>0.16391275611368153</v>
      </c>
      <c r="K18" s="14">
        <f t="shared" si="5"/>
        <v>7.4429771908763542E-2</v>
      </c>
    </row>
    <row r="19" spans="2:11" ht="16.5" thickTop="1" thickBot="1" x14ac:dyDescent="0.3">
      <c r="B19" s="31" t="s">
        <v>3</v>
      </c>
      <c r="C19" s="32">
        <f>SUM(C7:C18)</f>
        <v>9.0972222222222166E-3</v>
      </c>
      <c r="D19" s="33">
        <f>IFERROR(SUM(D7:D18),0)</f>
        <v>1</v>
      </c>
      <c r="E19" s="33">
        <f>IFERROR(SUM(E7:E18),0)</f>
        <v>0.34948866162739012</v>
      </c>
      <c r="F19" s="32">
        <f>SUM(F7:F18)</f>
        <v>8.4143518518518569E-3</v>
      </c>
      <c r="G19" s="33">
        <f>IFERROR(SUM(G7:G18),0)</f>
        <v>1</v>
      </c>
      <c r="H19" s="33">
        <f>IFERROR(SUM(H7:H18),0)</f>
        <v>0.67128347183748871</v>
      </c>
      <c r="I19" s="32">
        <f>SUM(I7:I18)</f>
        <v>1.7511574074074061E-2</v>
      </c>
      <c r="J19" s="33">
        <f>IFERROR(SUM(J7:J18),0)</f>
        <v>1</v>
      </c>
      <c r="K19" s="34">
        <f>IFERROR(SUM(K7:K18),0)</f>
        <v>0.45408163265306117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6.2500000000000001E-4</v>
      </c>
      <c r="D22" s="19"/>
      <c r="E22" s="12">
        <f>IFERROR(C22/C$30,0)</f>
        <v>2.4010671409515367E-2</v>
      </c>
      <c r="F22" s="11">
        <v>0</v>
      </c>
      <c r="G22" s="19"/>
      <c r="H22" s="12">
        <f>IFERROR(F22/F$30,0)</f>
        <v>0</v>
      </c>
      <c r="I22" s="11">
        <v>6.2500000000000001E-4</v>
      </c>
      <c r="J22" s="19"/>
      <c r="K22" s="14">
        <f>IFERROR(I22/I$30,0)</f>
        <v>1.6206482593037228E-2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1.15740740740741E-4</v>
      </c>
      <c r="D24" s="19"/>
      <c r="E24" s="12">
        <f t="shared" si="6"/>
        <v>4.4464206313917449E-3</v>
      </c>
      <c r="F24" s="11">
        <v>0</v>
      </c>
      <c r="G24" s="19"/>
      <c r="H24" s="12">
        <f t="shared" si="7"/>
        <v>0</v>
      </c>
      <c r="I24" s="11">
        <v>1.15740740740741E-4</v>
      </c>
      <c r="J24" s="19"/>
      <c r="K24" s="14">
        <f t="shared" si="8"/>
        <v>3.0012004801920856E-3</v>
      </c>
    </row>
    <row r="25" spans="2:11" x14ac:dyDescent="0.25">
      <c r="B25" s="18" t="s">
        <v>18</v>
      </c>
      <c r="C25" s="11">
        <v>3.4722222222222199E-3</v>
      </c>
      <c r="D25" s="19"/>
      <c r="E25" s="12">
        <f t="shared" si="6"/>
        <v>0.13339261894175194</v>
      </c>
      <c r="F25" s="11">
        <v>1.5162037037037E-3</v>
      </c>
      <c r="G25" s="19"/>
      <c r="H25" s="12">
        <f t="shared" si="7"/>
        <v>0.12096029547553061</v>
      </c>
      <c r="I25" s="11">
        <v>4.98842592592593E-3</v>
      </c>
      <c r="J25" s="19"/>
      <c r="K25" s="14">
        <f t="shared" si="8"/>
        <v>0.12935174069627869</v>
      </c>
    </row>
    <row r="26" spans="2:11" x14ac:dyDescent="0.25">
      <c r="B26" s="18" t="s">
        <v>19</v>
      </c>
      <c r="C26" s="11">
        <v>1.2534722222222201E-2</v>
      </c>
      <c r="D26" s="19"/>
      <c r="E26" s="12">
        <f t="shared" si="6"/>
        <v>0.48154735437972401</v>
      </c>
      <c r="F26" s="11">
        <v>1.8749999999999999E-3</v>
      </c>
      <c r="G26" s="19"/>
      <c r="H26" s="12">
        <f t="shared" si="7"/>
        <v>0.149584487534626</v>
      </c>
      <c r="I26" s="11">
        <v>1.4409722222222201E-2</v>
      </c>
      <c r="J26" s="19"/>
      <c r="K26" s="14">
        <f t="shared" si="8"/>
        <v>0.37364945978391328</v>
      </c>
    </row>
    <row r="27" spans="2:11" ht="15.75" thickBot="1" x14ac:dyDescent="0.3">
      <c r="B27" s="23" t="s">
        <v>20</v>
      </c>
      <c r="C27" s="20">
        <v>1.8518518518518501E-4</v>
      </c>
      <c r="D27" s="24"/>
      <c r="E27" s="21">
        <f t="shared" si="6"/>
        <v>7.114273010226769E-3</v>
      </c>
      <c r="F27" s="20">
        <v>7.2916666666666703E-4</v>
      </c>
      <c r="G27" s="24"/>
      <c r="H27" s="21">
        <f t="shared" si="7"/>
        <v>5.8171745152354584E-2</v>
      </c>
      <c r="I27" s="20">
        <v>9.1435185185185196E-4</v>
      </c>
      <c r="J27" s="24"/>
      <c r="K27" s="22">
        <f t="shared" si="8"/>
        <v>2.3709483793517425E-2</v>
      </c>
    </row>
    <row r="28" spans="2:11" ht="16.5" thickTop="1" thickBot="1" x14ac:dyDescent="0.3">
      <c r="B28" s="31" t="s">
        <v>3</v>
      </c>
      <c r="C28" s="32">
        <f>SUM(C22:C27)</f>
        <v>1.6932870370370345E-2</v>
      </c>
      <c r="D28" s="33"/>
      <c r="E28" s="33">
        <f>IFERROR(SUM(E22:E27),0)</f>
        <v>0.65051133837260988</v>
      </c>
      <c r="F28" s="32">
        <f>SUM(F22:F27)</f>
        <v>4.1203703703703671E-3</v>
      </c>
      <c r="G28" s="33"/>
      <c r="H28" s="33">
        <f>IFERROR(SUM(H22:H27),0)</f>
        <v>0.32871652816251118</v>
      </c>
      <c r="I28" s="32">
        <f>SUM(I22:I27)</f>
        <v>2.1053240740740727E-2</v>
      </c>
      <c r="J28" s="33"/>
      <c r="K28" s="34">
        <f>IFERROR(SUM(K22:K27),0)</f>
        <v>0.54591836734693877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2.6030092592592563E-2</v>
      </c>
      <c r="D30" s="35"/>
      <c r="E30" s="36">
        <f>IFERROR(SUM(E19,E28),0)</f>
        <v>1</v>
      </c>
      <c r="F30" s="32">
        <f>SUM(F19,F28)</f>
        <v>1.2534722222222225E-2</v>
      </c>
      <c r="G30" s="35"/>
      <c r="H30" s="36">
        <f>IFERROR(SUM(H19,H28),0)</f>
        <v>0.99999999999999989</v>
      </c>
      <c r="I30" s="32">
        <f>SUM(I19,I28)</f>
        <v>3.8564814814814788E-2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42578125" style="6" customWidth="1"/>
    <col min="7" max="7" width="10.42578125" style="5" customWidth="1"/>
    <col min="8" max="8" width="10.42578125" style="6" customWidth="1"/>
    <col min="9" max="11" width="10.42578125" style="5" customWidth="1"/>
    <col min="12" max="16384" width="8.85546875" style="5"/>
  </cols>
  <sheetData>
    <row r="2" spans="2:11" ht="15.75" thickBot="1" x14ac:dyDescent="0.3"/>
    <row r="3" spans="2:11" x14ac:dyDescent="0.25">
      <c r="B3" s="140" t="s">
        <v>50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7.7546296296296304E-4</v>
      </c>
      <c r="D7" s="12">
        <f t="shared" ref="D7:D18" si="0">IFERROR(C7/C$19,0)</f>
        <v>0.41875000000000001</v>
      </c>
      <c r="E7" s="12">
        <f t="shared" ref="E7:E18" si="1">IFERROR(C7/C$30,0)</f>
        <v>5.8823529411764719E-2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7.7546296296296304E-4</v>
      </c>
      <c r="J7" s="12">
        <f t="shared" ref="J7:J18" si="4">IFERROR(I7/I$19,0)</f>
        <v>0.41875000000000001</v>
      </c>
      <c r="K7" s="14">
        <f t="shared" ref="K7:K18" si="5">IFERROR(I7/I$30,0)</f>
        <v>5.8823529411764719E-2</v>
      </c>
    </row>
    <row r="8" spans="2:11" x14ac:dyDescent="0.25">
      <c r="B8" s="131" t="s">
        <v>110</v>
      </c>
      <c r="C8" s="11">
        <v>0</v>
      </c>
      <c r="D8" s="12">
        <f t="shared" si="0"/>
        <v>0</v>
      </c>
      <c r="E8" s="12">
        <f t="shared" si="1"/>
        <v>0</v>
      </c>
      <c r="F8" s="11">
        <v>0</v>
      </c>
      <c r="G8" s="12">
        <f t="shared" si="2"/>
        <v>0</v>
      </c>
      <c r="H8" s="12">
        <f t="shared" si="3"/>
        <v>0</v>
      </c>
      <c r="I8" s="11">
        <v>0</v>
      </c>
      <c r="J8" s="12">
        <f t="shared" si="4"/>
        <v>0</v>
      </c>
      <c r="K8" s="14">
        <f t="shared" si="5"/>
        <v>0</v>
      </c>
    </row>
    <row r="9" spans="2:11" x14ac:dyDescent="0.25">
      <c r="B9" s="10" t="s">
        <v>47</v>
      </c>
      <c r="C9" s="11">
        <v>3.4722222222222202E-4</v>
      </c>
      <c r="D9" s="12">
        <f t="shared" si="0"/>
        <v>0.18749999999999989</v>
      </c>
      <c r="E9" s="12">
        <f t="shared" si="1"/>
        <v>2.6338893766461795E-2</v>
      </c>
      <c r="F9" s="11">
        <v>0</v>
      </c>
      <c r="G9" s="12">
        <f t="shared" si="2"/>
        <v>0</v>
      </c>
      <c r="H9" s="12">
        <f t="shared" si="3"/>
        <v>0</v>
      </c>
      <c r="I9" s="11">
        <v>3.4722222222222202E-4</v>
      </c>
      <c r="J9" s="12">
        <f t="shared" si="4"/>
        <v>0.18749999999999989</v>
      </c>
      <c r="K9" s="14">
        <f t="shared" si="5"/>
        <v>2.6338893766461795E-2</v>
      </c>
    </row>
    <row r="10" spans="2:11" x14ac:dyDescent="0.25">
      <c r="B10" s="10" t="s">
        <v>11</v>
      </c>
      <c r="C10" s="11">
        <v>5.5555555555555599E-4</v>
      </c>
      <c r="D10" s="12">
        <f t="shared" si="0"/>
        <v>0.30000000000000021</v>
      </c>
      <c r="E10" s="12">
        <f t="shared" si="1"/>
        <v>4.2142230026338934E-2</v>
      </c>
      <c r="F10" s="11">
        <v>0</v>
      </c>
      <c r="G10" s="12">
        <f t="shared" si="2"/>
        <v>0</v>
      </c>
      <c r="H10" s="12">
        <f t="shared" si="3"/>
        <v>0</v>
      </c>
      <c r="I10" s="11">
        <v>5.5555555555555599E-4</v>
      </c>
      <c r="J10" s="12">
        <f t="shared" si="4"/>
        <v>0.30000000000000021</v>
      </c>
      <c r="K10" s="14">
        <f t="shared" si="5"/>
        <v>4.2142230026338934E-2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0</v>
      </c>
      <c r="D12" s="12">
        <f t="shared" si="0"/>
        <v>0</v>
      </c>
      <c r="E12" s="12">
        <f t="shared" si="1"/>
        <v>0</v>
      </c>
      <c r="F12" s="11">
        <v>0</v>
      </c>
      <c r="G12" s="12">
        <f t="shared" si="2"/>
        <v>0</v>
      </c>
      <c r="H12" s="12">
        <f t="shared" si="3"/>
        <v>0</v>
      </c>
      <c r="I12" s="11">
        <v>0</v>
      </c>
      <c r="J12" s="12">
        <f t="shared" si="4"/>
        <v>0</v>
      </c>
      <c r="K12" s="14">
        <f t="shared" si="5"/>
        <v>0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1.7361111111111101E-4</v>
      </c>
      <c r="D18" s="12">
        <f t="shared" si="0"/>
        <v>9.3749999999999944E-2</v>
      </c>
      <c r="E18" s="12">
        <f t="shared" si="1"/>
        <v>1.3169446883230898E-2</v>
      </c>
      <c r="F18" s="11">
        <v>0</v>
      </c>
      <c r="G18" s="12">
        <f t="shared" si="2"/>
        <v>0</v>
      </c>
      <c r="H18" s="12">
        <f t="shared" si="3"/>
        <v>0</v>
      </c>
      <c r="I18" s="11">
        <v>1.7361111111111101E-4</v>
      </c>
      <c r="J18" s="12">
        <f t="shared" si="4"/>
        <v>9.3749999999999944E-2</v>
      </c>
      <c r="K18" s="14">
        <f t="shared" si="5"/>
        <v>1.3169446883230898E-2</v>
      </c>
    </row>
    <row r="19" spans="2:11" ht="16.5" thickTop="1" thickBot="1" x14ac:dyDescent="0.3">
      <c r="B19" s="31" t="s">
        <v>3</v>
      </c>
      <c r="C19" s="32">
        <f>SUM(C7:C18)</f>
        <v>1.8518518518518519E-3</v>
      </c>
      <c r="D19" s="33">
        <f>IFERROR(SUM(D7:D18),0)</f>
        <v>1.0000000000000002</v>
      </c>
      <c r="E19" s="33">
        <f>IFERROR(SUM(E7:E18),0)</f>
        <v>0.14047410008779637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1.8518518518518519E-3</v>
      </c>
      <c r="J19" s="33">
        <f>IFERROR(SUM(J7:J18),0)</f>
        <v>1.0000000000000002</v>
      </c>
      <c r="K19" s="34">
        <f>IFERROR(SUM(K7:K18),0)</f>
        <v>0.14047410008779637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5.09259259259259E-4</v>
      </c>
      <c r="D22" s="19"/>
      <c r="E22" s="12">
        <f>IFERROR(C22/C$30,0)</f>
        <v>3.8630377524143972E-2</v>
      </c>
      <c r="F22" s="11">
        <v>0</v>
      </c>
      <c r="G22" s="19"/>
      <c r="H22" s="12">
        <f>IFERROR(F22/F$30,0)</f>
        <v>0</v>
      </c>
      <c r="I22" s="11">
        <v>5.09259259259259E-4</v>
      </c>
      <c r="J22" s="19"/>
      <c r="K22" s="14">
        <f>IFERROR(I22/I$30,0)</f>
        <v>3.8630377524143972E-2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x14ac:dyDescent="0.25">
      <c r="B25" s="18" t="s">
        <v>18</v>
      </c>
      <c r="C25" s="11">
        <v>1.7592592592592601E-3</v>
      </c>
      <c r="D25" s="19"/>
      <c r="E25" s="12">
        <f t="shared" si="6"/>
        <v>0.13345039508340659</v>
      </c>
      <c r="F25" s="11">
        <v>0</v>
      </c>
      <c r="G25" s="19"/>
      <c r="H25" s="12">
        <f t="shared" si="7"/>
        <v>0</v>
      </c>
      <c r="I25" s="11">
        <v>1.7592592592592601E-3</v>
      </c>
      <c r="J25" s="19"/>
      <c r="K25" s="14">
        <f t="shared" si="8"/>
        <v>0.13345039508340659</v>
      </c>
    </row>
    <row r="26" spans="2:11" x14ac:dyDescent="0.25">
      <c r="B26" s="18" t="s">
        <v>19</v>
      </c>
      <c r="C26" s="11">
        <v>8.9236111111111096E-3</v>
      </c>
      <c r="D26" s="19"/>
      <c r="E26" s="12">
        <f t="shared" si="6"/>
        <v>0.67690956979806838</v>
      </c>
      <c r="F26" s="11">
        <v>0</v>
      </c>
      <c r="G26" s="19"/>
      <c r="H26" s="12">
        <f t="shared" si="7"/>
        <v>0</v>
      </c>
      <c r="I26" s="11">
        <v>8.9236111111111096E-3</v>
      </c>
      <c r="J26" s="19"/>
      <c r="K26" s="14">
        <f t="shared" si="8"/>
        <v>0.67690956979806838</v>
      </c>
    </row>
    <row r="27" spans="2:11" ht="15.75" thickBot="1" x14ac:dyDescent="0.3">
      <c r="B27" s="23" t="s">
        <v>20</v>
      </c>
      <c r="C27" s="20">
        <v>1.38888888888889E-4</v>
      </c>
      <c r="D27" s="24"/>
      <c r="E27" s="21">
        <f t="shared" si="6"/>
        <v>1.0535557506584733E-2</v>
      </c>
      <c r="F27" s="20">
        <v>0</v>
      </c>
      <c r="G27" s="24"/>
      <c r="H27" s="21">
        <f t="shared" si="7"/>
        <v>0</v>
      </c>
      <c r="I27" s="20">
        <v>1.38888888888889E-4</v>
      </c>
      <c r="J27" s="24"/>
      <c r="K27" s="22">
        <f t="shared" si="8"/>
        <v>1.0535557506584733E-2</v>
      </c>
    </row>
    <row r="28" spans="2:11" ht="16.5" thickTop="1" thickBot="1" x14ac:dyDescent="0.3">
      <c r="B28" s="31" t="s">
        <v>3</v>
      </c>
      <c r="C28" s="32">
        <f>SUM(C22:C27)</f>
        <v>1.1331018518518518E-2</v>
      </c>
      <c r="D28" s="33"/>
      <c r="E28" s="33">
        <f>IFERROR(SUM(E22:E27),0)</f>
        <v>0.85952589991220363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1.1331018518518518E-2</v>
      </c>
      <c r="J28" s="33"/>
      <c r="K28" s="34">
        <f>IFERROR(SUM(K22:K27),0)</f>
        <v>0.85952589991220363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1.3182870370370369E-2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1.3182870370370369E-2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8"/>
  <dimension ref="B2:N31"/>
  <sheetViews>
    <sheetView showGridLines="0" showZeros="0" view="pageBreakPreview" zoomScaleNormal="69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51" t="s">
        <v>157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3"/>
    </row>
    <row r="4" spans="2:14" x14ac:dyDescent="0.25">
      <c r="B4" s="154" t="s">
        <v>155</v>
      </c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/>
    </row>
    <row r="5" spans="2:14" x14ac:dyDescent="0.25">
      <c r="B5" s="52"/>
      <c r="C5" s="155" t="s">
        <v>7</v>
      </c>
      <c r="D5" s="155"/>
      <c r="E5" s="155"/>
      <c r="F5" s="155" t="s">
        <v>8</v>
      </c>
      <c r="G5" s="155"/>
      <c r="H5" s="155"/>
      <c r="I5" s="155" t="s">
        <v>9</v>
      </c>
      <c r="J5" s="155"/>
      <c r="K5" s="155"/>
      <c r="L5" s="155" t="s">
        <v>3</v>
      </c>
      <c r="M5" s="155"/>
      <c r="N5" s="156"/>
    </row>
    <row r="6" spans="2:14" x14ac:dyDescent="0.25">
      <c r="B6" s="40" t="s">
        <v>10</v>
      </c>
      <c r="C6" s="41" t="s">
        <v>4</v>
      </c>
      <c r="D6" s="41" t="s">
        <v>5</v>
      </c>
      <c r="E6" s="41" t="s">
        <v>5</v>
      </c>
      <c r="F6" s="41" t="s">
        <v>4</v>
      </c>
      <c r="G6" s="41" t="s">
        <v>5</v>
      </c>
      <c r="H6" s="41" t="s">
        <v>5</v>
      </c>
      <c r="I6" s="41" t="s">
        <v>4</v>
      </c>
      <c r="J6" s="41" t="s">
        <v>5</v>
      </c>
      <c r="K6" s="41" t="s">
        <v>5</v>
      </c>
      <c r="L6" s="41" t="s">
        <v>4</v>
      </c>
      <c r="M6" s="41" t="s">
        <v>5</v>
      </c>
      <c r="N6" s="42" t="s">
        <v>5</v>
      </c>
    </row>
    <row r="7" spans="2:14" x14ac:dyDescent="0.25">
      <c r="B7" s="43" t="s">
        <v>37</v>
      </c>
      <c r="C7" s="44">
        <v>9.8958333333333294E-3</v>
      </c>
      <c r="D7" s="45">
        <f t="shared" ref="D7:D18" si="0">IFERROR(C7/C$19,0)</f>
        <v>0.13918280970209992</v>
      </c>
      <c r="E7" s="45">
        <f t="shared" ref="E7:E18" si="1">IFERROR(C7/C$30,0)</f>
        <v>7.8838174273858877E-2</v>
      </c>
      <c r="F7" s="44">
        <v>0</v>
      </c>
      <c r="G7" s="45">
        <f t="shared" ref="G7:G18" si="2">IFERROR(F7/F$19,0)</f>
        <v>0</v>
      </c>
      <c r="H7" s="45">
        <f t="shared" ref="H7:H18" si="3">IFERROR(F7/F$30,0)</f>
        <v>0</v>
      </c>
      <c r="I7" s="44">
        <v>0</v>
      </c>
      <c r="J7" s="45">
        <f t="shared" ref="J7:J18" si="4">IFERROR(I7/I$19,0)</f>
        <v>0</v>
      </c>
      <c r="K7" s="45">
        <f t="shared" ref="K7:K18" si="5">IFERROR(I7/I$30,0)</f>
        <v>0</v>
      </c>
      <c r="L7" s="46">
        <f>SUM(C7,F7,I7)</f>
        <v>9.8958333333333294E-3</v>
      </c>
      <c r="M7" s="45">
        <f t="shared" ref="M7:M16" si="6">IFERROR(L7/L$19,0)</f>
        <v>0.13918280970209992</v>
      </c>
      <c r="N7" s="47">
        <f t="shared" ref="N7:N16" si="7">IFERROR(L7/L$30,0)</f>
        <v>7.8838174273858877E-2</v>
      </c>
    </row>
    <row r="8" spans="2:14" x14ac:dyDescent="0.25">
      <c r="B8" s="130" t="s">
        <v>110</v>
      </c>
      <c r="C8" s="44">
        <v>1.2291666666666701E-2</v>
      </c>
      <c r="D8" s="45">
        <f t="shared" si="0"/>
        <v>0.17287970047208256</v>
      </c>
      <c r="E8" s="45">
        <f t="shared" si="1"/>
        <v>9.7925311203319751E-2</v>
      </c>
      <c r="F8" s="44">
        <v>0</v>
      </c>
      <c r="G8" s="45">
        <f t="shared" si="2"/>
        <v>0</v>
      </c>
      <c r="H8" s="45">
        <f t="shared" si="3"/>
        <v>0</v>
      </c>
      <c r="I8" s="44">
        <v>0</v>
      </c>
      <c r="J8" s="45">
        <f t="shared" si="4"/>
        <v>0</v>
      </c>
      <c r="K8" s="45">
        <f t="shared" si="5"/>
        <v>0</v>
      </c>
      <c r="L8" s="46">
        <f t="shared" ref="L8:L18" si="8">SUM(C8,F8,I8)</f>
        <v>1.2291666666666701E-2</v>
      </c>
      <c r="M8" s="45">
        <f t="shared" si="6"/>
        <v>0.17287970047208256</v>
      </c>
      <c r="N8" s="47">
        <f t="shared" si="7"/>
        <v>9.7925311203319751E-2</v>
      </c>
    </row>
    <row r="9" spans="2:14" x14ac:dyDescent="0.25">
      <c r="B9" s="43" t="s">
        <v>47</v>
      </c>
      <c r="C9" s="44">
        <v>1.15856481481481E-2</v>
      </c>
      <c r="D9" s="45">
        <f t="shared" si="0"/>
        <v>0.16294969884421229</v>
      </c>
      <c r="E9" s="45">
        <f t="shared" si="1"/>
        <v>9.2300599354540866E-2</v>
      </c>
      <c r="F9" s="44">
        <v>0</v>
      </c>
      <c r="G9" s="45">
        <f t="shared" si="2"/>
        <v>0</v>
      </c>
      <c r="H9" s="45">
        <f t="shared" si="3"/>
        <v>0</v>
      </c>
      <c r="I9" s="44">
        <v>0</v>
      </c>
      <c r="J9" s="45">
        <f t="shared" si="4"/>
        <v>0</v>
      </c>
      <c r="K9" s="45">
        <f t="shared" si="5"/>
        <v>0</v>
      </c>
      <c r="L9" s="46">
        <f t="shared" si="8"/>
        <v>1.15856481481481E-2</v>
      </c>
      <c r="M9" s="45">
        <f t="shared" si="6"/>
        <v>0.16294969884421229</v>
      </c>
      <c r="N9" s="47">
        <f t="shared" si="7"/>
        <v>9.2300599354540866E-2</v>
      </c>
    </row>
    <row r="10" spans="2:14" x14ac:dyDescent="0.25">
      <c r="B10" s="43" t="s">
        <v>11</v>
      </c>
      <c r="C10" s="44">
        <v>3.81944444444444E-3</v>
      </c>
      <c r="D10" s="45">
        <f t="shared" si="0"/>
        <v>5.3719680937652566E-2</v>
      </c>
      <c r="E10" s="45">
        <f t="shared" si="1"/>
        <v>3.0428769017980594E-2</v>
      </c>
      <c r="F10" s="44">
        <v>0</v>
      </c>
      <c r="G10" s="45">
        <f t="shared" si="2"/>
        <v>0</v>
      </c>
      <c r="H10" s="45">
        <f t="shared" si="3"/>
        <v>0</v>
      </c>
      <c r="I10" s="44">
        <v>0</v>
      </c>
      <c r="J10" s="45">
        <f t="shared" si="4"/>
        <v>0</v>
      </c>
      <c r="K10" s="45">
        <f t="shared" si="5"/>
        <v>0</v>
      </c>
      <c r="L10" s="46">
        <f t="shared" si="8"/>
        <v>3.81944444444444E-3</v>
      </c>
      <c r="M10" s="45">
        <f t="shared" si="6"/>
        <v>5.3719680937652566E-2</v>
      </c>
      <c r="N10" s="47">
        <f t="shared" si="7"/>
        <v>3.0428769017980594E-2</v>
      </c>
    </row>
    <row r="11" spans="2:14" x14ac:dyDescent="0.25">
      <c r="B11" s="43" t="s">
        <v>12</v>
      </c>
      <c r="C11" s="44">
        <v>0</v>
      </c>
      <c r="D11" s="45">
        <f t="shared" si="0"/>
        <v>0</v>
      </c>
      <c r="E11" s="45">
        <f t="shared" si="1"/>
        <v>0</v>
      </c>
      <c r="F11" s="44">
        <v>0</v>
      </c>
      <c r="G11" s="45">
        <f t="shared" si="2"/>
        <v>0</v>
      </c>
      <c r="H11" s="45">
        <f t="shared" si="3"/>
        <v>0</v>
      </c>
      <c r="I11" s="44">
        <v>0</v>
      </c>
      <c r="J11" s="45">
        <f t="shared" si="4"/>
        <v>0</v>
      </c>
      <c r="K11" s="45">
        <f t="shared" si="5"/>
        <v>0</v>
      </c>
      <c r="L11" s="46">
        <f t="shared" si="8"/>
        <v>0</v>
      </c>
      <c r="M11" s="45">
        <f t="shared" si="6"/>
        <v>0</v>
      </c>
      <c r="N11" s="47">
        <f t="shared" si="7"/>
        <v>0</v>
      </c>
    </row>
    <row r="12" spans="2:14" x14ac:dyDescent="0.25">
      <c r="B12" s="43" t="s">
        <v>128</v>
      </c>
      <c r="C12" s="44">
        <v>2.7662037037037E-3</v>
      </c>
      <c r="D12" s="45">
        <f t="shared" si="0"/>
        <v>3.890607195181503E-2</v>
      </c>
      <c r="E12" s="45">
        <f t="shared" si="1"/>
        <v>2.2037805440295034E-2</v>
      </c>
      <c r="F12" s="44">
        <v>0</v>
      </c>
      <c r="G12" s="45">
        <f t="shared" si="2"/>
        <v>0</v>
      </c>
      <c r="H12" s="45">
        <f t="shared" si="3"/>
        <v>0</v>
      </c>
      <c r="I12" s="44">
        <v>0</v>
      </c>
      <c r="J12" s="45">
        <f t="shared" si="4"/>
        <v>0</v>
      </c>
      <c r="K12" s="45">
        <f t="shared" si="5"/>
        <v>0</v>
      </c>
      <c r="L12" s="46">
        <f t="shared" si="8"/>
        <v>2.7662037037037E-3</v>
      </c>
      <c r="M12" s="45">
        <f t="shared" si="6"/>
        <v>3.890607195181503E-2</v>
      </c>
      <c r="N12" s="47">
        <f t="shared" si="7"/>
        <v>2.2037805440295034E-2</v>
      </c>
    </row>
    <row r="13" spans="2:14" x14ac:dyDescent="0.25">
      <c r="B13" s="43" t="s">
        <v>115</v>
      </c>
      <c r="C13" s="44">
        <v>2.19907407407407E-4</v>
      </c>
      <c r="D13" s="45">
        <f t="shared" si="0"/>
        <v>3.0929513267133274E-3</v>
      </c>
      <c r="E13" s="45">
        <f t="shared" si="1"/>
        <v>1.7519594283079724E-3</v>
      </c>
      <c r="F13" s="44">
        <v>0</v>
      </c>
      <c r="G13" s="45">
        <f t="shared" si="2"/>
        <v>0</v>
      </c>
      <c r="H13" s="45">
        <f t="shared" si="3"/>
        <v>0</v>
      </c>
      <c r="I13" s="44">
        <v>0</v>
      </c>
      <c r="J13" s="45">
        <f t="shared" si="4"/>
        <v>0</v>
      </c>
      <c r="K13" s="45">
        <f t="shared" si="5"/>
        <v>0</v>
      </c>
      <c r="L13" s="46">
        <f t="shared" ref="L13:L15" si="9">SUM(C13,F13,I13)</f>
        <v>2.19907407407407E-4</v>
      </c>
      <c r="M13" s="45">
        <f t="shared" si="6"/>
        <v>3.0929513267133274E-3</v>
      </c>
      <c r="N13" s="47">
        <f t="shared" si="7"/>
        <v>1.7519594283079724E-3</v>
      </c>
    </row>
    <row r="14" spans="2:14" x14ac:dyDescent="0.25">
      <c r="B14" s="43" t="s">
        <v>116</v>
      </c>
      <c r="C14" s="44">
        <v>0</v>
      </c>
      <c r="D14" s="45">
        <f t="shared" si="0"/>
        <v>0</v>
      </c>
      <c r="E14" s="45">
        <f t="shared" si="1"/>
        <v>0</v>
      </c>
      <c r="F14" s="44">
        <v>0</v>
      </c>
      <c r="G14" s="45">
        <f t="shared" si="2"/>
        <v>0</v>
      </c>
      <c r="H14" s="45">
        <f t="shared" si="3"/>
        <v>0</v>
      </c>
      <c r="I14" s="44">
        <v>0</v>
      </c>
      <c r="J14" s="45">
        <f t="shared" si="4"/>
        <v>0</v>
      </c>
      <c r="K14" s="45">
        <f t="shared" si="5"/>
        <v>0</v>
      </c>
      <c r="L14" s="46">
        <f t="shared" si="9"/>
        <v>0</v>
      </c>
      <c r="M14" s="45">
        <f t="shared" si="6"/>
        <v>0</v>
      </c>
      <c r="N14" s="47">
        <f t="shared" si="7"/>
        <v>0</v>
      </c>
    </row>
    <row r="15" spans="2:14" x14ac:dyDescent="0.25">
      <c r="B15" s="43" t="s">
        <v>154</v>
      </c>
      <c r="C15" s="44">
        <v>1.2384259259259258E-3</v>
      </c>
      <c r="D15" s="45">
        <f t="shared" si="0"/>
        <v>1.7418199576754032E-2</v>
      </c>
      <c r="E15" s="45">
        <f t="shared" si="1"/>
        <v>9.8662978331028085E-3</v>
      </c>
      <c r="F15" s="44">
        <v>0</v>
      </c>
      <c r="G15" s="45">
        <f t="shared" si="2"/>
        <v>0</v>
      </c>
      <c r="H15" s="45">
        <f t="shared" si="3"/>
        <v>0</v>
      </c>
      <c r="I15" s="44">
        <v>0</v>
      </c>
      <c r="J15" s="45">
        <f t="shared" si="4"/>
        <v>0</v>
      </c>
      <c r="K15" s="45">
        <f t="shared" si="5"/>
        <v>0</v>
      </c>
      <c r="L15" s="46">
        <f t="shared" si="9"/>
        <v>1.2384259259259258E-3</v>
      </c>
      <c r="M15" s="45">
        <f t="shared" si="6"/>
        <v>1.7418199576754032E-2</v>
      </c>
      <c r="N15" s="47">
        <f t="shared" si="7"/>
        <v>9.8662978331028085E-3</v>
      </c>
    </row>
    <row r="16" spans="2:14" x14ac:dyDescent="0.25">
      <c r="B16" s="43" t="s">
        <v>142</v>
      </c>
      <c r="C16" s="44">
        <v>9.0972222222222218E-3</v>
      </c>
      <c r="D16" s="45">
        <f t="shared" si="0"/>
        <v>0.12795051277877262</v>
      </c>
      <c r="E16" s="45">
        <f t="shared" si="1"/>
        <v>7.2475795297372039E-2</v>
      </c>
      <c r="F16" s="44">
        <v>0</v>
      </c>
      <c r="G16" s="45">
        <f t="shared" si="2"/>
        <v>0</v>
      </c>
      <c r="H16" s="45">
        <f t="shared" si="3"/>
        <v>0</v>
      </c>
      <c r="I16" s="44">
        <v>0</v>
      </c>
      <c r="J16" s="45">
        <f t="shared" si="4"/>
        <v>0</v>
      </c>
      <c r="K16" s="45">
        <f t="shared" si="5"/>
        <v>0</v>
      </c>
      <c r="L16" s="46">
        <f t="shared" si="8"/>
        <v>9.0972222222222218E-3</v>
      </c>
      <c r="M16" s="45">
        <f t="shared" si="6"/>
        <v>0.12795051277877262</v>
      </c>
      <c r="N16" s="47">
        <f t="shared" si="7"/>
        <v>7.2475795297372039E-2</v>
      </c>
    </row>
    <row r="17" spans="2:14" x14ac:dyDescent="0.25">
      <c r="B17" s="43" t="s">
        <v>129</v>
      </c>
      <c r="C17" s="44">
        <v>0</v>
      </c>
      <c r="D17" s="45">
        <f t="shared" si="0"/>
        <v>0</v>
      </c>
      <c r="E17" s="45">
        <f t="shared" si="1"/>
        <v>0</v>
      </c>
      <c r="F17" s="44">
        <v>0</v>
      </c>
      <c r="G17" s="45">
        <f t="shared" si="2"/>
        <v>0</v>
      </c>
      <c r="H17" s="45">
        <f t="shared" si="3"/>
        <v>0</v>
      </c>
      <c r="I17" s="44">
        <v>0</v>
      </c>
      <c r="J17" s="45">
        <f t="shared" si="4"/>
        <v>0</v>
      </c>
      <c r="K17" s="45">
        <f t="shared" si="5"/>
        <v>0</v>
      </c>
      <c r="L17" s="46"/>
      <c r="M17" s="45"/>
      <c r="N17" s="47"/>
    </row>
    <row r="18" spans="2:14" ht="15.75" thickBot="1" x14ac:dyDescent="0.3">
      <c r="B18" s="43" t="s">
        <v>13</v>
      </c>
      <c r="C18" s="44">
        <v>2.0185185185185198E-2</v>
      </c>
      <c r="D18" s="45">
        <f t="shared" si="0"/>
        <v>0.28390037440989774</v>
      </c>
      <c r="E18" s="45">
        <f t="shared" si="1"/>
        <v>0.16081143384047955</v>
      </c>
      <c r="F18" s="44">
        <v>0</v>
      </c>
      <c r="G18" s="45">
        <f t="shared" si="2"/>
        <v>0</v>
      </c>
      <c r="H18" s="45">
        <f t="shared" si="3"/>
        <v>0</v>
      </c>
      <c r="I18" s="44">
        <v>0</v>
      </c>
      <c r="J18" s="45">
        <f t="shared" si="4"/>
        <v>0</v>
      </c>
      <c r="K18" s="45">
        <f t="shared" si="5"/>
        <v>0</v>
      </c>
      <c r="L18" s="46">
        <f t="shared" si="8"/>
        <v>2.0185185185185198E-2</v>
      </c>
      <c r="M18" s="45">
        <f>IFERROR(L18/L$19,0)</f>
        <v>0.28390037440989774</v>
      </c>
      <c r="N18" s="47">
        <f>IFERROR(L18/L$30,0)</f>
        <v>0.16081143384047955</v>
      </c>
    </row>
    <row r="19" spans="2:14" ht="16.5" thickTop="1" thickBot="1" x14ac:dyDescent="0.3">
      <c r="B19" s="60" t="s">
        <v>3</v>
      </c>
      <c r="C19" s="61">
        <f>SUM(C7:C18)</f>
        <v>7.1099537037037017E-2</v>
      </c>
      <c r="D19" s="62">
        <f>IFERROR(SUM(D7:D18),0)</f>
        <v>1.0000000000000002</v>
      </c>
      <c r="E19" s="62">
        <f>IFERROR(SUM(E7:E18),0)</f>
        <v>0.56643614568925749</v>
      </c>
      <c r="F19" s="61">
        <f>SUM(F7:F18)</f>
        <v>0</v>
      </c>
      <c r="G19" s="62">
        <f>IFERROR(SUM(G7:G18),0)</f>
        <v>0</v>
      </c>
      <c r="H19" s="62">
        <f>IFERROR(SUM(H7:H18),0)</f>
        <v>0</v>
      </c>
      <c r="I19" s="61">
        <f>SUM(I7:I18)</f>
        <v>0</v>
      </c>
      <c r="J19" s="62">
        <f>IFERROR(SUM(J7:J18),0)</f>
        <v>0</v>
      </c>
      <c r="K19" s="62">
        <f>IFERROR(SUM(K7:K18),0)</f>
        <v>0</v>
      </c>
      <c r="L19" s="61">
        <f>SUM(L7:L18)</f>
        <v>7.1099537037037017E-2</v>
      </c>
      <c r="M19" s="62">
        <f>IFERROR(SUM(M7:M18),0)</f>
        <v>1.0000000000000002</v>
      </c>
      <c r="N19" s="63">
        <f>IFERROR(SUM(N7:N18),0)</f>
        <v>0.56643614568925749</v>
      </c>
    </row>
    <row r="20" spans="2:14" ht="15.75" thickTop="1" x14ac:dyDescent="0.25"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68"/>
    </row>
    <row r="21" spans="2:14" x14ac:dyDescent="0.25">
      <c r="B21" s="40" t="s">
        <v>14</v>
      </c>
      <c r="C21" s="41" t="s">
        <v>4</v>
      </c>
      <c r="D21" s="48" t="s">
        <v>5</v>
      </c>
      <c r="E21" s="48" t="s">
        <v>5</v>
      </c>
      <c r="F21" s="41" t="s">
        <v>4</v>
      </c>
      <c r="G21" s="48" t="s">
        <v>5</v>
      </c>
      <c r="H21" s="48" t="s">
        <v>5</v>
      </c>
      <c r="I21" s="41" t="s">
        <v>4</v>
      </c>
      <c r="J21" s="48" t="s">
        <v>5</v>
      </c>
      <c r="K21" s="48" t="s">
        <v>5</v>
      </c>
      <c r="L21" s="48" t="s">
        <v>4</v>
      </c>
      <c r="M21" s="48" t="s">
        <v>5</v>
      </c>
      <c r="N21" s="49" t="s">
        <v>5</v>
      </c>
    </row>
    <row r="22" spans="2:14" x14ac:dyDescent="0.25">
      <c r="B22" s="50" t="s">
        <v>15</v>
      </c>
      <c r="C22" s="44">
        <v>0</v>
      </c>
      <c r="D22" s="51"/>
      <c r="E22" s="45">
        <f>IFERROR(C22/C$30,0)</f>
        <v>0</v>
      </c>
      <c r="F22" s="44">
        <v>0</v>
      </c>
      <c r="G22" s="51"/>
      <c r="H22" s="45">
        <f>IFERROR(F22/F$30,0)</f>
        <v>0</v>
      </c>
      <c r="I22" s="44">
        <v>0</v>
      </c>
      <c r="J22" s="51"/>
      <c r="K22" s="45">
        <f>IFERROR(I22/I$30,0)</f>
        <v>0</v>
      </c>
      <c r="L22" s="46">
        <f>SUM(C22,F22,I22)</f>
        <v>0</v>
      </c>
      <c r="M22" s="51"/>
      <c r="N22" s="47">
        <f>IFERROR(L22/L$30,0)</f>
        <v>0</v>
      </c>
    </row>
    <row r="23" spans="2:14" x14ac:dyDescent="0.25">
      <c r="B23" s="50" t="s">
        <v>16</v>
      </c>
      <c r="C23" s="44">
        <v>0</v>
      </c>
      <c r="D23" s="51"/>
      <c r="E23" s="45">
        <f t="shared" ref="E23:E27" si="10">IFERROR(C23/C$30,0)</f>
        <v>0</v>
      </c>
      <c r="F23" s="44">
        <v>0</v>
      </c>
      <c r="G23" s="51"/>
      <c r="H23" s="45">
        <f t="shared" ref="H23:H27" si="11">IFERROR(F23/F$30,0)</f>
        <v>0</v>
      </c>
      <c r="I23" s="44">
        <v>0</v>
      </c>
      <c r="J23" s="51"/>
      <c r="K23" s="45">
        <f t="shared" ref="K23:K27" si="12">IFERROR(I23/I$30,0)</f>
        <v>0</v>
      </c>
      <c r="L23" s="46">
        <f t="shared" ref="L23:L27" si="13">SUM(C23,F23,I23)</f>
        <v>0</v>
      </c>
      <c r="M23" s="51"/>
      <c r="N23" s="47">
        <f t="shared" ref="N23:N27" si="14">IFERROR(L23/L$30,0)</f>
        <v>0</v>
      </c>
    </row>
    <row r="24" spans="2:14" x14ac:dyDescent="0.25">
      <c r="B24" s="50" t="s">
        <v>17</v>
      </c>
      <c r="C24" s="44">
        <v>3.2407407407407401E-4</v>
      </c>
      <c r="D24" s="51"/>
      <c r="E24" s="45">
        <f t="shared" si="10"/>
        <v>2.5818349469801743E-3</v>
      </c>
      <c r="F24" s="44">
        <v>0</v>
      </c>
      <c r="G24" s="51"/>
      <c r="H24" s="45">
        <f t="shared" si="11"/>
        <v>0</v>
      </c>
      <c r="I24" s="44">
        <v>0</v>
      </c>
      <c r="J24" s="51"/>
      <c r="K24" s="45">
        <f t="shared" si="12"/>
        <v>0</v>
      </c>
      <c r="L24" s="46">
        <f t="shared" si="13"/>
        <v>3.2407407407407401E-4</v>
      </c>
      <c r="M24" s="51"/>
      <c r="N24" s="47">
        <f t="shared" si="14"/>
        <v>2.5818349469801743E-3</v>
      </c>
    </row>
    <row r="25" spans="2:14" x14ac:dyDescent="0.25">
      <c r="B25" s="50" t="s">
        <v>18</v>
      </c>
      <c r="C25" s="44">
        <v>3.8541666666666698E-3</v>
      </c>
      <c r="D25" s="51"/>
      <c r="E25" s="45">
        <f t="shared" si="10"/>
        <v>3.0705394190871389E-2</v>
      </c>
      <c r="F25" s="44">
        <v>0</v>
      </c>
      <c r="G25" s="51"/>
      <c r="H25" s="45">
        <f t="shared" si="11"/>
        <v>0</v>
      </c>
      <c r="I25" s="44">
        <v>0</v>
      </c>
      <c r="J25" s="51"/>
      <c r="K25" s="45">
        <f t="shared" si="12"/>
        <v>0</v>
      </c>
      <c r="L25" s="46">
        <f t="shared" si="13"/>
        <v>3.8541666666666698E-3</v>
      </c>
      <c r="M25" s="51"/>
      <c r="N25" s="47">
        <f t="shared" si="14"/>
        <v>3.0705394190871389E-2</v>
      </c>
    </row>
    <row r="26" spans="2:14" s="2" customFormat="1" x14ac:dyDescent="0.25">
      <c r="B26" s="50" t="s">
        <v>19</v>
      </c>
      <c r="C26" s="44">
        <v>5.0243055555555603E-2</v>
      </c>
      <c r="D26" s="51"/>
      <c r="E26" s="45">
        <f t="shared" si="10"/>
        <v>0.40027662517289103</v>
      </c>
      <c r="F26" s="44">
        <v>0</v>
      </c>
      <c r="G26" s="51"/>
      <c r="H26" s="45">
        <f t="shared" si="11"/>
        <v>0</v>
      </c>
      <c r="I26" s="44">
        <v>0</v>
      </c>
      <c r="J26" s="51"/>
      <c r="K26" s="45">
        <f t="shared" si="12"/>
        <v>0</v>
      </c>
      <c r="L26" s="46">
        <f t="shared" si="13"/>
        <v>5.0243055555555603E-2</v>
      </c>
      <c r="M26" s="51"/>
      <c r="N26" s="47">
        <f t="shared" si="14"/>
        <v>0.40027662517289103</v>
      </c>
    </row>
    <row r="27" spans="2:14" ht="15.75" thickBot="1" x14ac:dyDescent="0.3">
      <c r="B27" s="55" t="s">
        <v>20</v>
      </c>
      <c r="C27" s="53">
        <v>0</v>
      </c>
      <c r="D27" s="56"/>
      <c r="E27" s="54">
        <f t="shared" si="10"/>
        <v>0</v>
      </c>
      <c r="F27" s="53">
        <v>0</v>
      </c>
      <c r="G27" s="56"/>
      <c r="H27" s="54">
        <f t="shared" si="11"/>
        <v>0</v>
      </c>
      <c r="I27" s="53">
        <v>0</v>
      </c>
      <c r="J27" s="56"/>
      <c r="K27" s="54">
        <f t="shared" si="12"/>
        <v>0</v>
      </c>
      <c r="L27" s="70">
        <f t="shared" si="13"/>
        <v>0</v>
      </c>
      <c r="M27" s="56"/>
      <c r="N27" s="67">
        <f t="shared" si="14"/>
        <v>0</v>
      </c>
    </row>
    <row r="28" spans="2:14" s="3" customFormat="1" ht="16.5" thickTop="1" thickBot="1" x14ac:dyDescent="0.3">
      <c r="B28" s="60" t="s">
        <v>3</v>
      </c>
      <c r="C28" s="61">
        <f>SUM(C22:C27)</f>
        <v>5.442129629629635E-2</v>
      </c>
      <c r="D28" s="62"/>
      <c r="E28" s="62">
        <f>IFERROR(SUM(E22:E27),0)</f>
        <v>0.43356385431074262</v>
      </c>
      <c r="F28" s="61">
        <f>SUM(F22:F27)</f>
        <v>0</v>
      </c>
      <c r="G28" s="62"/>
      <c r="H28" s="62">
        <f>IFERROR(SUM(H22:H27),0)</f>
        <v>0</v>
      </c>
      <c r="I28" s="61">
        <f>SUM(I22:I27)</f>
        <v>0</v>
      </c>
      <c r="J28" s="62"/>
      <c r="K28" s="62">
        <f>IFERROR(SUM(K22:K27),0)</f>
        <v>0</v>
      </c>
      <c r="L28" s="61">
        <f>SUM(L22:L27)</f>
        <v>5.442129629629635E-2</v>
      </c>
      <c r="M28" s="62"/>
      <c r="N28" s="63">
        <f>IFERROR(SUM(N22:N27),0)</f>
        <v>0.43356385431074262</v>
      </c>
    </row>
    <row r="29" spans="2:14" ht="16.5" thickTop="1" thickBot="1" x14ac:dyDescent="0.3">
      <c r="B29" s="5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69"/>
    </row>
    <row r="30" spans="2:14" ht="16.5" thickTop="1" thickBot="1" x14ac:dyDescent="0.3">
      <c r="B30" s="60" t="s">
        <v>6</v>
      </c>
      <c r="C30" s="61">
        <f>SUM(C19,C28)</f>
        <v>0.12552083333333336</v>
      </c>
      <c r="D30" s="64"/>
      <c r="E30" s="65">
        <f>IFERROR(SUM(E19,E28),0)</f>
        <v>1</v>
      </c>
      <c r="F30" s="61">
        <f>SUM(F19,F28)</f>
        <v>0</v>
      </c>
      <c r="G30" s="64"/>
      <c r="H30" s="65">
        <f>IFERROR(SUM(H19,H28),0)</f>
        <v>0</v>
      </c>
      <c r="I30" s="61">
        <f>SUM(I19,I28)</f>
        <v>0</v>
      </c>
      <c r="J30" s="64"/>
      <c r="K30" s="65">
        <f>IFERROR(SUM(K19,K28),0)</f>
        <v>0</v>
      </c>
      <c r="L30" s="71">
        <f>SUM(L19,L28)</f>
        <v>0.12552083333333336</v>
      </c>
      <c r="M30" s="64"/>
      <c r="N30" s="66">
        <f>IFERROR(SUM(N19,N28),0)</f>
        <v>1</v>
      </c>
    </row>
    <row r="31" spans="2:14" ht="81.75" customHeight="1" thickTop="1" thickBot="1" x14ac:dyDescent="0.3">
      <c r="B31" s="148" t="s">
        <v>158</v>
      </c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</row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159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109</v>
      </c>
      <c r="D5" s="155"/>
      <c r="E5" s="156"/>
    </row>
    <row r="6" spans="2:5" x14ac:dyDescent="0.25">
      <c r="B6" s="40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44">
        <v>2.1724537037037001E-2</v>
      </c>
      <c r="D7" s="45">
        <f t="shared" ref="D7:D18" si="0">IFERROR(C7/C$19,0)</f>
        <v>0.11915947181310294</v>
      </c>
      <c r="E7" s="47">
        <f t="shared" ref="E7:E18" si="1">IFERROR(C7/C$30,0)</f>
        <v>8.3967075243804132E-2</v>
      </c>
    </row>
    <row r="8" spans="2:5" x14ac:dyDescent="0.25">
      <c r="B8" s="180" t="s">
        <v>110</v>
      </c>
      <c r="C8" s="44">
        <v>1.5011574074074101E-2</v>
      </c>
      <c r="D8" s="45">
        <f t="shared" si="0"/>
        <v>8.2338750634840197E-2</v>
      </c>
      <c r="E8" s="47">
        <f t="shared" si="1"/>
        <v>5.8020935850407213E-2</v>
      </c>
    </row>
    <row r="9" spans="2:5" x14ac:dyDescent="0.25">
      <c r="B9" s="178" t="s">
        <v>47</v>
      </c>
      <c r="C9" s="44">
        <v>3.7812499999999999E-2</v>
      </c>
      <c r="D9" s="45">
        <f t="shared" si="0"/>
        <v>0.20740223463687157</v>
      </c>
      <c r="E9" s="47">
        <f t="shared" si="1"/>
        <v>0.14614834034177335</v>
      </c>
    </row>
    <row r="10" spans="2:5" x14ac:dyDescent="0.25">
      <c r="B10" s="178" t="s">
        <v>11</v>
      </c>
      <c r="C10" s="44">
        <v>3.8333333333333303E-2</v>
      </c>
      <c r="D10" s="45">
        <f t="shared" si="0"/>
        <v>0.21025901472828837</v>
      </c>
      <c r="E10" s="47">
        <f t="shared" si="1"/>
        <v>0.14816140288091612</v>
      </c>
    </row>
    <row r="11" spans="2:5" x14ac:dyDescent="0.25">
      <c r="B11" s="178" t="s">
        <v>12</v>
      </c>
      <c r="C11" s="44">
        <v>8.4837962962963E-3</v>
      </c>
      <c r="D11" s="45">
        <f t="shared" si="0"/>
        <v>4.6533773489080783E-2</v>
      </c>
      <c r="E11" s="47">
        <f t="shared" si="1"/>
        <v>3.2790552026482983E-2</v>
      </c>
    </row>
    <row r="12" spans="2:5" x14ac:dyDescent="0.25">
      <c r="B12" s="178" t="s">
        <v>128</v>
      </c>
      <c r="C12" s="44">
        <v>0</v>
      </c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44">
        <v>6.4814814814814804E-3</v>
      </c>
      <c r="D13" s="45">
        <f t="shared" si="0"/>
        <v>3.555104113763332E-2</v>
      </c>
      <c r="E13" s="47">
        <f t="shared" si="1"/>
        <v>2.505144493155588E-2</v>
      </c>
    </row>
    <row r="14" spans="2:5" x14ac:dyDescent="0.25">
      <c r="B14" s="178" t="s">
        <v>116</v>
      </c>
      <c r="C14" s="44">
        <v>0</v>
      </c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44">
        <v>4.0740740740740746E-3</v>
      </c>
      <c r="D15" s="45">
        <f t="shared" si="0"/>
        <v>2.2346368715083807E-2</v>
      </c>
      <c r="E15" s="47">
        <f t="shared" si="1"/>
        <v>1.574662252840656E-2</v>
      </c>
    </row>
    <row r="16" spans="2:5" x14ac:dyDescent="0.25">
      <c r="B16" s="178" t="s">
        <v>142</v>
      </c>
      <c r="C16" s="44">
        <v>0</v>
      </c>
      <c r="D16" s="45">
        <f t="shared" si="0"/>
        <v>0</v>
      </c>
      <c r="E16" s="47">
        <f t="shared" si="1"/>
        <v>0</v>
      </c>
    </row>
    <row r="17" spans="2:8" x14ac:dyDescent="0.25">
      <c r="B17" s="178" t="s">
        <v>129</v>
      </c>
      <c r="C17" s="44">
        <v>0</v>
      </c>
      <c r="D17" s="45">
        <f t="shared" si="0"/>
        <v>0</v>
      </c>
      <c r="E17" s="47">
        <f t="shared" si="1"/>
        <v>0</v>
      </c>
    </row>
    <row r="18" spans="2:8" ht="15.75" thickBot="1" x14ac:dyDescent="0.3">
      <c r="B18" s="178" t="s">
        <v>13</v>
      </c>
      <c r="C18" s="44">
        <v>5.0393518518518497E-2</v>
      </c>
      <c r="D18" s="45">
        <f t="shared" si="0"/>
        <v>0.27640934484509899</v>
      </c>
      <c r="E18" s="47">
        <f t="shared" si="1"/>
        <v>0.19477498434284693</v>
      </c>
    </row>
    <row r="19" spans="2:8" ht="16.5" thickTop="1" thickBot="1" x14ac:dyDescent="0.3">
      <c r="B19" s="60" t="s">
        <v>3</v>
      </c>
      <c r="C19" s="61">
        <f>SUM(C7:C18)</f>
        <v>0.18231481481481476</v>
      </c>
      <c r="D19" s="62">
        <f>IFERROR(SUM(D7:D18),0)</f>
        <v>1</v>
      </c>
      <c r="E19" s="63">
        <f>IFERROR(SUM(E7:E18),0)</f>
        <v>0.70466135814619313</v>
      </c>
    </row>
    <row r="20" spans="2:8" ht="15.75" thickTop="1" x14ac:dyDescent="0.25">
      <c r="B20" s="57"/>
      <c r="C20" s="58"/>
      <c r="D20" s="58"/>
      <c r="E20" s="68"/>
    </row>
    <row r="21" spans="2:8" x14ac:dyDescent="0.25">
      <c r="B21" s="40" t="s">
        <v>14</v>
      </c>
      <c r="C21" s="41" t="s">
        <v>4</v>
      </c>
      <c r="D21" s="48" t="s">
        <v>5</v>
      </c>
      <c r="E21" s="49" t="s">
        <v>5</v>
      </c>
    </row>
    <row r="22" spans="2:8" x14ac:dyDescent="0.25">
      <c r="B22" s="50" t="s">
        <v>15</v>
      </c>
      <c r="C22" s="44">
        <v>0</v>
      </c>
      <c r="D22" s="51"/>
      <c r="E22" s="47">
        <f>IFERROR(C22/C$30,0)</f>
        <v>0</v>
      </c>
    </row>
    <row r="23" spans="2:8" x14ac:dyDescent="0.25">
      <c r="B23" s="50" t="s">
        <v>16</v>
      </c>
      <c r="C23" s="44">
        <v>0</v>
      </c>
      <c r="D23" s="51"/>
      <c r="E23" s="47">
        <f t="shared" ref="E23:E27" si="2">IFERROR(C23/C$30,0)</f>
        <v>0</v>
      </c>
    </row>
    <row r="24" spans="2:8" x14ac:dyDescent="0.25">
      <c r="B24" s="50" t="s">
        <v>17</v>
      </c>
      <c r="C24" s="44">
        <v>0</v>
      </c>
      <c r="D24" s="51"/>
      <c r="E24" s="47">
        <f t="shared" si="2"/>
        <v>0</v>
      </c>
    </row>
    <row r="25" spans="2:8" x14ac:dyDescent="0.25">
      <c r="B25" s="50" t="s">
        <v>18</v>
      </c>
      <c r="C25" s="44">
        <v>0</v>
      </c>
      <c r="D25" s="51"/>
      <c r="E25" s="47">
        <f t="shared" si="2"/>
        <v>0</v>
      </c>
    </row>
    <row r="26" spans="2:8" s="2" customFormat="1" x14ac:dyDescent="0.25">
      <c r="B26" s="50" t="s">
        <v>19</v>
      </c>
      <c r="C26" s="44">
        <v>7.6412037037037001E-2</v>
      </c>
      <c r="D26" s="51"/>
      <c r="E26" s="47">
        <f t="shared" si="2"/>
        <v>0.29533864185380693</v>
      </c>
      <c r="F26" s="1"/>
      <c r="G26" s="1"/>
      <c r="H26" s="1"/>
    </row>
    <row r="27" spans="2:8" ht="15.75" thickBot="1" x14ac:dyDescent="0.3">
      <c r="B27" s="55" t="s">
        <v>20</v>
      </c>
      <c r="C27" s="53">
        <v>0</v>
      </c>
      <c r="D27" s="56"/>
      <c r="E27" s="67">
        <f t="shared" si="2"/>
        <v>0</v>
      </c>
    </row>
    <row r="28" spans="2:8" s="3" customFormat="1" ht="16.5" thickTop="1" thickBot="1" x14ac:dyDescent="0.3">
      <c r="B28" s="60" t="s">
        <v>3</v>
      </c>
      <c r="C28" s="61">
        <f>SUM(C22:C27)</f>
        <v>7.6412037037037001E-2</v>
      </c>
      <c r="D28" s="62"/>
      <c r="E28" s="63">
        <f>IFERROR(SUM(E22:E27),0)</f>
        <v>0.29533864185380693</v>
      </c>
      <c r="F28" s="1"/>
      <c r="G28" s="1"/>
      <c r="H28" s="1"/>
    </row>
    <row r="29" spans="2:8" ht="16.5" thickTop="1" thickBot="1" x14ac:dyDescent="0.3">
      <c r="B29" s="59"/>
      <c r="C29" s="29"/>
      <c r="D29" s="29"/>
      <c r="E29" s="69"/>
    </row>
    <row r="30" spans="2:8" ht="16.5" thickTop="1" thickBot="1" x14ac:dyDescent="0.3">
      <c r="B30" s="60" t="s">
        <v>6</v>
      </c>
      <c r="C30" s="61">
        <f>SUM(C19,C28)</f>
        <v>0.25872685185185174</v>
      </c>
      <c r="D30" s="64"/>
      <c r="E30" s="66">
        <f>IFERROR(SUM(E19,E28),0)</f>
        <v>1</v>
      </c>
    </row>
    <row r="31" spans="2:8" ht="66" customHeight="1" thickTop="1" thickBot="1" x14ac:dyDescent="0.3">
      <c r="B31" s="157" t="s">
        <v>160</v>
      </c>
      <c r="C31" s="158"/>
      <c r="D31" s="158"/>
      <c r="E31" s="159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>&amp;R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1"/>
  <sheetViews>
    <sheetView showGridLines="0" showZeros="0" view="pageBreakPreview" zoomScaleNormal="8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42578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161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140</v>
      </c>
      <c r="D5" s="155"/>
      <c r="E5" s="156"/>
    </row>
    <row r="6" spans="2:5" s="127" customFormat="1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133">
        <f t="shared" ref="D7:D18" si="0">IFERROR(C7/C$19,0)</f>
        <v>0</v>
      </c>
      <c r="E7" s="134">
        <f t="shared" ref="E7:E18" si="1">IFERROR(C7/C$30,0)</f>
        <v>0</v>
      </c>
    </row>
    <row r="8" spans="2:5" x14ac:dyDescent="0.25">
      <c r="B8" s="180" t="s">
        <v>110</v>
      </c>
      <c r="C8" s="179"/>
      <c r="D8" s="133">
        <f t="shared" si="0"/>
        <v>0</v>
      </c>
      <c r="E8" s="134">
        <f t="shared" si="1"/>
        <v>0</v>
      </c>
    </row>
    <row r="9" spans="2:5" x14ac:dyDescent="0.25">
      <c r="B9" s="178" t="s">
        <v>47</v>
      </c>
      <c r="C9" s="179"/>
      <c r="D9" s="133">
        <f t="shared" si="0"/>
        <v>0</v>
      </c>
      <c r="E9" s="134">
        <f t="shared" si="1"/>
        <v>0</v>
      </c>
    </row>
    <row r="10" spans="2:5" x14ac:dyDescent="0.25">
      <c r="B10" s="178" t="s">
        <v>11</v>
      </c>
      <c r="C10" s="179"/>
      <c r="D10" s="133">
        <f t="shared" si="0"/>
        <v>0</v>
      </c>
      <c r="E10" s="134">
        <f t="shared" si="1"/>
        <v>0</v>
      </c>
    </row>
    <row r="11" spans="2:5" x14ac:dyDescent="0.25">
      <c r="B11" s="178" t="s">
        <v>12</v>
      </c>
      <c r="C11" s="179"/>
      <c r="D11" s="133">
        <f t="shared" si="0"/>
        <v>0</v>
      </c>
      <c r="E11" s="134">
        <f t="shared" si="1"/>
        <v>0</v>
      </c>
    </row>
    <row r="12" spans="2:5" x14ac:dyDescent="0.25">
      <c r="B12" s="178" t="s">
        <v>128</v>
      </c>
      <c r="C12" s="179"/>
      <c r="D12" s="133">
        <f t="shared" si="0"/>
        <v>0</v>
      </c>
      <c r="E12" s="134">
        <f t="shared" si="1"/>
        <v>0</v>
      </c>
    </row>
    <row r="13" spans="2:5" x14ac:dyDescent="0.25">
      <c r="B13" s="178" t="s">
        <v>115</v>
      </c>
      <c r="C13" s="179"/>
      <c r="D13" s="133">
        <f t="shared" si="0"/>
        <v>0</v>
      </c>
      <c r="E13" s="134">
        <f t="shared" si="1"/>
        <v>0</v>
      </c>
    </row>
    <row r="14" spans="2:5" x14ac:dyDescent="0.25">
      <c r="B14" s="178" t="s">
        <v>116</v>
      </c>
      <c r="C14" s="179"/>
      <c r="D14" s="133">
        <f t="shared" si="0"/>
        <v>0</v>
      </c>
      <c r="E14" s="134">
        <f t="shared" si="1"/>
        <v>0</v>
      </c>
    </row>
    <row r="15" spans="2:5" x14ac:dyDescent="0.25">
      <c r="B15" s="178" t="s">
        <v>154</v>
      </c>
      <c r="C15" s="179"/>
      <c r="D15" s="133">
        <f t="shared" si="0"/>
        <v>0</v>
      </c>
      <c r="E15" s="134">
        <f t="shared" si="1"/>
        <v>0</v>
      </c>
    </row>
    <row r="16" spans="2:5" x14ac:dyDescent="0.25">
      <c r="B16" s="178" t="s">
        <v>142</v>
      </c>
      <c r="C16" s="179"/>
      <c r="D16" s="133">
        <f t="shared" si="0"/>
        <v>0</v>
      </c>
      <c r="E16" s="134">
        <f t="shared" si="1"/>
        <v>0</v>
      </c>
    </row>
    <row r="17" spans="2:8" x14ac:dyDescent="0.25">
      <c r="B17" s="178" t="s">
        <v>129</v>
      </c>
      <c r="C17" s="179"/>
      <c r="D17" s="133">
        <f t="shared" si="0"/>
        <v>0</v>
      </c>
      <c r="E17" s="134">
        <f t="shared" si="1"/>
        <v>0</v>
      </c>
    </row>
    <row r="18" spans="2:8" ht="15.75" thickBot="1" x14ac:dyDescent="0.3">
      <c r="B18" s="178" t="s">
        <v>13</v>
      </c>
      <c r="C18" s="179"/>
      <c r="D18" s="133">
        <f t="shared" si="0"/>
        <v>0</v>
      </c>
      <c r="E18" s="134">
        <f t="shared" si="1"/>
        <v>0</v>
      </c>
    </row>
    <row r="19" spans="2:8" s="2" customFormat="1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  <c r="F19" s="1"/>
      <c r="G19" s="1"/>
      <c r="H19" s="1"/>
    </row>
    <row r="20" spans="2:8" ht="15.75" thickTop="1" x14ac:dyDescent="0.25">
      <c r="B20" s="57"/>
      <c r="C20" s="58"/>
      <c r="D20" s="58"/>
      <c r="E20" s="68"/>
    </row>
    <row r="21" spans="2:8" s="3" customFormat="1" x14ac:dyDescent="0.25">
      <c r="B21" s="40" t="s">
        <v>14</v>
      </c>
      <c r="C21" s="41" t="s">
        <v>4</v>
      </c>
      <c r="D21" s="48"/>
      <c r="E21" s="49" t="s">
        <v>5</v>
      </c>
      <c r="F21" s="1"/>
      <c r="G21" s="1"/>
      <c r="H21" s="1"/>
    </row>
    <row r="22" spans="2:8" x14ac:dyDescent="0.25">
      <c r="B22" s="50" t="s">
        <v>15</v>
      </c>
      <c r="C22" s="179"/>
      <c r="D22" s="51"/>
      <c r="E22" s="47">
        <f>IFERROR(C22/C$30,0)</f>
        <v>0</v>
      </c>
    </row>
    <row r="23" spans="2:8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8" x14ac:dyDescent="0.25">
      <c r="B24" s="50" t="s">
        <v>17</v>
      </c>
      <c r="C24" s="179"/>
      <c r="D24" s="51"/>
      <c r="E24" s="47">
        <f t="shared" si="2"/>
        <v>0</v>
      </c>
    </row>
    <row r="25" spans="2:8" x14ac:dyDescent="0.25">
      <c r="B25" s="50" t="s">
        <v>18</v>
      </c>
      <c r="C25" s="179"/>
      <c r="D25" s="51"/>
      <c r="E25" s="47">
        <f t="shared" si="2"/>
        <v>0</v>
      </c>
    </row>
    <row r="26" spans="2:8" x14ac:dyDescent="0.25">
      <c r="B26" s="50" t="s">
        <v>19</v>
      </c>
      <c r="C26" s="179"/>
      <c r="D26" s="51"/>
      <c r="E26" s="47">
        <f t="shared" si="2"/>
        <v>0</v>
      </c>
    </row>
    <row r="27" spans="2:8" ht="15.75" thickBot="1" x14ac:dyDescent="0.3">
      <c r="B27" s="55" t="s">
        <v>20</v>
      </c>
      <c r="C27" s="179"/>
      <c r="D27" s="56"/>
      <c r="E27" s="67">
        <f t="shared" si="2"/>
        <v>0</v>
      </c>
    </row>
    <row r="28" spans="2:8" s="2" customFormat="1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  <c r="F28" s="1"/>
      <c r="G28" s="1"/>
      <c r="H28" s="1"/>
    </row>
    <row r="29" spans="2:8" ht="16.5" thickTop="1" thickBot="1" x14ac:dyDescent="0.3">
      <c r="B29" s="59"/>
      <c r="C29" s="132"/>
      <c r="D29" s="132"/>
      <c r="E29" s="136"/>
    </row>
    <row r="30" spans="2:8" s="2" customFormat="1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  <c r="F30" s="1"/>
      <c r="G30" s="1"/>
      <c r="H30" s="1"/>
    </row>
    <row r="31" spans="2:8" ht="66" customHeight="1" thickTop="1" thickBot="1" x14ac:dyDescent="0.3">
      <c r="B31" s="148" t="s">
        <v>162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6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163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140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162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164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140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162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1"/>
  <sheetViews>
    <sheetView showGridLines="0" showZeros="0" view="pageBreakPreview" zoomScaleNormal="7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165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140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162</v>
      </c>
      <c r="C31" s="149"/>
      <c r="D31" s="149"/>
      <c r="E31" s="150"/>
    </row>
    <row r="61" ht="16.5" customHeight="1" x14ac:dyDescent="0.25"/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41"/>
  <sheetViews>
    <sheetView showGridLines="0" showZeros="0" view="pageBreakPreview" zoomScaleNormal="10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0" t="s">
        <v>30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2:14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5"/>
    </row>
    <row r="5" spans="2:14" s="5" customFormat="1" x14ac:dyDescent="0.25">
      <c r="B5" s="39"/>
      <c r="C5" s="146" t="s">
        <v>0</v>
      </c>
      <c r="D5" s="146"/>
      <c r="E5" s="146"/>
      <c r="F5" s="146" t="s">
        <v>1</v>
      </c>
      <c r="G5" s="146"/>
      <c r="H5" s="146"/>
      <c r="I5" s="146" t="s">
        <v>2</v>
      </c>
      <c r="J5" s="146"/>
      <c r="K5" s="146"/>
      <c r="L5" s="146" t="s">
        <v>3</v>
      </c>
      <c r="M5" s="146"/>
      <c r="N5" s="147"/>
    </row>
    <row r="6" spans="2:14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8" t="s">
        <v>5</v>
      </c>
      <c r="L6" s="8" t="s">
        <v>4</v>
      </c>
      <c r="M6" s="8" t="s">
        <v>5</v>
      </c>
      <c r="N6" s="9" t="s">
        <v>5</v>
      </c>
    </row>
    <row r="7" spans="2:14" s="5" customFormat="1" x14ac:dyDescent="0.25">
      <c r="B7" s="10" t="s">
        <v>37</v>
      </c>
      <c r="C7" s="11">
        <v>6.4930555555555602E-2</v>
      </c>
      <c r="D7" s="12">
        <f t="shared" ref="D7:D18" si="0">IFERROR(C7/C$19,0)</f>
        <v>0.37157239369452927</v>
      </c>
      <c r="E7" s="12">
        <f t="shared" ref="E7:E18" si="1">IFERROR(C7/C$30,0)</f>
        <v>0.14610896968434206</v>
      </c>
      <c r="F7" s="11">
        <v>1.1365740740740701E-2</v>
      </c>
      <c r="G7" s="12">
        <f t="shared" ref="G7:G18" si="2">IFERROR(F7/F$19,0)</f>
        <v>0.27945361411496783</v>
      </c>
      <c r="H7" s="12">
        <f t="shared" ref="H7:H18" si="3">IFERROR(F7/F$30,0)</f>
        <v>9.6397369196033852E-2</v>
      </c>
      <c r="I7" s="11">
        <v>2.2476851851851901E-2</v>
      </c>
      <c r="J7" s="12">
        <f t="shared" ref="J7:J18" si="4">IFERROR(I7/I$19,0)</f>
        <v>0.36815165876777306</v>
      </c>
      <c r="K7" s="12">
        <f t="shared" ref="K7:K18" si="5">IFERROR(I7/I$30,0)</f>
        <v>0.16555839727195262</v>
      </c>
      <c r="L7" s="13">
        <f>SUM(C7,F7,I7)</f>
        <v>9.8773148148148207E-2</v>
      </c>
      <c r="M7" s="12">
        <f t="shared" ref="M7:M18" si="6">IFERROR(L7/L$19,0)</f>
        <v>0.35726545819902056</v>
      </c>
      <c r="N7" s="14">
        <f t="shared" ref="N7:N18" si="7">IFERROR(L7/L$30,0)</f>
        <v>0.14149520003979241</v>
      </c>
    </row>
    <row r="8" spans="2:14" s="5" customFormat="1" x14ac:dyDescent="0.25">
      <c r="B8" s="131" t="s">
        <v>110</v>
      </c>
      <c r="C8" s="11">
        <v>2.0254629629629602E-2</v>
      </c>
      <c r="D8" s="12">
        <f t="shared" si="0"/>
        <v>0.1159093919724465</v>
      </c>
      <c r="E8" s="12">
        <f t="shared" si="1"/>
        <v>4.5577664340035302E-2</v>
      </c>
      <c r="F8" s="11">
        <v>1.63194444444444E-3</v>
      </c>
      <c r="G8" s="12">
        <f t="shared" si="2"/>
        <v>4.0125213431986252E-2</v>
      </c>
      <c r="H8" s="12">
        <f t="shared" si="3"/>
        <v>1.3841170118778803E-2</v>
      </c>
      <c r="I8" s="11">
        <v>8.4490740740740707E-3</v>
      </c>
      <c r="J8" s="12">
        <f t="shared" si="4"/>
        <v>0.13838862559241691</v>
      </c>
      <c r="K8" s="12">
        <f t="shared" si="5"/>
        <v>6.2233589087809016E-2</v>
      </c>
      <c r="L8" s="13">
        <f t="shared" ref="L8:L16" si="8">SUM(C8,F8,I8)</f>
        <v>3.0335648148148112E-2</v>
      </c>
      <c r="M8" s="12">
        <f t="shared" si="6"/>
        <v>0.10972495499644143</v>
      </c>
      <c r="N8" s="14">
        <f t="shared" si="7"/>
        <v>4.3456634556397374E-2</v>
      </c>
    </row>
    <row r="9" spans="2:14" s="5" customFormat="1" x14ac:dyDescent="0.25">
      <c r="B9" s="10" t="s">
        <v>47</v>
      </c>
      <c r="C9" s="11">
        <v>1.29166666666667E-2</v>
      </c>
      <c r="D9" s="12">
        <f t="shared" si="0"/>
        <v>7.3917075109286162E-2</v>
      </c>
      <c r="E9" s="12">
        <f t="shared" si="1"/>
        <v>2.9065527659131202E-2</v>
      </c>
      <c r="F9" s="11">
        <v>1.41203703703704E-3</v>
      </c>
      <c r="G9" s="12">
        <f t="shared" si="2"/>
        <v>3.4718269778030823E-2</v>
      </c>
      <c r="H9" s="12">
        <f t="shared" si="3"/>
        <v>1.1976047904191647E-2</v>
      </c>
      <c r="I9" s="11">
        <v>5.5208333333333299E-3</v>
      </c>
      <c r="J9" s="12">
        <f t="shared" si="4"/>
        <v>9.0426540284360077E-2</v>
      </c>
      <c r="K9" s="12">
        <f t="shared" si="5"/>
        <v>4.0664961636828624E-2</v>
      </c>
      <c r="L9" s="13">
        <f t="shared" si="8"/>
        <v>1.9849537037037068E-2</v>
      </c>
      <c r="M9" s="12">
        <f t="shared" si="6"/>
        <v>7.1796374597061258E-2</v>
      </c>
      <c r="N9" s="14">
        <f t="shared" si="7"/>
        <v>2.8434997430073144E-2</v>
      </c>
    </row>
    <row r="10" spans="2:14" s="5" customFormat="1" x14ac:dyDescent="0.25">
      <c r="B10" s="10" t="s">
        <v>11</v>
      </c>
      <c r="C10" s="11">
        <v>3.6435185185185202E-2</v>
      </c>
      <c r="D10" s="12">
        <f t="shared" si="0"/>
        <v>0.20850443767386415</v>
      </c>
      <c r="E10" s="12">
        <f t="shared" si="1"/>
        <v>8.1987707052817951E-2</v>
      </c>
      <c r="F10" s="11">
        <v>3.5763888888888898E-3</v>
      </c>
      <c r="G10" s="12">
        <f t="shared" si="2"/>
        <v>8.7933978372225455E-2</v>
      </c>
      <c r="H10" s="12">
        <f t="shared" si="3"/>
        <v>3.0332777068813214E-2</v>
      </c>
      <c r="I10" s="11">
        <v>1.25462962962963E-2</v>
      </c>
      <c r="J10" s="12">
        <f t="shared" si="4"/>
        <v>0.20549763033175347</v>
      </c>
      <c r="K10" s="12">
        <f t="shared" si="5"/>
        <v>9.2412617220801394E-2</v>
      </c>
      <c r="L10" s="13">
        <f t="shared" si="8"/>
        <v>5.2557870370370394E-2</v>
      </c>
      <c r="M10" s="12">
        <f t="shared" si="6"/>
        <v>0.19010340352492994</v>
      </c>
      <c r="N10" s="14">
        <f t="shared" si="7"/>
        <v>7.5290567539336439E-2</v>
      </c>
    </row>
    <row r="11" spans="2:14" s="5" customFormat="1" x14ac:dyDescent="0.25">
      <c r="B11" s="10" t="s">
        <v>12</v>
      </c>
      <c r="C11" s="11">
        <v>8.8310185185185193E-3</v>
      </c>
      <c r="D11" s="12">
        <f t="shared" si="0"/>
        <v>5.0536494899986746E-2</v>
      </c>
      <c r="E11" s="12">
        <f t="shared" si="1"/>
        <v>1.9871861652255421E-2</v>
      </c>
      <c r="F11" s="11">
        <v>9.3749999999999997E-4</v>
      </c>
      <c r="G11" s="12">
        <f t="shared" si="2"/>
        <v>2.3050654524758123E-2</v>
      </c>
      <c r="H11" s="12">
        <f t="shared" si="3"/>
        <v>7.9513104937665672E-3</v>
      </c>
      <c r="I11" s="11">
        <v>4.8379629629629597E-3</v>
      </c>
      <c r="J11" s="12">
        <f t="shared" si="4"/>
        <v>7.9241706161137335E-2</v>
      </c>
      <c r="K11" s="12">
        <f t="shared" si="5"/>
        <v>3.5635123614663235E-2</v>
      </c>
      <c r="L11" s="13">
        <f t="shared" si="8"/>
        <v>1.4606481481481481E-2</v>
      </c>
      <c r="M11" s="12">
        <f t="shared" si="6"/>
        <v>5.2832084397370943E-2</v>
      </c>
      <c r="N11" s="14">
        <f t="shared" si="7"/>
        <v>2.092417886691093E-2</v>
      </c>
    </row>
    <row r="12" spans="2:14" s="5" customFormat="1" x14ac:dyDescent="0.25">
      <c r="B12" s="10" t="s">
        <v>128</v>
      </c>
      <c r="C12" s="11">
        <v>5.7986111111111103E-3</v>
      </c>
      <c r="D12" s="12">
        <f t="shared" si="0"/>
        <v>3.3183203073254723E-2</v>
      </c>
      <c r="E12" s="12">
        <f t="shared" si="1"/>
        <v>1.3048234191061553E-2</v>
      </c>
      <c r="F12" s="11">
        <v>2.89351851851852E-4</v>
      </c>
      <c r="G12" s="12">
        <f t="shared" si="2"/>
        <v>7.1143995446784365E-3</v>
      </c>
      <c r="H12" s="12">
        <f t="shared" si="3"/>
        <v>2.4541081770884481E-3</v>
      </c>
      <c r="I12" s="11">
        <v>1.4004629629629599E-3</v>
      </c>
      <c r="J12" s="12">
        <f t="shared" si="4"/>
        <v>2.2938388625592353E-2</v>
      </c>
      <c r="K12" s="12">
        <f t="shared" si="5"/>
        <v>1.0315430520034079E-2</v>
      </c>
      <c r="L12" s="13">
        <f t="shared" si="8"/>
        <v>7.4884259259259227E-3</v>
      </c>
      <c r="M12" s="12">
        <f t="shared" si="6"/>
        <v>2.7085862603089528E-2</v>
      </c>
      <c r="N12" s="14">
        <f t="shared" si="7"/>
        <v>1.0727372208313287E-2</v>
      </c>
    </row>
    <row r="13" spans="2:14" s="5" customFormat="1" x14ac:dyDescent="0.25">
      <c r="B13" s="10" t="s">
        <v>115</v>
      </c>
      <c r="C13" s="11">
        <v>2.2453703703703698E-3</v>
      </c>
      <c r="D13" s="12">
        <f t="shared" si="0"/>
        <v>1.2849384024374083E-2</v>
      </c>
      <c r="E13" s="12">
        <f t="shared" si="1"/>
        <v>5.052609646838205E-3</v>
      </c>
      <c r="F13" s="11">
        <v>3.2407407407407401E-4</v>
      </c>
      <c r="G13" s="12">
        <f t="shared" si="2"/>
        <v>7.968127490039844E-3</v>
      </c>
      <c r="H13" s="12">
        <f t="shared" si="3"/>
        <v>2.74860115833906E-3</v>
      </c>
      <c r="I13" s="11">
        <v>8.7962962962963005E-4</v>
      </c>
      <c r="J13" s="12">
        <f t="shared" si="4"/>
        <v>1.4407582938388622E-2</v>
      </c>
      <c r="K13" s="12">
        <f t="shared" si="5"/>
        <v>6.4791133844842317E-3</v>
      </c>
      <c r="L13" s="13">
        <f>SUM(C13,F13,I13)</f>
        <v>3.4490740740740736E-3</v>
      </c>
      <c r="M13" s="12">
        <f t="shared" si="6"/>
        <v>1.2475405032025785E-2</v>
      </c>
      <c r="N13" s="14">
        <f t="shared" si="7"/>
        <v>4.9408916817269867E-3</v>
      </c>
    </row>
    <row r="14" spans="2:14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2">
        <f t="shared" si="5"/>
        <v>0</v>
      </c>
      <c r="L14" s="13">
        <f t="shared" si="8"/>
        <v>0</v>
      </c>
      <c r="M14" s="12">
        <f t="shared" si="6"/>
        <v>0</v>
      </c>
      <c r="N14" s="14">
        <f t="shared" si="7"/>
        <v>0</v>
      </c>
    </row>
    <row r="15" spans="2:14" s="5" customFormat="1" x14ac:dyDescent="0.25">
      <c r="B15" s="10" t="s">
        <v>154</v>
      </c>
      <c r="C15" s="11">
        <v>2.1064814814814813E-3</v>
      </c>
      <c r="D15" s="12">
        <f t="shared" si="0"/>
        <v>1.2054576765134451E-2</v>
      </c>
      <c r="E15" s="12">
        <f t="shared" si="1"/>
        <v>4.7400770913636776E-3</v>
      </c>
      <c r="F15" s="15">
        <v>3.4722222222222202E-5</v>
      </c>
      <c r="G15" s="12">
        <f t="shared" si="2"/>
        <v>8.5372794536141142E-4</v>
      </c>
      <c r="H15" s="12">
        <f t="shared" si="3"/>
        <v>2.9449298125061346E-4</v>
      </c>
      <c r="I15" s="11">
        <v>1.15740740740741E-4</v>
      </c>
      <c r="J15" s="12">
        <f t="shared" si="4"/>
        <v>1.895734597156401E-3</v>
      </c>
      <c r="K15" s="12">
        <f t="shared" si="5"/>
        <v>8.5251491901108464E-4</v>
      </c>
      <c r="L15" s="13">
        <f>SUM(C15,F15,I15)</f>
        <v>2.2569444444444442E-3</v>
      </c>
      <c r="M15" s="12">
        <f t="shared" si="6"/>
        <v>8.1634361786745904E-3</v>
      </c>
      <c r="N15" s="14">
        <f t="shared" si="7"/>
        <v>3.2331338185797396E-3</v>
      </c>
    </row>
    <row r="16" spans="2:14" s="5" customFormat="1" x14ac:dyDescent="0.25">
      <c r="B16" s="10" t="s">
        <v>142</v>
      </c>
      <c r="C16" s="11">
        <v>1.2847222222222223E-3</v>
      </c>
      <c r="D16" s="12">
        <f t="shared" si="0"/>
        <v>7.3519671479666164E-3</v>
      </c>
      <c r="E16" s="12">
        <f t="shared" si="1"/>
        <v>2.8909261381393865E-3</v>
      </c>
      <c r="F16" s="11">
        <v>1.9675925925925926E-4</v>
      </c>
      <c r="G16" s="12">
        <f t="shared" si="2"/>
        <v>4.8377916903813347E-3</v>
      </c>
      <c r="H16" s="12">
        <f t="shared" si="3"/>
        <v>1.6687935604201439E-3</v>
      </c>
      <c r="I16" s="11">
        <v>2.7777777777777778E-4</v>
      </c>
      <c r="J16" s="12">
        <f t="shared" si="4"/>
        <v>4.5497630331753523E-3</v>
      </c>
      <c r="K16" s="12">
        <f t="shared" si="5"/>
        <v>2.0460358056265987E-3</v>
      </c>
      <c r="L16" s="13">
        <f t="shared" si="8"/>
        <v>1.7592592592592595E-3</v>
      </c>
      <c r="M16" s="12">
        <f t="shared" si="6"/>
        <v>6.3632938418386568E-3</v>
      </c>
      <c r="N16" s="14">
        <f t="shared" si="7"/>
        <v>2.5201863611493359E-3</v>
      </c>
    </row>
    <row r="17" spans="2:14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2">
        <f t="shared" si="5"/>
        <v>0</v>
      </c>
      <c r="L17" s="13">
        <f>SUM(C17,F17,I17)</f>
        <v>0</v>
      </c>
      <c r="M17" s="12">
        <f t="shared" si="6"/>
        <v>0</v>
      </c>
      <c r="N17" s="14">
        <f t="shared" si="7"/>
        <v>0</v>
      </c>
    </row>
    <row r="18" spans="2:14" s="5" customFormat="1" ht="15.75" thickBot="1" x14ac:dyDescent="0.3">
      <c r="B18" s="10" t="s">
        <v>13</v>
      </c>
      <c r="C18" s="11">
        <v>1.9942129629629601E-2</v>
      </c>
      <c r="D18" s="12">
        <f t="shared" si="0"/>
        <v>0.11412107563915731</v>
      </c>
      <c r="E18" s="12">
        <f t="shared" si="1"/>
        <v>4.487446609021762E-2</v>
      </c>
      <c r="F18" s="11">
        <v>2.0902777777777801E-2</v>
      </c>
      <c r="G18" s="12">
        <f t="shared" si="2"/>
        <v>0.5139442231075706</v>
      </c>
      <c r="H18" s="12">
        <f t="shared" si="3"/>
        <v>0.1772847747128696</v>
      </c>
      <c r="I18" s="11">
        <v>4.54861111111111E-3</v>
      </c>
      <c r="J18" s="12">
        <f t="shared" si="4"/>
        <v>7.4502369668246374E-2</v>
      </c>
      <c r="K18" s="12">
        <f t="shared" si="5"/>
        <v>3.3503836317135542E-2</v>
      </c>
      <c r="L18" s="13">
        <f>SUM(C18,F18,I18)</f>
        <v>4.5393518518518507E-2</v>
      </c>
      <c r="M18" s="12">
        <f t="shared" si="6"/>
        <v>0.16418972662954739</v>
      </c>
      <c r="N18" s="14">
        <f t="shared" si="7"/>
        <v>6.5027440187024291E-2</v>
      </c>
    </row>
    <row r="19" spans="2:14" s="5" customFormat="1" ht="16.5" thickTop="1" thickBot="1" x14ac:dyDescent="0.3">
      <c r="B19" s="31" t="s">
        <v>3</v>
      </c>
      <c r="C19" s="32">
        <f>SUM(C7:C18)</f>
        <v>0.17474537037037041</v>
      </c>
      <c r="D19" s="33">
        <f>IFERROR(SUM(D7:D18),0)</f>
        <v>1</v>
      </c>
      <c r="E19" s="33">
        <f>IFERROR(SUM(E7:E18),0)</f>
        <v>0.39321804354620238</v>
      </c>
      <c r="F19" s="32">
        <f>SUM(F7:F18)</f>
        <v>4.0671296296296275E-2</v>
      </c>
      <c r="G19" s="33">
        <f>IFERROR(SUM(G7:G18),0)</f>
        <v>1.0000000000000002</v>
      </c>
      <c r="H19" s="33">
        <f>IFERROR(SUM(H7:H18),0)</f>
        <v>0.34494944537155192</v>
      </c>
      <c r="I19" s="32">
        <f>SUM(I7:I18)</f>
        <v>6.1053240740740783E-2</v>
      </c>
      <c r="J19" s="33">
        <f>IFERROR(SUM(J7:J18),0)</f>
        <v>1</v>
      </c>
      <c r="K19" s="33">
        <f>IFERROR(SUM(K7:K18),0)</f>
        <v>0.4497016197783465</v>
      </c>
      <c r="L19" s="32">
        <f>SUM(L7:L18)</f>
        <v>0.27646990740740746</v>
      </c>
      <c r="M19" s="33">
        <f>IFERROR(SUM(M7:M18),0)</f>
        <v>1</v>
      </c>
      <c r="N19" s="34">
        <f>IFERROR(SUM(N7:N18),0)</f>
        <v>0.39605060268930392</v>
      </c>
    </row>
    <row r="20" spans="2:14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2:14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6" t="s">
        <v>5</v>
      </c>
      <c r="L21" s="16" t="s">
        <v>52</v>
      </c>
      <c r="M21" s="16" t="s">
        <v>5</v>
      </c>
      <c r="N21" s="17" t="s">
        <v>5</v>
      </c>
    </row>
    <row r="22" spans="2:14" s="5" customFormat="1" x14ac:dyDescent="0.25">
      <c r="B22" s="18" t="s">
        <v>15</v>
      </c>
      <c r="C22" s="11">
        <v>3.00810185185185E-2</v>
      </c>
      <c r="D22" s="19"/>
      <c r="E22" s="12">
        <f>IFERROR(C22/C$30,0)</f>
        <v>6.7689342639858194E-2</v>
      </c>
      <c r="F22" s="11">
        <v>6.8865740740740701E-3</v>
      </c>
      <c r="G22" s="19"/>
      <c r="H22" s="12">
        <f>IFERROR(F22/F$30,0)</f>
        <v>5.8407774614705005E-2</v>
      </c>
      <c r="I22" s="11">
        <v>8.2175925925925906E-3</v>
      </c>
      <c r="J22" s="19"/>
      <c r="K22" s="12">
        <f>IFERROR(I22/I$30,0)</f>
        <v>6.052855924978686E-2</v>
      </c>
      <c r="L22" s="13">
        <f>SUM(C22,F22,I22)</f>
        <v>4.5185185185185162E-2</v>
      </c>
      <c r="M22" s="19"/>
      <c r="N22" s="14">
        <f>IFERROR(L22/L$30,0)</f>
        <v>6.4728997065309227E-2</v>
      </c>
    </row>
    <row r="23" spans="2:14" s="5" customFormat="1" x14ac:dyDescent="0.25">
      <c r="B23" s="18" t="s">
        <v>16</v>
      </c>
      <c r="C23" s="11">
        <v>1.2615740740740699E-3</v>
      </c>
      <c r="D23" s="19"/>
      <c r="E23" s="12">
        <f t="shared" ref="E23:E27" si="9">IFERROR(C23/C$30,0)</f>
        <v>2.8388373788936221E-3</v>
      </c>
      <c r="F23" s="11">
        <v>5.20833333333333E-4</v>
      </c>
      <c r="G23" s="19"/>
      <c r="H23" s="12">
        <f t="shared" ref="H23:H27" si="10">IFERROR(F23/F$30,0)</f>
        <v>4.4173947187592022E-3</v>
      </c>
      <c r="I23" s="11">
        <v>8.5648148148148205E-4</v>
      </c>
      <c r="J23" s="19"/>
      <c r="K23" s="12">
        <f t="shared" ref="K23:K27" si="11">IFERROR(I23/I$30,0)</f>
        <v>6.3086104006820163E-3</v>
      </c>
      <c r="L23" s="13">
        <f t="shared" ref="L23:L27" si="12">SUM(C23,F23,I23)</f>
        <v>2.6388888888888851E-3</v>
      </c>
      <c r="M23" s="19"/>
      <c r="N23" s="14">
        <f t="shared" ref="N23:N27" si="13">IFERROR(L23/L$30,0)</f>
        <v>3.7802795417239982E-3</v>
      </c>
    </row>
    <row r="24" spans="2:14" s="5" customFormat="1" x14ac:dyDescent="0.25">
      <c r="B24" s="18" t="s">
        <v>17</v>
      </c>
      <c r="C24" s="11">
        <v>1.24768518518519E-2</v>
      </c>
      <c r="D24" s="19"/>
      <c r="E24" s="12">
        <f t="shared" si="9"/>
        <v>2.8075841233461896E-2</v>
      </c>
      <c r="F24" s="11">
        <v>9.6064814814814797E-4</v>
      </c>
      <c r="G24" s="19"/>
      <c r="H24" s="12">
        <f t="shared" si="10"/>
        <v>8.1476391479336427E-3</v>
      </c>
      <c r="I24" s="11">
        <v>4.2708333333333296E-3</v>
      </c>
      <c r="J24" s="19"/>
      <c r="K24" s="12">
        <f t="shared" si="11"/>
        <v>3.1457800511508927E-2</v>
      </c>
      <c r="L24" s="13">
        <f t="shared" si="12"/>
        <v>1.7708333333333378E-2</v>
      </c>
      <c r="M24" s="19"/>
      <c r="N24" s="14">
        <f t="shared" si="13"/>
        <v>2.5367665345779562E-2</v>
      </c>
    </row>
    <row r="25" spans="2:14" s="5" customFormat="1" x14ac:dyDescent="0.25">
      <c r="B25" s="18" t="s">
        <v>18</v>
      </c>
      <c r="C25" s="11">
        <v>4.4131944444444397E-2</v>
      </c>
      <c r="D25" s="19"/>
      <c r="E25" s="12">
        <f t="shared" si="9"/>
        <v>9.9307219502031238E-2</v>
      </c>
      <c r="F25" s="11">
        <v>6.9560185185185202E-3</v>
      </c>
      <c r="G25" s="19"/>
      <c r="H25" s="12">
        <f t="shared" si="10"/>
        <v>5.8996760577206278E-2</v>
      </c>
      <c r="I25" s="11">
        <v>1.0115740740740699E-2</v>
      </c>
      <c r="J25" s="19"/>
      <c r="K25" s="12">
        <f t="shared" si="11"/>
        <v>7.4509803921568335E-2</v>
      </c>
      <c r="L25" s="13">
        <f t="shared" si="12"/>
        <v>6.1203703703703621E-2</v>
      </c>
      <c r="M25" s="19"/>
      <c r="N25" s="14">
        <f t="shared" si="13"/>
        <v>8.7675957090510986E-2</v>
      </c>
    </row>
    <row r="26" spans="2:14" s="5" customFormat="1" x14ac:dyDescent="0.25">
      <c r="B26" s="18" t="s">
        <v>19</v>
      </c>
      <c r="C26" s="11">
        <v>0.18118055555555601</v>
      </c>
      <c r="D26" s="19"/>
      <c r="E26" s="12">
        <f t="shared" si="9"/>
        <v>0.40769871861652313</v>
      </c>
      <c r="F26" s="11">
        <v>6.1909722222222199E-2</v>
      </c>
      <c r="G26" s="19"/>
      <c r="H26" s="12">
        <f t="shared" si="10"/>
        <v>0.52508098556984395</v>
      </c>
      <c r="I26" s="11">
        <v>5.1249999999999997E-2</v>
      </c>
      <c r="J26" s="19"/>
      <c r="K26" s="12">
        <f t="shared" si="11"/>
        <v>0.3774936061381074</v>
      </c>
      <c r="L26" s="13">
        <f t="shared" si="12"/>
        <v>0.29434027777777821</v>
      </c>
      <c r="M26" s="19"/>
      <c r="N26" s="14">
        <f t="shared" si="13"/>
        <v>0.42165039046308456</v>
      </c>
    </row>
    <row r="27" spans="2:14" s="5" customFormat="1" ht="15.75" thickBot="1" x14ac:dyDescent="0.3">
      <c r="B27" s="23" t="s">
        <v>20</v>
      </c>
      <c r="C27" s="20">
        <v>5.20833333333333E-4</v>
      </c>
      <c r="D27" s="24"/>
      <c r="E27" s="21">
        <f t="shared" si="9"/>
        <v>1.1719970830294801E-3</v>
      </c>
      <c r="F27" s="20">
        <v>0</v>
      </c>
      <c r="G27" s="24"/>
      <c r="H27" s="21">
        <f t="shared" si="10"/>
        <v>0</v>
      </c>
      <c r="I27" s="20">
        <v>0</v>
      </c>
      <c r="J27" s="24"/>
      <c r="K27" s="21">
        <f t="shared" si="11"/>
        <v>0</v>
      </c>
      <c r="L27" s="13">
        <f t="shared" si="12"/>
        <v>5.20833333333333E-4</v>
      </c>
      <c r="M27" s="24"/>
      <c r="N27" s="22">
        <f t="shared" si="13"/>
        <v>7.4610780428763181E-4</v>
      </c>
    </row>
    <row r="28" spans="2:14" s="5" customFormat="1" ht="16.5" thickTop="1" thickBot="1" x14ac:dyDescent="0.3">
      <c r="B28" s="31" t="s">
        <v>3</v>
      </c>
      <c r="C28" s="32">
        <f>SUM(C22:C27)</f>
        <v>0.26965277777777824</v>
      </c>
      <c r="D28" s="33"/>
      <c r="E28" s="33">
        <f>IFERROR(SUM(E22:E27),0)</f>
        <v>0.60678195645379751</v>
      </c>
      <c r="F28" s="32">
        <f>SUM(F22:F27)</f>
        <v>7.7233796296296273E-2</v>
      </c>
      <c r="G28" s="33"/>
      <c r="H28" s="33">
        <f>IFERROR(SUM(H22:H27),0)</f>
        <v>0.65505055462844808</v>
      </c>
      <c r="I28" s="32">
        <f>SUM(I22:I27)</f>
        <v>7.4710648148148096E-2</v>
      </c>
      <c r="J28" s="33"/>
      <c r="K28" s="33">
        <f>IFERROR(SUM(K22:K27),0)</f>
        <v>0.55029838022165356</v>
      </c>
      <c r="L28" s="32">
        <f>SUM(L22:L27)</f>
        <v>0.42159722222222262</v>
      </c>
      <c r="M28" s="33"/>
      <c r="N28" s="34">
        <f>IFERROR(SUM(N22:N27),0)</f>
        <v>0.60394939731069597</v>
      </c>
    </row>
    <row r="29" spans="2:14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s="5" customFormat="1" ht="16.5" thickTop="1" thickBot="1" x14ac:dyDescent="0.3">
      <c r="B30" s="31" t="s">
        <v>6</v>
      </c>
      <c r="C30" s="32">
        <f>SUM(C19,C28)</f>
        <v>0.44439814814814865</v>
      </c>
      <c r="D30" s="35"/>
      <c r="E30" s="36">
        <f>IFERROR(SUM(E19,E28),0)</f>
        <v>0.99999999999999989</v>
      </c>
      <c r="F30" s="32">
        <f>SUM(F19,F28)</f>
        <v>0.11790509259259255</v>
      </c>
      <c r="G30" s="35"/>
      <c r="H30" s="36">
        <f>IFERROR(SUM(H19,H28),0)</f>
        <v>1</v>
      </c>
      <c r="I30" s="32">
        <f>SUM(I19,I28)</f>
        <v>0.13576388888888888</v>
      </c>
      <c r="J30" s="35"/>
      <c r="K30" s="36">
        <f>IFERROR(SUM(K19,K28),0)</f>
        <v>1</v>
      </c>
      <c r="L30" s="37">
        <f>SUM(L19,L28)</f>
        <v>0.69806712962963013</v>
      </c>
      <c r="M30" s="35"/>
      <c r="N30" s="38">
        <f>IFERROR(SUM(N19,N28),0)</f>
        <v>0.99999999999999989</v>
      </c>
    </row>
    <row r="31" spans="2:14" s="5" customFormat="1" ht="66" customHeight="1" thickTop="1" thickBot="1" x14ac:dyDescent="0.3">
      <c r="B31" s="137" t="s">
        <v>126</v>
      </c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9"/>
    </row>
    <row r="32" spans="2:14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</sheetData>
  <mergeCells count="7">
    <mergeCell ref="B31:N31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166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21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29"/>
      <c r="D29" s="29"/>
      <c r="E29" s="69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167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168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23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169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170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24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>
        <v>1.1111111111111111E-3</v>
      </c>
      <c r="D7" s="45">
        <f t="shared" ref="D7:D18" si="0">IFERROR(C7/C$19,0)</f>
        <v>5.2287581699346407E-2</v>
      </c>
      <c r="E7" s="47">
        <f t="shared" ref="E7:E18" si="1">IFERROR(C7/C$30,0)</f>
        <v>4.0781648258283773E-2</v>
      </c>
    </row>
    <row r="8" spans="2:5" x14ac:dyDescent="0.25">
      <c r="B8" s="180" t="s">
        <v>110</v>
      </c>
      <c r="C8" s="179">
        <v>7.9398148148148127E-3</v>
      </c>
      <c r="D8" s="45">
        <f t="shared" si="0"/>
        <v>0.37363834422657943</v>
      </c>
      <c r="E8" s="47">
        <f t="shared" si="1"/>
        <v>0.29141886151231938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>
        <v>1.6087962962962963E-3</v>
      </c>
      <c r="D10" s="45">
        <f t="shared" si="0"/>
        <v>7.5708061002178653E-2</v>
      </c>
      <c r="E10" s="47">
        <f t="shared" si="1"/>
        <v>5.904842820730672E-2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>
        <v>1.0590277777777778E-2</v>
      </c>
      <c r="D18" s="45">
        <f t="shared" si="0"/>
        <v>0.49836601307189549</v>
      </c>
      <c r="E18" s="47">
        <f t="shared" si="1"/>
        <v>0.38870008496176728</v>
      </c>
    </row>
    <row r="19" spans="2:5" ht="16.5" thickTop="1" thickBot="1" x14ac:dyDescent="0.3">
      <c r="B19" s="60" t="s">
        <v>3</v>
      </c>
      <c r="C19" s="61">
        <f>SUM(C7:C18)</f>
        <v>2.1249999999999998E-2</v>
      </c>
      <c r="D19" s="62">
        <f>IFERROR(SUM(D7:D18),0)</f>
        <v>1</v>
      </c>
      <c r="E19" s="63">
        <f>IFERROR(SUM(E7:E18),0)</f>
        <v>0.77994902293967716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>
        <v>4.0509259259259258E-4</v>
      </c>
      <c r="D25" s="51"/>
      <c r="E25" s="47">
        <f t="shared" si="2"/>
        <v>1.4868309260832626E-2</v>
      </c>
    </row>
    <row r="26" spans="2:5" x14ac:dyDescent="0.25">
      <c r="B26" s="50" t="s">
        <v>19</v>
      </c>
      <c r="C26" s="179">
        <v>5.5902777777777773E-3</v>
      </c>
      <c r="D26" s="51"/>
      <c r="E26" s="47">
        <f t="shared" si="2"/>
        <v>0.20518266779949024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5.9953703703703697E-3</v>
      </c>
      <c r="D28" s="62"/>
      <c r="E28" s="63">
        <f>IFERROR(SUM(E22:E27),0)</f>
        <v>0.22005097706032287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2.7245370370370368E-2</v>
      </c>
      <c r="D30" s="64"/>
      <c r="E30" s="66">
        <f>IFERROR(SUM(E19,E28),0)</f>
        <v>1</v>
      </c>
    </row>
    <row r="31" spans="2:5" ht="66" customHeight="1" thickTop="1" thickBot="1" x14ac:dyDescent="0.3">
      <c r="B31" s="148" t="s">
        <v>171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172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117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173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8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174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22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81">
        <v>0</v>
      </c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81">
        <v>0</v>
      </c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28">
        <v>3.7268518518518501E-3</v>
      </c>
      <c r="D9" s="45">
        <f t="shared" si="0"/>
        <v>0.52700490998363303</v>
      </c>
      <c r="E9" s="47">
        <f t="shared" si="1"/>
        <v>0.52700490998363303</v>
      </c>
    </row>
    <row r="10" spans="2:5" x14ac:dyDescent="0.25">
      <c r="B10" s="178" t="s">
        <v>11</v>
      </c>
      <c r="C10" s="128">
        <v>0</v>
      </c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28">
        <v>0</v>
      </c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28">
        <v>0</v>
      </c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28">
        <v>0</v>
      </c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28">
        <v>0</v>
      </c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28">
        <v>0</v>
      </c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28">
        <v>0</v>
      </c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28">
        <v>0</v>
      </c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28">
        <v>3.3449074074074102E-3</v>
      </c>
      <c r="D18" s="45">
        <f t="shared" si="0"/>
        <v>0.47299509001636691</v>
      </c>
      <c r="E18" s="47">
        <f t="shared" si="1"/>
        <v>0.47299509001636691</v>
      </c>
    </row>
    <row r="19" spans="2:5" ht="16.5" thickTop="1" thickBot="1" x14ac:dyDescent="0.3">
      <c r="B19" s="60" t="s">
        <v>3</v>
      </c>
      <c r="C19" s="61">
        <f>SUM(C7:C18)</f>
        <v>7.0717592592592603E-3</v>
      </c>
      <c r="D19" s="62">
        <f>IFERROR(SUM(D7:D18),0)</f>
        <v>1</v>
      </c>
      <c r="E19" s="63">
        <f>IFERROR(SUM(E7:E18),0)</f>
        <v>1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7.0717592592592603E-3</v>
      </c>
      <c r="D30" s="64"/>
      <c r="E30" s="66">
        <f>IFERROR(SUM(E19,E28),0)</f>
        <v>1</v>
      </c>
    </row>
    <row r="31" spans="2:5" ht="66" customHeight="1" thickTop="1" thickBot="1" x14ac:dyDescent="0.3">
      <c r="B31" s="148" t="s">
        <v>175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7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176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141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6" customHeight="1" thickTop="1" thickBot="1" x14ac:dyDescent="0.3">
      <c r="B31" s="148" t="s">
        <v>177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1"/>
  <sheetViews>
    <sheetView showGridLines="0" showZeros="0" view="pageBreakPreview" zoomScaleNormal="80" zoomScaleSheetLayoutView="100" zoomScalePageLayoutView="9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85546875" style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51" t="s">
        <v>178</v>
      </c>
      <c r="C3" s="152"/>
      <c r="D3" s="152"/>
      <c r="E3" s="153"/>
    </row>
    <row r="4" spans="2:5" x14ac:dyDescent="0.25">
      <c r="B4" s="154" t="s">
        <v>155</v>
      </c>
      <c r="C4" s="155"/>
      <c r="D4" s="155"/>
      <c r="E4" s="156"/>
    </row>
    <row r="5" spans="2:5" x14ac:dyDescent="0.25">
      <c r="B5" s="52"/>
      <c r="C5" s="155" t="s">
        <v>179</v>
      </c>
      <c r="D5" s="155"/>
      <c r="E5" s="156"/>
    </row>
    <row r="6" spans="2:5" x14ac:dyDescent="0.25">
      <c r="B6" s="129" t="s">
        <v>10</v>
      </c>
      <c r="C6" s="41" t="s">
        <v>4</v>
      </c>
      <c r="D6" s="41" t="s">
        <v>5</v>
      </c>
      <c r="E6" s="42" t="s">
        <v>5</v>
      </c>
    </row>
    <row r="7" spans="2:5" x14ac:dyDescent="0.25">
      <c r="B7" s="178" t="s">
        <v>37</v>
      </c>
      <c r="C7" s="179"/>
      <c r="D7" s="45">
        <f t="shared" ref="D7:D18" si="0">IFERROR(C7/C$19,0)</f>
        <v>0</v>
      </c>
      <c r="E7" s="47">
        <f t="shared" ref="E7:E18" si="1">IFERROR(C7/C$30,0)</f>
        <v>0</v>
      </c>
    </row>
    <row r="8" spans="2:5" x14ac:dyDescent="0.25">
      <c r="B8" s="180" t="s">
        <v>110</v>
      </c>
      <c r="C8" s="179"/>
      <c r="D8" s="45">
        <f t="shared" si="0"/>
        <v>0</v>
      </c>
      <c r="E8" s="47">
        <f t="shared" si="1"/>
        <v>0</v>
      </c>
    </row>
    <row r="9" spans="2:5" x14ac:dyDescent="0.25">
      <c r="B9" s="178" t="s">
        <v>47</v>
      </c>
      <c r="C9" s="179"/>
      <c r="D9" s="45">
        <f t="shared" si="0"/>
        <v>0</v>
      </c>
      <c r="E9" s="47">
        <f t="shared" si="1"/>
        <v>0</v>
      </c>
    </row>
    <row r="10" spans="2:5" x14ac:dyDescent="0.25">
      <c r="B10" s="178" t="s">
        <v>11</v>
      </c>
      <c r="C10" s="179"/>
      <c r="D10" s="45">
        <f t="shared" si="0"/>
        <v>0</v>
      </c>
      <c r="E10" s="47">
        <f t="shared" si="1"/>
        <v>0</v>
      </c>
    </row>
    <row r="11" spans="2:5" x14ac:dyDescent="0.25">
      <c r="B11" s="178" t="s">
        <v>12</v>
      </c>
      <c r="C11" s="179"/>
      <c r="D11" s="45">
        <f t="shared" si="0"/>
        <v>0</v>
      </c>
      <c r="E11" s="47">
        <f t="shared" si="1"/>
        <v>0</v>
      </c>
    </row>
    <row r="12" spans="2:5" x14ac:dyDescent="0.25">
      <c r="B12" s="178" t="s">
        <v>128</v>
      </c>
      <c r="C12" s="179"/>
      <c r="D12" s="45">
        <f t="shared" si="0"/>
        <v>0</v>
      </c>
      <c r="E12" s="47">
        <f t="shared" si="1"/>
        <v>0</v>
      </c>
    </row>
    <row r="13" spans="2:5" x14ac:dyDescent="0.25">
      <c r="B13" s="178" t="s">
        <v>115</v>
      </c>
      <c r="C13" s="179"/>
      <c r="D13" s="45">
        <f t="shared" si="0"/>
        <v>0</v>
      </c>
      <c r="E13" s="47">
        <f t="shared" si="1"/>
        <v>0</v>
      </c>
    </row>
    <row r="14" spans="2:5" x14ac:dyDescent="0.25">
      <c r="B14" s="178" t="s">
        <v>116</v>
      </c>
      <c r="C14" s="179"/>
      <c r="D14" s="45">
        <f t="shared" si="0"/>
        <v>0</v>
      </c>
      <c r="E14" s="47">
        <f t="shared" si="1"/>
        <v>0</v>
      </c>
    </row>
    <row r="15" spans="2:5" x14ac:dyDescent="0.25">
      <c r="B15" s="178" t="s">
        <v>154</v>
      </c>
      <c r="C15" s="179"/>
      <c r="D15" s="45">
        <f t="shared" si="0"/>
        <v>0</v>
      </c>
      <c r="E15" s="47">
        <f t="shared" si="1"/>
        <v>0</v>
      </c>
    </row>
    <row r="16" spans="2:5" x14ac:dyDescent="0.25">
      <c r="B16" s="178" t="s">
        <v>142</v>
      </c>
      <c r="C16" s="179"/>
      <c r="D16" s="45">
        <f t="shared" si="0"/>
        <v>0</v>
      </c>
      <c r="E16" s="47">
        <f t="shared" si="1"/>
        <v>0</v>
      </c>
    </row>
    <row r="17" spans="2:5" x14ac:dyDescent="0.25">
      <c r="B17" s="178" t="s">
        <v>129</v>
      </c>
      <c r="C17" s="179"/>
      <c r="D17" s="45">
        <f t="shared" si="0"/>
        <v>0</v>
      </c>
      <c r="E17" s="47">
        <f t="shared" si="1"/>
        <v>0</v>
      </c>
    </row>
    <row r="18" spans="2:5" ht="15.75" thickBot="1" x14ac:dyDescent="0.3">
      <c r="B18" s="178" t="s">
        <v>13</v>
      </c>
      <c r="C18" s="179"/>
      <c r="D18" s="45">
        <f t="shared" si="0"/>
        <v>0</v>
      </c>
      <c r="E18" s="47">
        <f t="shared" si="1"/>
        <v>0</v>
      </c>
    </row>
    <row r="19" spans="2:5" ht="16.5" thickTop="1" thickBot="1" x14ac:dyDescent="0.3">
      <c r="B19" s="60" t="s">
        <v>3</v>
      </c>
      <c r="C19" s="61">
        <f>SUM(C7:C18)</f>
        <v>0</v>
      </c>
      <c r="D19" s="62">
        <f>IFERROR(SUM(D7:D18),0)</f>
        <v>0</v>
      </c>
      <c r="E19" s="63">
        <f>IFERROR(SUM(E7:E18),0)</f>
        <v>0</v>
      </c>
    </row>
    <row r="20" spans="2:5" ht="15.75" thickTop="1" x14ac:dyDescent="0.25">
      <c r="B20" s="57"/>
      <c r="C20" s="58"/>
      <c r="D20" s="58"/>
      <c r="E20" s="68"/>
    </row>
    <row r="21" spans="2:5" x14ac:dyDescent="0.25">
      <c r="B21" s="40" t="s">
        <v>14</v>
      </c>
      <c r="C21" s="41" t="s">
        <v>4</v>
      </c>
      <c r="D21" s="48"/>
      <c r="E21" s="49" t="s">
        <v>5</v>
      </c>
    </row>
    <row r="22" spans="2:5" x14ac:dyDescent="0.25">
      <c r="B22" s="50" t="s">
        <v>15</v>
      </c>
      <c r="C22" s="179"/>
      <c r="D22" s="51"/>
      <c r="E22" s="47">
        <f>IFERROR(C22/C$30,0)</f>
        <v>0</v>
      </c>
    </row>
    <row r="23" spans="2:5" x14ac:dyDescent="0.25">
      <c r="B23" s="50" t="s">
        <v>16</v>
      </c>
      <c r="C23" s="179"/>
      <c r="D23" s="51"/>
      <c r="E23" s="47">
        <f t="shared" ref="E23:E27" si="2">IFERROR(C23/C$30,0)</f>
        <v>0</v>
      </c>
    </row>
    <row r="24" spans="2:5" x14ac:dyDescent="0.25">
      <c r="B24" s="50" t="s">
        <v>17</v>
      </c>
      <c r="C24" s="179"/>
      <c r="D24" s="51"/>
      <c r="E24" s="47">
        <f t="shared" si="2"/>
        <v>0</v>
      </c>
    </row>
    <row r="25" spans="2:5" x14ac:dyDescent="0.25">
      <c r="B25" s="50" t="s">
        <v>18</v>
      </c>
      <c r="C25" s="179"/>
      <c r="D25" s="51"/>
      <c r="E25" s="47">
        <f t="shared" si="2"/>
        <v>0</v>
      </c>
    </row>
    <row r="26" spans="2:5" x14ac:dyDescent="0.25">
      <c r="B26" s="50" t="s">
        <v>19</v>
      </c>
      <c r="C26" s="179"/>
      <c r="D26" s="51"/>
      <c r="E26" s="47">
        <f t="shared" si="2"/>
        <v>0</v>
      </c>
    </row>
    <row r="27" spans="2:5" ht="15.75" thickBot="1" x14ac:dyDescent="0.3">
      <c r="B27" s="55" t="s">
        <v>20</v>
      </c>
      <c r="C27" s="179"/>
      <c r="D27" s="56"/>
      <c r="E27" s="47">
        <f t="shared" si="2"/>
        <v>0</v>
      </c>
    </row>
    <row r="28" spans="2:5" ht="16.5" thickTop="1" thickBot="1" x14ac:dyDescent="0.3">
      <c r="B28" s="60" t="s">
        <v>3</v>
      </c>
      <c r="C28" s="61">
        <f>SUM(C22:C27)</f>
        <v>0</v>
      </c>
      <c r="D28" s="62"/>
      <c r="E28" s="63">
        <f>IFERROR(SUM(E22:E27),0)</f>
        <v>0</v>
      </c>
    </row>
    <row r="29" spans="2:5" ht="16.5" thickTop="1" thickBot="1" x14ac:dyDescent="0.3">
      <c r="B29" s="59"/>
      <c r="C29" s="132"/>
      <c r="D29" s="132"/>
      <c r="E29" s="135"/>
    </row>
    <row r="30" spans="2:5" ht="16.5" thickTop="1" thickBot="1" x14ac:dyDescent="0.3">
      <c r="B30" s="60" t="s">
        <v>6</v>
      </c>
      <c r="C30" s="61">
        <f>SUM(C19,C28)</f>
        <v>0</v>
      </c>
      <c r="D30" s="64"/>
      <c r="E30" s="66">
        <f>IFERROR(SUM(E19,E28),0)</f>
        <v>0</v>
      </c>
    </row>
    <row r="31" spans="2:5" ht="65.25" customHeight="1" thickTop="1" thickBot="1" x14ac:dyDescent="0.3">
      <c r="B31" s="148" t="s">
        <v>180</v>
      </c>
      <c r="C31" s="149"/>
      <c r="D31" s="149"/>
      <c r="E31" s="150"/>
    </row>
  </sheetData>
  <mergeCells count="4">
    <mergeCell ref="B3:E3"/>
    <mergeCell ref="B4:E4"/>
    <mergeCell ref="C5:E5"/>
    <mergeCell ref="B31:E3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80" zoomScaleNormal="8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57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4" customHeight="1" x14ac:dyDescent="0.25">
      <c r="B6" s="80" t="s">
        <v>70</v>
      </c>
      <c r="C6" s="81">
        <v>2.9745370370370399E-3</v>
      </c>
      <c r="D6" s="82">
        <v>8.1483830057070397E-2</v>
      </c>
    </row>
    <row r="7" spans="2:4" s="76" customFormat="1" ht="24" customHeight="1" x14ac:dyDescent="0.25">
      <c r="B7" s="80" t="s">
        <v>112</v>
      </c>
      <c r="C7" s="81">
        <v>1.9560185185185201E-3</v>
      </c>
      <c r="D7" s="82">
        <v>5.3582752060875101E-2</v>
      </c>
    </row>
    <row r="8" spans="2:4" s="76" customFormat="1" ht="24" customHeight="1" x14ac:dyDescent="0.25">
      <c r="B8" s="80" t="s">
        <v>130</v>
      </c>
      <c r="C8" s="81">
        <v>1.8171296296296299E-3</v>
      </c>
      <c r="D8" s="82">
        <v>4.9778059606848397E-2</v>
      </c>
    </row>
    <row r="9" spans="2:4" s="76" customFormat="1" ht="24" customHeight="1" x14ac:dyDescent="0.25">
      <c r="B9" s="80" t="s">
        <v>181</v>
      </c>
      <c r="C9" s="81">
        <v>1.4236111111111101E-3</v>
      </c>
      <c r="D9" s="82">
        <v>3.8998097653773003E-2</v>
      </c>
    </row>
    <row r="10" spans="2:4" s="76" customFormat="1" ht="24" customHeight="1" x14ac:dyDescent="0.25">
      <c r="B10" s="80" t="s">
        <v>148</v>
      </c>
      <c r="C10" s="81">
        <v>1.41203703703704E-3</v>
      </c>
      <c r="D10" s="82">
        <v>3.8681039949270801E-2</v>
      </c>
    </row>
    <row r="11" spans="2:4" s="76" customFormat="1" ht="24" customHeight="1" x14ac:dyDescent="0.25">
      <c r="B11" s="80" t="s">
        <v>182</v>
      </c>
      <c r="C11" s="81">
        <v>1.33101851851852E-3</v>
      </c>
      <c r="D11" s="82">
        <v>3.6461636017755199E-2</v>
      </c>
    </row>
    <row r="12" spans="2:4" s="76" customFormat="1" ht="24" customHeight="1" x14ac:dyDescent="0.25">
      <c r="B12" s="80" t="s">
        <v>143</v>
      </c>
      <c r="C12" s="81">
        <v>1.3194444444444399E-3</v>
      </c>
      <c r="D12" s="82">
        <v>3.6144578313252997E-2</v>
      </c>
    </row>
    <row r="13" spans="2:4" s="76" customFormat="1" ht="24" customHeight="1" x14ac:dyDescent="0.25">
      <c r="B13" s="80" t="s">
        <v>75</v>
      </c>
      <c r="C13" s="81">
        <v>1.27314814814815E-3</v>
      </c>
      <c r="D13" s="82">
        <v>3.4876347495244098E-2</v>
      </c>
    </row>
    <row r="14" spans="2:4" s="76" customFormat="1" ht="24" customHeight="1" x14ac:dyDescent="0.25">
      <c r="B14" s="80" t="s">
        <v>71</v>
      </c>
      <c r="C14" s="81">
        <v>1.0069444444444401E-3</v>
      </c>
      <c r="D14" s="82">
        <v>2.7584020291693101E-2</v>
      </c>
    </row>
    <row r="15" spans="2:4" s="76" customFormat="1" ht="24" customHeight="1" x14ac:dyDescent="0.25">
      <c r="B15" s="80" t="s">
        <v>183</v>
      </c>
      <c r="C15" s="81">
        <v>9.9537037037036999E-4</v>
      </c>
      <c r="D15" s="82">
        <v>2.7266962587190899E-2</v>
      </c>
    </row>
    <row r="16" spans="2:4" s="76" customFormat="1" ht="24" customHeight="1" x14ac:dyDescent="0.25">
      <c r="B16" s="80" t="s">
        <v>184</v>
      </c>
      <c r="C16" s="81">
        <v>9.0277777777777795E-4</v>
      </c>
      <c r="D16" s="82">
        <v>2.4730500951173101E-2</v>
      </c>
    </row>
    <row r="17" spans="2:4" s="76" customFormat="1" ht="24" customHeight="1" x14ac:dyDescent="0.25">
      <c r="B17" s="80" t="s">
        <v>113</v>
      </c>
      <c r="C17" s="81">
        <v>8.2175925925925895E-4</v>
      </c>
      <c r="D17" s="82">
        <v>2.2511097019657599E-2</v>
      </c>
    </row>
    <row r="18" spans="2:4" s="76" customFormat="1" ht="24" customHeight="1" x14ac:dyDescent="0.25">
      <c r="B18" s="80" t="s">
        <v>185</v>
      </c>
      <c r="C18" s="81">
        <v>8.1018518518518505E-4</v>
      </c>
      <c r="D18" s="82">
        <v>2.2194039315155401E-2</v>
      </c>
    </row>
    <row r="19" spans="2:4" s="76" customFormat="1" ht="24" customHeight="1" x14ac:dyDescent="0.25">
      <c r="B19" s="80" t="s">
        <v>122</v>
      </c>
      <c r="C19" s="81">
        <v>8.1018518518518505E-4</v>
      </c>
      <c r="D19" s="82">
        <v>2.2194039315155401E-2</v>
      </c>
    </row>
    <row r="20" spans="2:4" s="76" customFormat="1" ht="24" customHeight="1" x14ac:dyDescent="0.25">
      <c r="B20" s="80" t="s">
        <v>138</v>
      </c>
      <c r="C20" s="81">
        <v>7.8703703703703705E-4</v>
      </c>
      <c r="D20" s="82">
        <v>2.1559923906150899E-2</v>
      </c>
    </row>
    <row r="21" spans="2:4" s="76" customFormat="1" ht="24" customHeight="1" x14ac:dyDescent="0.25">
      <c r="B21" s="80" t="s">
        <v>186</v>
      </c>
      <c r="C21" s="81">
        <v>6.9444444444444404E-4</v>
      </c>
      <c r="D21" s="82">
        <v>1.9023462270133198E-2</v>
      </c>
    </row>
    <row r="22" spans="2:4" s="76" customFormat="1" ht="24" customHeight="1" x14ac:dyDescent="0.25">
      <c r="B22" s="80" t="s">
        <v>187</v>
      </c>
      <c r="C22" s="81">
        <v>6.8287037037037003E-4</v>
      </c>
      <c r="D22" s="82">
        <v>1.8706404565630899E-2</v>
      </c>
    </row>
    <row r="23" spans="2:4" s="76" customFormat="1" ht="24" customHeight="1" x14ac:dyDescent="0.25">
      <c r="B23" s="80" t="s">
        <v>145</v>
      </c>
      <c r="C23" s="81">
        <v>6.7129629629629603E-4</v>
      </c>
      <c r="D23" s="82">
        <v>1.83893468611287E-2</v>
      </c>
    </row>
    <row r="24" spans="2:4" s="76" customFormat="1" ht="24" customHeight="1" x14ac:dyDescent="0.25">
      <c r="B24" s="80" t="s">
        <v>188</v>
      </c>
      <c r="C24" s="81">
        <v>6.4814814814814802E-4</v>
      </c>
      <c r="D24" s="82">
        <v>1.77552314521243E-2</v>
      </c>
    </row>
    <row r="25" spans="2:4" s="76" customFormat="1" ht="24" customHeight="1" thickBot="1" x14ac:dyDescent="0.3">
      <c r="B25" s="83" t="s">
        <v>133</v>
      </c>
      <c r="C25" s="84">
        <v>6.4814814814814802E-4</v>
      </c>
      <c r="D25" s="85">
        <v>1.77552314521243E-2</v>
      </c>
    </row>
    <row r="27" spans="2:4" x14ac:dyDescent="0.25">
      <c r="C27" s="1" t="s">
        <v>111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5"/>
  <sheetViews>
    <sheetView showGridLines="0" showZeros="0" topLeftCell="A2" zoomScale="80" zoomScaleNormal="80" zoomScaleSheetLayoutView="8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67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86" t="s">
        <v>10</v>
      </c>
      <c r="C5" s="87" t="s">
        <v>56</v>
      </c>
      <c r="D5" s="88" t="s">
        <v>5</v>
      </c>
    </row>
    <row r="6" spans="2:4" s="76" customFormat="1" ht="24" customHeight="1" x14ac:dyDescent="0.25">
      <c r="B6" s="80" t="s">
        <v>70</v>
      </c>
      <c r="C6" s="81">
        <v>1.0648148148148101E-3</v>
      </c>
      <c r="D6" s="82">
        <v>9.4069529652351699E-2</v>
      </c>
    </row>
    <row r="7" spans="2:4" s="76" customFormat="1" ht="24" customHeight="1" x14ac:dyDescent="0.25">
      <c r="B7" s="80" t="s">
        <v>182</v>
      </c>
      <c r="C7" s="81">
        <v>7.1759259259259302E-4</v>
      </c>
      <c r="D7" s="82">
        <v>6.3394683026584894E-2</v>
      </c>
    </row>
    <row r="8" spans="2:4" s="76" customFormat="1" ht="24" customHeight="1" x14ac:dyDescent="0.25">
      <c r="B8" s="80" t="s">
        <v>151</v>
      </c>
      <c r="C8" s="81">
        <v>6.7129629629629603E-4</v>
      </c>
      <c r="D8" s="82">
        <v>5.9304703476482597E-2</v>
      </c>
    </row>
    <row r="9" spans="2:4" s="76" customFormat="1" ht="24" customHeight="1" x14ac:dyDescent="0.25">
      <c r="B9" s="80" t="s">
        <v>143</v>
      </c>
      <c r="C9" s="81">
        <v>6.2500000000000001E-4</v>
      </c>
      <c r="D9" s="82">
        <v>5.5214723926380403E-2</v>
      </c>
    </row>
    <row r="10" spans="2:4" s="76" customFormat="1" ht="24" customHeight="1" x14ac:dyDescent="0.25">
      <c r="B10" s="80" t="s">
        <v>181</v>
      </c>
      <c r="C10" s="81">
        <v>6.01851851851852E-4</v>
      </c>
      <c r="D10" s="82">
        <v>5.3169734151329202E-2</v>
      </c>
    </row>
    <row r="11" spans="2:4" s="76" customFormat="1" ht="24" customHeight="1" x14ac:dyDescent="0.25">
      <c r="B11" s="80" t="s">
        <v>112</v>
      </c>
      <c r="C11" s="81">
        <v>5.32407407407407E-4</v>
      </c>
      <c r="D11" s="82">
        <v>4.7034764826175898E-2</v>
      </c>
    </row>
    <row r="12" spans="2:4" s="76" customFormat="1" ht="24" customHeight="1" x14ac:dyDescent="0.25">
      <c r="B12" s="80" t="s">
        <v>130</v>
      </c>
      <c r="C12" s="81">
        <v>4.7453703703703698E-4</v>
      </c>
      <c r="D12" s="82">
        <v>4.1922290388548097E-2</v>
      </c>
    </row>
    <row r="13" spans="2:4" s="76" customFormat="1" ht="24" customHeight="1" x14ac:dyDescent="0.25">
      <c r="B13" s="80" t="s">
        <v>145</v>
      </c>
      <c r="C13" s="81">
        <v>3.8194444444444398E-4</v>
      </c>
      <c r="D13" s="82">
        <v>3.3742331288343599E-2</v>
      </c>
    </row>
    <row r="14" spans="2:4" s="76" customFormat="1" ht="24" customHeight="1" x14ac:dyDescent="0.25">
      <c r="B14" s="80" t="s">
        <v>71</v>
      </c>
      <c r="C14" s="81">
        <v>3.7037037037037003E-4</v>
      </c>
      <c r="D14" s="82">
        <v>3.2719836400817999E-2</v>
      </c>
    </row>
    <row r="15" spans="2:4" s="76" customFormat="1" ht="24" customHeight="1" x14ac:dyDescent="0.25">
      <c r="B15" s="80" t="s">
        <v>184</v>
      </c>
      <c r="C15" s="81">
        <v>3.5879629629629602E-4</v>
      </c>
      <c r="D15" s="82">
        <v>3.1697341513292399E-2</v>
      </c>
    </row>
    <row r="16" spans="2:4" s="76" customFormat="1" ht="24" customHeight="1" x14ac:dyDescent="0.25">
      <c r="B16" s="80" t="s">
        <v>122</v>
      </c>
      <c r="C16" s="81">
        <v>3.5879629629629602E-4</v>
      </c>
      <c r="D16" s="82">
        <v>3.1697341513292399E-2</v>
      </c>
    </row>
    <row r="17" spans="2:4" s="76" customFormat="1" ht="24" customHeight="1" x14ac:dyDescent="0.25">
      <c r="B17" s="80" t="s">
        <v>148</v>
      </c>
      <c r="C17" s="81">
        <v>3.5879629629629602E-4</v>
      </c>
      <c r="D17" s="82">
        <v>3.1697341513292399E-2</v>
      </c>
    </row>
    <row r="18" spans="2:4" s="76" customFormat="1" ht="24" customHeight="1" x14ac:dyDescent="0.25">
      <c r="B18" s="80" t="s">
        <v>138</v>
      </c>
      <c r="C18" s="81">
        <v>3.2407407407407401E-4</v>
      </c>
      <c r="D18" s="82">
        <v>2.8629856850715701E-2</v>
      </c>
    </row>
    <row r="19" spans="2:4" s="76" customFormat="1" ht="24" customHeight="1" x14ac:dyDescent="0.25">
      <c r="B19" s="80" t="s">
        <v>131</v>
      </c>
      <c r="C19" s="81">
        <v>2.89351851851852E-4</v>
      </c>
      <c r="D19" s="82">
        <v>2.5562372188139101E-2</v>
      </c>
    </row>
    <row r="20" spans="2:4" s="76" customFormat="1" ht="24" customHeight="1" x14ac:dyDescent="0.25">
      <c r="B20" s="80" t="s">
        <v>189</v>
      </c>
      <c r="C20" s="81">
        <v>2.89351851851852E-4</v>
      </c>
      <c r="D20" s="82">
        <v>2.5562372188139101E-2</v>
      </c>
    </row>
    <row r="21" spans="2:4" s="76" customFormat="1" ht="24" customHeight="1" x14ac:dyDescent="0.25">
      <c r="B21" s="80" t="s">
        <v>190</v>
      </c>
      <c r="C21" s="81">
        <v>2.7777777777777799E-4</v>
      </c>
      <c r="D21" s="82">
        <v>2.4539877300613501E-2</v>
      </c>
    </row>
    <row r="22" spans="2:4" s="76" customFormat="1" ht="24" customHeight="1" x14ac:dyDescent="0.25">
      <c r="B22" s="80" t="s">
        <v>185</v>
      </c>
      <c r="C22" s="81">
        <v>2.6620370370370399E-4</v>
      </c>
      <c r="D22" s="82">
        <v>2.3517382413087901E-2</v>
      </c>
    </row>
    <row r="23" spans="2:4" s="76" customFormat="1" ht="24" customHeight="1" x14ac:dyDescent="0.25">
      <c r="B23" s="80" t="s">
        <v>113</v>
      </c>
      <c r="C23" s="81">
        <v>2.5462962962962999E-4</v>
      </c>
      <c r="D23" s="82">
        <v>2.2494887525562401E-2</v>
      </c>
    </row>
    <row r="24" spans="2:4" s="76" customFormat="1" ht="24" customHeight="1" x14ac:dyDescent="0.25">
      <c r="B24" s="80" t="s">
        <v>75</v>
      </c>
      <c r="C24" s="81">
        <v>2.5462962962962999E-4</v>
      </c>
      <c r="D24" s="82">
        <v>2.2494887525562401E-2</v>
      </c>
    </row>
    <row r="25" spans="2:4" s="76" customFormat="1" ht="24" customHeight="1" thickBot="1" x14ac:dyDescent="0.3">
      <c r="B25" s="83" t="s">
        <v>191</v>
      </c>
      <c r="C25" s="84">
        <v>2.31481481481481E-4</v>
      </c>
      <c r="D25" s="85">
        <v>2.04498977505112E-2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6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5"/>
  <sheetViews>
    <sheetView showGridLines="0" showZeros="0" zoomScale="70" zoomScaleNormal="7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68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ht="24" customHeight="1" x14ac:dyDescent="0.25">
      <c r="B5" s="7" t="s">
        <v>10</v>
      </c>
      <c r="C5" s="8" t="s">
        <v>56</v>
      </c>
      <c r="D5" s="74" t="s">
        <v>5</v>
      </c>
    </row>
    <row r="6" spans="2:4" s="76" customFormat="1" ht="24" customHeight="1" x14ac:dyDescent="0.25">
      <c r="B6" s="80" t="s">
        <v>181</v>
      </c>
      <c r="C6" s="81">
        <v>1.1574074074074099E-3</v>
      </c>
      <c r="D6" s="82">
        <v>8.5397096498719002E-2</v>
      </c>
    </row>
    <row r="7" spans="2:4" s="76" customFormat="1" ht="24" customHeight="1" x14ac:dyDescent="0.25">
      <c r="B7" s="80" t="s">
        <v>130</v>
      </c>
      <c r="C7" s="81">
        <v>1.05324074074074E-3</v>
      </c>
      <c r="D7" s="82">
        <v>7.77113578138343E-2</v>
      </c>
    </row>
    <row r="8" spans="2:4" s="76" customFormat="1" ht="24" customHeight="1" x14ac:dyDescent="0.25">
      <c r="B8" s="80" t="s">
        <v>112</v>
      </c>
      <c r="C8" s="81">
        <v>8.7962962962963005E-4</v>
      </c>
      <c r="D8" s="82">
        <v>6.4901793339026501E-2</v>
      </c>
    </row>
    <row r="9" spans="2:4" s="76" customFormat="1" ht="24" customHeight="1" x14ac:dyDescent="0.25">
      <c r="B9" s="80" t="s">
        <v>70</v>
      </c>
      <c r="C9" s="81">
        <v>6.7129629629629603E-4</v>
      </c>
      <c r="D9" s="82">
        <v>4.9530315969256999E-2</v>
      </c>
    </row>
    <row r="10" spans="2:4" s="76" customFormat="1" ht="24" customHeight="1" x14ac:dyDescent="0.25">
      <c r="B10" s="80" t="s">
        <v>75</v>
      </c>
      <c r="C10" s="81">
        <v>5.6712962962962999E-4</v>
      </c>
      <c r="D10" s="82">
        <v>4.1844577284372297E-2</v>
      </c>
    </row>
    <row r="11" spans="2:4" s="76" customFormat="1" ht="24" customHeight="1" x14ac:dyDescent="0.25">
      <c r="B11" s="80" t="s">
        <v>151</v>
      </c>
      <c r="C11" s="81">
        <v>5.32407407407407E-4</v>
      </c>
      <c r="D11" s="82">
        <v>3.9282664389410797E-2</v>
      </c>
    </row>
    <row r="12" spans="2:4" s="76" customFormat="1" ht="24" customHeight="1" x14ac:dyDescent="0.25">
      <c r="B12" s="80" t="s">
        <v>184</v>
      </c>
      <c r="C12" s="81">
        <v>4.9768518518518499E-4</v>
      </c>
      <c r="D12" s="82">
        <v>3.67207514944492E-2</v>
      </c>
    </row>
    <row r="13" spans="2:4" s="76" customFormat="1" ht="24" customHeight="1" x14ac:dyDescent="0.25">
      <c r="B13" s="80" t="s">
        <v>192</v>
      </c>
      <c r="C13" s="81">
        <v>4.6296296296296298E-4</v>
      </c>
      <c r="D13" s="82">
        <v>3.4158838599487602E-2</v>
      </c>
    </row>
    <row r="14" spans="2:4" s="76" customFormat="1" ht="24" customHeight="1" x14ac:dyDescent="0.25">
      <c r="B14" s="80" t="s">
        <v>185</v>
      </c>
      <c r="C14" s="81">
        <v>4.1666666666666702E-4</v>
      </c>
      <c r="D14" s="82">
        <v>3.0742954739538898E-2</v>
      </c>
    </row>
    <row r="15" spans="2:4" s="76" customFormat="1" ht="24" customHeight="1" x14ac:dyDescent="0.25">
      <c r="B15" s="80" t="s">
        <v>183</v>
      </c>
      <c r="C15" s="81">
        <v>4.1666666666666702E-4</v>
      </c>
      <c r="D15" s="82">
        <v>3.0742954739538898E-2</v>
      </c>
    </row>
    <row r="16" spans="2:4" s="76" customFormat="1" ht="24" customHeight="1" x14ac:dyDescent="0.25">
      <c r="B16" s="80" t="s">
        <v>71</v>
      </c>
      <c r="C16" s="81">
        <v>4.1666666666666702E-4</v>
      </c>
      <c r="D16" s="82">
        <v>3.0742954739538898E-2</v>
      </c>
    </row>
    <row r="17" spans="2:4" s="76" customFormat="1" ht="24" customHeight="1" x14ac:dyDescent="0.25">
      <c r="B17" s="80" t="s">
        <v>182</v>
      </c>
      <c r="C17" s="81">
        <v>3.9351851851851901E-4</v>
      </c>
      <c r="D17" s="82">
        <v>2.9035012809564501E-2</v>
      </c>
    </row>
    <row r="18" spans="2:4" s="76" customFormat="1" ht="24" customHeight="1" x14ac:dyDescent="0.25">
      <c r="B18" s="80" t="s">
        <v>189</v>
      </c>
      <c r="C18" s="81">
        <v>3.7037037037037003E-4</v>
      </c>
      <c r="D18" s="82">
        <v>2.7327070879590101E-2</v>
      </c>
    </row>
    <row r="19" spans="2:4" s="76" customFormat="1" ht="24" customHeight="1" x14ac:dyDescent="0.25">
      <c r="B19" s="80" t="s">
        <v>113</v>
      </c>
      <c r="C19" s="81">
        <v>3.5879629629629602E-4</v>
      </c>
      <c r="D19" s="82">
        <v>2.64730999146029E-2</v>
      </c>
    </row>
    <row r="20" spans="2:4" s="76" customFormat="1" ht="24" customHeight="1" x14ac:dyDescent="0.25">
      <c r="B20" s="80" t="s">
        <v>138</v>
      </c>
      <c r="C20" s="81">
        <v>3.4722222222222202E-4</v>
      </c>
      <c r="D20" s="82">
        <v>2.56191289496157E-2</v>
      </c>
    </row>
    <row r="21" spans="2:4" s="76" customFormat="1" ht="24" customHeight="1" x14ac:dyDescent="0.25">
      <c r="B21" s="80" t="s">
        <v>114</v>
      </c>
      <c r="C21" s="81">
        <v>3.1250000000000001E-4</v>
      </c>
      <c r="D21" s="82">
        <v>2.3057216054654099E-2</v>
      </c>
    </row>
    <row r="22" spans="2:4" s="76" customFormat="1" ht="24" customHeight="1" x14ac:dyDescent="0.25">
      <c r="B22" s="80" t="s">
        <v>122</v>
      </c>
      <c r="C22" s="81">
        <v>3.1250000000000001E-4</v>
      </c>
      <c r="D22" s="82">
        <v>2.3057216054654099E-2</v>
      </c>
    </row>
    <row r="23" spans="2:4" s="76" customFormat="1" ht="24" customHeight="1" x14ac:dyDescent="0.25">
      <c r="B23" s="80" t="s">
        <v>188</v>
      </c>
      <c r="C23" s="81">
        <v>2.6620370370370399E-4</v>
      </c>
      <c r="D23" s="82">
        <v>1.9641332194705399E-2</v>
      </c>
    </row>
    <row r="24" spans="2:4" s="76" customFormat="1" ht="24" customHeight="1" x14ac:dyDescent="0.25">
      <c r="B24" s="80" t="s">
        <v>193</v>
      </c>
      <c r="C24" s="81">
        <v>2.0833333333333299E-4</v>
      </c>
      <c r="D24" s="82">
        <v>1.5371477369769401E-2</v>
      </c>
    </row>
    <row r="25" spans="2:4" s="76" customFormat="1" ht="24" customHeight="1" thickBot="1" x14ac:dyDescent="0.3">
      <c r="B25" s="83" t="s">
        <v>194</v>
      </c>
      <c r="C25" s="84">
        <v>2.0833333333333299E-4</v>
      </c>
      <c r="D25" s="85">
        <v>1.5371477369769401E-2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66"/>
  <sheetViews>
    <sheetView showGridLines="0" showZeros="0" view="pageBreakPreview" zoomScale="90" zoomScaleNormal="80" zoomScaleSheetLayoutView="9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0" t="s">
        <v>31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1.53009259259259E-2</v>
      </c>
      <c r="D7" s="12">
        <f t="shared" ref="D7:D18" si="0">IFERROR(C7/C$19,0)</f>
        <v>0.49962207105064216</v>
      </c>
      <c r="E7" s="12">
        <f t="shared" ref="E7:E18" si="1">IFERROR(C7/C$30,0)</f>
        <v>7.2378866684916443E-2</v>
      </c>
      <c r="F7" s="11">
        <v>3.1481481481481499E-3</v>
      </c>
      <c r="G7" s="12">
        <f t="shared" ref="G7:G18" si="2">IFERROR(F7/F$19,0)</f>
        <v>0.17719869706840397</v>
      </c>
      <c r="H7" s="12">
        <f t="shared" ref="H7:H18" si="3">IFERROR(F7/F$30,0)</f>
        <v>8.3563748079877112E-2</v>
      </c>
      <c r="I7" s="11">
        <v>1.84490740740741E-2</v>
      </c>
      <c r="J7" s="12">
        <f t="shared" ref="J7:J18" si="4">IFERROR(I7/I$19,0)</f>
        <v>0.38124850514231112</v>
      </c>
      <c r="K7" s="14">
        <f t="shared" ref="K7:K18" si="5">IFERROR(I7/I$30,0)</f>
        <v>7.4070631970260425E-2</v>
      </c>
    </row>
    <row r="8" spans="2:11" s="5" customFormat="1" x14ac:dyDescent="0.25">
      <c r="B8" s="131" t="s">
        <v>110</v>
      </c>
      <c r="C8" s="11">
        <v>3.76157407407407E-3</v>
      </c>
      <c r="D8" s="12">
        <f t="shared" si="0"/>
        <v>0.12282690854119425</v>
      </c>
      <c r="E8" s="12">
        <f t="shared" si="1"/>
        <v>1.7793594306049817E-2</v>
      </c>
      <c r="F8" s="11">
        <v>1.1805555555555599E-3</v>
      </c>
      <c r="G8" s="12">
        <f t="shared" si="2"/>
        <v>6.6449511400651695E-2</v>
      </c>
      <c r="H8" s="12">
        <f t="shared" si="3"/>
        <v>3.1336405529954016E-2</v>
      </c>
      <c r="I8" s="11">
        <v>4.9421296296296297E-3</v>
      </c>
      <c r="J8" s="12">
        <f t="shared" si="4"/>
        <v>0.10212867734991632</v>
      </c>
      <c r="K8" s="14">
        <f t="shared" si="5"/>
        <v>1.9842007434944266E-2</v>
      </c>
    </row>
    <row r="9" spans="2:11" s="5" customFormat="1" x14ac:dyDescent="0.25">
      <c r="B9" s="10" t="s">
        <v>47</v>
      </c>
      <c r="C9" s="11">
        <v>2.8472222222222202E-3</v>
      </c>
      <c r="D9" s="12">
        <f t="shared" si="0"/>
        <v>9.2970521541950138E-2</v>
      </c>
      <c r="E9" s="12">
        <f t="shared" si="1"/>
        <v>1.3468382151656173E-2</v>
      </c>
      <c r="F9" s="11">
        <v>1.19212962962963E-3</v>
      </c>
      <c r="G9" s="12">
        <f t="shared" si="2"/>
        <v>6.7100977198697079E-2</v>
      </c>
      <c r="H9" s="12">
        <f t="shared" si="3"/>
        <v>3.1643625192012283E-2</v>
      </c>
      <c r="I9" s="11">
        <v>4.0393518518518504E-3</v>
      </c>
      <c r="J9" s="12">
        <f t="shared" si="4"/>
        <v>8.3472853384357809E-2</v>
      </c>
      <c r="K9" s="14">
        <f t="shared" si="5"/>
        <v>1.6217472118959124E-2</v>
      </c>
    </row>
    <row r="10" spans="2:11" s="5" customFormat="1" x14ac:dyDescent="0.25">
      <c r="B10" s="10" t="s">
        <v>11</v>
      </c>
      <c r="C10" s="11">
        <v>5.5092592592592598E-3</v>
      </c>
      <c r="D10" s="12">
        <f t="shared" si="0"/>
        <v>0.17989417989418011</v>
      </c>
      <c r="E10" s="12">
        <f t="shared" si="1"/>
        <v>2.60607719682453E-2</v>
      </c>
      <c r="F10" s="11">
        <v>4.5138888888888902E-3</v>
      </c>
      <c r="G10" s="12">
        <f t="shared" si="2"/>
        <v>0.25407166123778502</v>
      </c>
      <c r="H10" s="12">
        <f t="shared" si="3"/>
        <v>0.11981566820276496</v>
      </c>
      <c r="I10" s="11">
        <v>1.0023148148148101E-2</v>
      </c>
      <c r="J10" s="12">
        <f t="shared" si="4"/>
        <v>0.20712748146376375</v>
      </c>
      <c r="K10" s="14">
        <f t="shared" si="5"/>
        <v>4.0241635687732209E-2</v>
      </c>
    </row>
    <row r="11" spans="2:11" s="5" customFormat="1" x14ac:dyDescent="0.25">
      <c r="B11" s="10" t="s">
        <v>12</v>
      </c>
      <c r="C11" s="11">
        <v>1.7824074074074101E-3</v>
      </c>
      <c r="D11" s="12">
        <f t="shared" si="0"/>
        <v>5.820105820105835E-2</v>
      </c>
      <c r="E11" s="12">
        <f t="shared" si="1"/>
        <v>8.4314262250205496E-3</v>
      </c>
      <c r="F11" s="11">
        <v>0</v>
      </c>
      <c r="G11" s="12">
        <f t="shared" si="2"/>
        <v>0</v>
      </c>
      <c r="H11" s="12">
        <f t="shared" si="3"/>
        <v>0</v>
      </c>
      <c r="I11" s="11">
        <v>1.7824074074074101E-3</v>
      </c>
      <c r="J11" s="12">
        <f t="shared" si="4"/>
        <v>3.683329347046168E-2</v>
      </c>
      <c r="K11" s="14">
        <f t="shared" si="5"/>
        <v>7.1561338289963033E-3</v>
      </c>
    </row>
    <row r="12" spans="2:11" s="5" customFormat="1" x14ac:dyDescent="0.25">
      <c r="B12" s="10" t="s">
        <v>128</v>
      </c>
      <c r="C12" s="11">
        <v>1.04166666666667E-4</v>
      </c>
      <c r="D12" s="12">
        <f t="shared" si="0"/>
        <v>3.4013605442177013E-3</v>
      </c>
      <c r="E12" s="12">
        <f t="shared" si="1"/>
        <v>4.9274568847522784E-4</v>
      </c>
      <c r="F12" s="11">
        <v>1.7361111111111101E-4</v>
      </c>
      <c r="G12" s="12">
        <f t="shared" si="2"/>
        <v>9.7719869706840313E-3</v>
      </c>
      <c r="H12" s="12">
        <f t="shared" si="3"/>
        <v>4.6082949308755708E-3</v>
      </c>
      <c r="I12" s="11">
        <v>2.7777777777777799E-4</v>
      </c>
      <c r="J12" s="12">
        <f t="shared" si="4"/>
        <v>5.7402535278641541E-3</v>
      </c>
      <c r="K12" s="14">
        <f t="shared" si="5"/>
        <v>1.1152416356877348E-3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31" t="s">
        <v>154</v>
      </c>
      <c r="C15" s="11">
        <v>2.4305555555555552E-4</v>
      </c>
      <c r="D15" s="12">
        <f t="shared" si="0"/>
        <v>7.936507936507943E-3</v>
      </c>
      <c r="E15" s="12">
        <f t="shared" si="1"/>
        <v>1.1497399397755277E-3</v>
      </c>
      <c r="F15" s="11">
        <v>5.5555555555555556E-4</v>
      </c>
      <c r="G15" s="12">
        <f t="shared" si="2"/>
        <v>3.127035830618892E-2</v>
      </c>
      <c r="H15" s="12">
        <f t="shared" si="3"/>
        <v>1.4746543778801836E-2</v>
      </c>
      <c r="I15" s="11">
        <f>C15+F15</f>
        <v>7.9861111111111105E-4</v>
      </c>
      <c r="J15" s="12">
        <f t="shared" si="4"/>
        <v>1.6503228892609429E-2</v>
      </c>
      <c r="K15" s="14">
        <f t="shared" si="5"/>
        <v>3.2063197026022346E-3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1.07638888888889E-3</v>
      </c>
      <c r="D18" s="12">
        <f t="shared" si="0"/>
        <v>3.5147392290249505E-2</v>
      </c>
      <c r="E18" s="12">
        <f t="shared" si="1"/>
        <v>5.0917054475773426E-3</v>
      </c>
      <c r="F18" s="11">
        <v>7.0023148148148102E-3</v>
      </c>
      <c r="G18" s="12">
        <f t="shared" si="2"/>
        <v>0.39413680781758925</v>
      </c>
      <c r="H18" s="12">
        <f t="shared" si="3"/>
        <v>0.18586789554531469</v>
      </c>
      <c r="I18" s="11">
        <v>8.0787037037037008E-3</v>
      </c>
      <c r="J18" s="12">
        <f t="shared" si="4"/>
        <v>0.16694570676871562</v>
      </c>
      <c r="K18" s="14">
        <f t="shared" si="5"/>
        <v>3.2434944237918248E-2</v>
      </c>
    </row>
    <row r="19" spans="2:11" s="5" customFormat="1" ht="16.5" thickTop="1" thickBot="1" x14ac:dyDescent="0.3">
      <c r="B19" s="31" t="s">
        <v>3</v>
      </c>
      <c r="C19" s="32">
        <f>SUM(C7:C18)</f>
        <v>3.0624999999999968E-2</v>
      </c>
      <c r="D19" s="33">
        <f>IFERROR(SUM(D7:D18),0)</f>
        <v>1.0000000000000002</v>
      </c>
      <c r="E19" s="33">
        <f>IFERROR(SUM(E7:E18),0)</f>
        <v>0.1448672324117164</v>
      </c>
      <c r="F19" s="32">
        <f>SUM(F7:F18)</f>
        <v>1.7766203703703708E-2</v>
      </c>
      <c r="G19" s="33">
        <f>IFERROR(SUM(G7:G18),0)</f>
        <v>1</v>
      </c>
      <c r="H19" s="33">
        <f>IFERROR(SUM(H7:H18),0)</f>
        <v>0.47158218125960044</v>
      </c>
      <c r="I19" s="32">
        <f>SUM(I7:I18)</f>
        <v>4.8391203703703686E-2</v>
      </c>
      <c r="J19" s="33">
        <f>IFERROR(SUM(J7:J18),0)</f>
        <v>0.99999999999999978</v>
      </c>
      <c r="K19" s="34">
        <f>IFERROR(SUM(K7:K18),0)</f>
        <v>0.19428438661710057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1.41203703703704E-3</v>
      </c>
      <c r="D22" s="19"/>
      <c r="E22" s="12">
        <f>IFERROR(C22/C$30,0)</f>
        <v>6.6794415548864141E-3</v>
      </c>
      <c r="F22" s="11">
        <v>0</v>
      </c>
      <c r="G22" s="19"/>
      <c r="H22" s="12">
        <f>IFERROR(F22/F$30,0)</f>
        <v>0</v>
      </c>
      <c r="I22" s="11">
        <v>1.41203703703704E-3</v>
      </c>
      <c r="J22" s="19"/>
      <c r="K22" s="14">
        <f>IFERROR(I22/I$30,0)</f>
        <v>5.6691449814126596E-3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1.8715277777777799E-2</v>
      </c>
      <c r="D25" s="19"/>
      <c r="E25" s="12">
        <f t="shared" si="6"/>
        <v>8.8529975362715743E-2</v>
      </c>
      <c r="F25" s="11">
        <v>1.2997685185185201E-2</v>
      </c>
      <c r="G25" s="19"/>
      <c r="H25" s="12">
        <f t="shared" si="7"/>
        <v>0.34500768049155167</v>
      </c>
      <c r="I25" s="11">
        <v>3.1712962962962998E-2</v>
      </c>
      <c r="J25" s="19"/>
      <c r="K25" s="14">
        <f t="shared" si="8"/>
        <v>0.12732342007434977</v>
      </c>
    </row>
    <row r="26" spans="2:11" s="5" customFormat="1" x14ac:dyDescent="0.25">
      <c r="B26" s="18" t="s">
        <v>19</v>
      </c>
      <c r="C26" s="11">
        <v>0.16064814814814801</v>
      </c>
      <c r="D26" s="19"/>
      <c r="E26" s="12">
        <f t="shared" si="6"/>
        <v>0.75992335067068151</v>
      </c>
      <c r="F26" s="11">
        <v>6.9097222222222199E-3</v>
      </c>
      <c r="G26" s="19"/>
      <c r="H26" s="12">
        <f t="shared" si="7"/>
        <v>0.18341013824884778</v>
      </c>
      <c r="I26" s="11">
        <v>0.16755787037037001</v>
      </c>
      <c r="J26" s="19"/>
      <c r="K26" s="14">
        <f t="shared" si="8"/>
        <v>0.67272304832713703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0.18077546296296285</v>
      </c>
      <c r="D28" s="33"/>
      <c r="E28" s="33">
        <f>IFERROR(SUM(E22:E27),0)</f>
        <v>0.8551327675882836</v>
      </c>
      <c r="F28" s="32">
        <f>SUM(F22:F27)</f>
        <v>1.9907407407407422E-2</v>
      </c>
      <c r="G28" s="33"/>
      <c r="H28" s="33">
        <f>IFERROR(SUM(H22:H27),0)</f>
        <v>0.52841781874039939</v>
      </c>
      <c r="I28" s="32">
        <f>SUM(I22:I27)</f>
        <v>0.20068287037037005</v>
      </c>
      <c r="J28" s="33"/>
      <c r="K28" s="34">
        <f>IFERROR(SUM(K22:K27),0)</f>
        <v>0.80571561338289943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0.2114004629629628</v>
      </c>
      <c r="D30" s="35"/>
      <c r="E30" s="36">
        <f>IFERROR(SUM(E19,E28),0)</f>
        <v>1</v>
      </c>
      <c r="F30" s="32">
        <f>SUM(F19,F28)</f>
        <v>3.767361111111113E-2</v>
      </c>
      <c r="G30" s="35"/>
      <c r="H30" s="36">
        <f>IFERROR(SUM(H19,H28),0)</f>
        <v>0.99999999999999978</v>
      </c>
      <c r="I30" s="32">
        <f>SUM(I19,I28)</f>
        <v>0.24907407407407373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69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4" customHeight="1" x14ac:dyDescent="0.25">
      <c r="B6" s="80" t="s">
        <v>70</v>
      </c>
      <c r="C6" s="81">
        <v>1.2997685185185201E-2</v>
      </c>
      <c r="D6" s="109">
        <v>0.35017149984409102</v>
      </c>
    </row>
    <row r="7" spans="2:4" s="76" customFormat="1" ht="24" customHeight="1" x14ac:dyDescent="0.25">
      <c r="B7" s="80" t="s">
        <v>187</v>
      </c>
      <c r="C7" s="81">
        <v>5.92592592592593E-3</v>
      </c>
      <c r="D7" s="109">
        <v>0.159650763953851</v>
      </c>
    </row>
    <row r="8" spans="2:4" s="76" customFormat="1" ht="24" customHeight="1" x14ac:dyDescent="0.25">
      <c r="B8" s="80" t="s">
        <v>195</v>
      </c>
      <c r="C8" s="81">
        <v>2.8587962962962998E-3</v>
      </c>
      <c r="D8" s="109">
        <v>7.7019020891799198E-2</v>
      </c>
    </row>
    <row r="9" spans="2:4" s="76" customFormat="1" ht="24" customHeight="1" x14ac:dyDescent="0.25">
      <c r="B9" s="80" t="s">
        <v>143</v>
      </c>
      <c r="C9" s="81">
        <v>2.5694444444444402E-3</v>
      </c>
      <c r="D9" s="109">
        <v>6.9223573433115096E-2</v>
      </c>
    </row>
    <row r="10" spans="2:4" s="76" customFormat="1" ht="24" customHeight="1" x14ac:dyDescent="0.25">
      <c r="B10" s="80" t="s">
        <v>113</v>
      </c>
      <c r="C10" s="81">
        <v>2.1990740740740699E-3</v>
      </c>
      <c r="D10" s="109">
        <v>5.92454006859994E-2</v>
      </c>
    </row>
    <row r="11" spans="2:4" s="76" customFormat="1" ht="24" customHeight="1" x14ac:dyDescent="0.25">
      <c r="B11" s="80" t="s">
        <v>181</v>
      </c>
      <c r="C11" s="81">
        <v>1.7361111111111099E-3</v>
      </c>
      <c r="D11" s="109">
        <v>4.6772684752104797E-2</v>
      </c>
    </row>
    <row r="12" spans="2:4" s="76" customFormat="1" ht="24" customHeight="1" x14ac:dyDescent="0.25">
      <c r="B12" s="80" t="s">
        <v>196</v>
      </c>
      <c r="C12" s="81">
        <v>1.71296296296296E-3</v>
      </c>
      <c r="D12" s="109">
        <v>4.6149048955409999E-2</v>
      </c>
    </row>
    <row r="13" spans="2:4" s="76" customFormat="1" ht="24" customHeight="1" x14ac:dyDescent="0.25">
      <c r="B13" s="80" t="s">
        <v>197</v>
      </c>
      <c r="C13" s="81">
        <v>1.19212962962963E-3</v>
      </c>
      <c r="D13" s="109">
        <v>3.21172435297786E-2</v>
      </c>
    </row>
    <row r="14" spans="2:4" s="76" customFormat="1" ht="24" customHeight="1" x14ac:dyDescent="0.25">
      <c r="B14" s="80" t="s">
        <v>198</v>
      </c>
      <c r="C14" s="81">
        <v>8.5648148148148205E-4</v>
      </c>
      <c r="D14" s="109">
        <v>2.3074524477705E-2</v>
      </c>
    </row>
    <row r="15" spans="2:4" s="76" customFormat="1" ht="24" customHeight="1" x14ac:dyDescent="0.25">
      <c r="B15" s="80" t="s">
        <v>130</v>
      </c>
      <c r="C15" s="81">
        <v>7.2916666666666703E-4</v>
      </c>
      <c r="D15" s="109">
        <v>1.9644527595884E-2</v>
      </c>
    </row>
    <row r="16" spans="2:4" s="76" customFormat="1" ht="24" customHeight="1" x14ac:dyDescent="0.25">
      <c r="B16" s="80" t="s">
        <v>199</v>
      </c>
      <c r="C16" s="81">
        <v>6.7129629629629603E-4</v>
      </c>
      <c r="D16" s="109">
        <v>1.80854381041472E-2</v>
      </c>
    </row>
    <row r="17" spans="2:4" s="76" customFormat="1" ht="24" customHeight="1" x14ac:dyDescent="0.25">
      <c r="B17" s="80" t="s">
        <v>200</v>
      </c>
      <c r="C17" s="81">
        <v>6.3657407407407402E-4</v>
      </c>
      <c r="D17" s="109">
        <v>1.7149984409105101E-2</v>
      </c>
    </row>
    <row r="18" spans="2:4" s="76" customFormat="1" ht="24" customHeight="1" x14ac:dyDescent="0.25">
      <c r="B18" s="80" t="s">
        <v>112</v>
      </c>
      <c r="C18" s="81">
        <v>5.09259259259259E-4</v>
      </c>
      <c r="D18" s="109">
        <v>1.37199875272841E-2</v>
      </c>
    </row>
    <row r="19" spans="2:4" s="76" customFormat="1" ht="24" customHeight="1" x14ac:dyDescent="0.25">
      <c r="B19" s="80" t="s">
        <v>146</v>
      </c>
      <c r="C19" s="81">
        <v>4.6296296296296298E-4</v>
      </c>
      <c r="D19" s="109">
        <v>1.2472715933894599E-2</v>
      </c>
    </row>
    <row r="20" spans="2:4" s="76" customFormat="1" ht="24" customHeight="1" x14ac:dyDescent="0.25">
      <c r="B20" s="80" t="s">
        <v>184</v>
      </c>
      <c r="C20" s="81">
        <v>3.2407407407407401E-4</v>
      </c>
      <c r="D20" s="109">
        <v>8.7309011537262202E-3</v>
      </c>
    </row>
    <row r="21" spans="2:4" s="76" customFormat="1" ht="24" customHeight="1" x14ac:dyDescent="0.25">
      <c r="B21" s="80" t="s">
        <v>201</v>
      </c>
      <c r="C21" s="81">
        <v>3.00925925925926E-4</v>
      </c>
      <c r="D21" s="109">
        <v>8.1072653570314901E-3</v>
      </c>
    </row>
    <row r="22" spans="2:4" s="76" customFormat="1" ht="24" customHeight="1" x14ac:dyDescent="0.25">
      <c r="B22" s="80" t="s">
        <v>74</v>
      </c>
      <c r="C22" s="81">
        <v>2.89351851851852E-4</v>
      </c>
      <c r="D22" s="109">
        <v>7.7954474586841302E-3</v>
      </c>
    </row>
    <row r="23" spans="2:4" s="76" customFormat="1" ht="24" customHeight="1" x14ac:dyDescent="0.25">
      <c r="B23" s="80" t="s">
        <v>202</v>
      </c>
      <c r="C23" s="81">
        <v>2.7777777777777799E-4</v>
      </c>
      <c r="D23" s="109">
        <v>7.48362956033676E-3</v>
      </c>
    </row>
    <row r="24" spans="2:4" s="76" customFormat="1" ht="24" customHeight="1" x14ac:dyDescent="0.25">
      <c r="B24" s="80" t="s">
        <v>71</v>
      </c>
      <c r="C24" s="81">
        <v>2.6620370370370399E-4</v>
      </c>
      <c r="D24" s="109">
        <v>7.1718116619894001E-3</v>
      </c>
    </row>
    <row r="25" spans="2:4" s="76" customFormat="1" ht="24" customHeight="1" thickBot="1" x14ac:dyDescent="0.3">
      <c r="B25" s="83" t="s">
        <v>203</v>
      </c>
      <c r="C25" s="84">
        <v>2.19907407407407E-4</v>
      </c>
      <c r="D25" s="110">
        <v>5.9245400685999398E-3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72</v>
      </c>
      <c r="C3" s="161"/>
      <c r="D3" s="162"/>
    </row>
    <row r="4" spans="2:4" s="76" customFormat="1" ht="24" customHeight="1" x14ac:dyDescent="0.25">
      <c r="B4" s="182" t="s">
        <v>155</v>
      </c>
      <c r="C4" s="164"/>
      <c r="D4" s="165"/>
    </row>
    <row r="5" spans="2:4" s="75" customFormat="1" ht="24" customHeight="1" x14ac:dyDescent="0.25">
      <c r="B5" s="183" t="s">
        <v>10</v>
      </c>
      <c r="C5" s="78" t="s">
        <v>56</v>
      </c>
      <c r="D5" s="79" t="s">
        <v>5</v>
      </c>
    </row>
    <row r="6" spans="2:4" s="75" customFormat="1" ht="24" customHeight="1" thickBot="1" x14ac:dyDescent="0.3">
      <c r="B6" s="184"/>
      <c r="C6" s="185"/>
      <c r="D6" s="18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73</v>
      </c>
      <c r="C3" s="161"/>
      <c r="D3" s="162"/>
    </row>
    <row r="4" spans="2:4" s="76" customFormat="1" ht="24" customHeight="1" x14ac:dyDescent="0.25">
      <c r="B4" s="182" t="s">
        <v>155</v>
      </c>
      <c r="C4" s="164"/>
      <c r="D4" s="165"/>
    </row>
    <row r="5" spans="2:4" ht="24" customHeight="1" x14ac:dyDescent="0.25">
      <c r="B5" s="183" t="s">
        <v>10</v>
      </c>
      <c r="C5" s="78" t="s">
        <v>56</v>
      </c>
      <c r="D5" s="79" t="s">
        <v>5</v>
      </c>
    </row>
    <row r="6" spans="2:4" ht="24" customHeight="1" thickBot="1" x14ac:dyDescent="0.3">
      <c r="B6" s="184"/>
      <c r="C6" s="185"/>
      <c r="D6" s="18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58</v>
      </c>
      <c r="C3" s="161"/>
      <c r="D3" s="162"/>
    </row>
    <row r="4" spans="2:4" s="76" customFormat="1" ht="24" customHeight="1" x14ac:dyDescent="0.25">
      <c r="B4" s="182" t="s">
        <v>155</v>
      </c>
      <c r="C4" s="164"/>
      <c r="D4" s="165"/>
    </row>
    <row r="5" spans="2:4" ht="24" customHeight="1" x14ac:dyDescent="0.25">
      <c r="B5" s="187" t="s">
        <v>10</v>
      </c>
      <c r="C5" s="111" t="s">
        <v>56</v>
      </c>
      <c r="D5" s="112" t="s">
        <v>5</v>
      </c>
    </row>
    <row r="6" spans="2:4" ht="22.5" customHeight="1" thickBot="1" x14ac:dyDescent="0.3">
      <c r="B6" s="188" t="s">
        <v>143</v>
      </c>
      <c r="C6" s="84">
        <v>1.2731481481481499E-4</v>
      </c>
      <c r="D6" s="189">
        <v>1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2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0" t="s">
        <v>59</v>
      </c>
      <c r="C3" s="161"/>
      <c r="D3" s="162"/>
    </row>
    <row r="4" spans="2:4" s="76" customFormat="1" ht="23.25" customHeight="1" x14ac:dyDescent="0.25">
      <c r="B4" s="163" t="s">
        <v>155</v>
      </c>
      <c r="C4" s="164"/>
      <c r="D4" s="165"/>
    </row>
    <row r="5" spans="2:4" s="76" customFormat="1" ht="23.25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3.25" customHeight="1" thickBot="1" x14ac:dyDescent="0.3">
      <c r="B6" s="113"/>
      <c r="C6" s="114"/>
      <c r="D6" s="11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60</v>
      </c>
      <c r="C3" s="161"/>
      <c r="D3" s="162"/>
    </row>
    <row r="4" spans="2:4" s="76" customFormat="1" ht="24" customHeight="1" x14ac:dyDescent="0.25">
      <c r="B4" s="182" t="s">
        <v>155</v>
      </c>
      <c r="C4" s="164"/>
      <c r="D4" s="165"/>
    </row>
    <row r="5" spans="2:4" s="76" customFormat="1" ht="24" customHeight="1" x14ac:dyDescent="0.25">
      <c r="B5" s="183" t="s">
        <v>10</v>
      </c>
      <c r="C5" s="78" t="s">
        <v>56</v>
      </c>
      <c r="D5" s="79" t="s">
        <v>5</v>
      </c>
    </row>
    <row r="6" spans="2:4" s="76" customFormat="1" ht="24" customHeight="1" thickBot="1" x14ac:dyDescent="0.3">
      <c r="B6" s="184"/>
      <c r="C6" s="185"/>
      <c r="D6" s="18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22"/>
  <sheetViews>
    <sheetView showGridLines="0" showZeros="0" view="pageBreakPreview" zoomScaleNormal="60" zoomScaleSheetLayoutView="100" zoomScalePageLayoutView="8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61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4" customHeight="1" x14ac:dyDescent="0.25">
      <c r="B6" s="80" t="s">
        <v>70</v>
      </c>
      <c r="C6" s="81">
        <v>2.6504629629629599E-3</v>
      </c>
      <c r="D6" s="82">
        <v>0.335777126099707</v>
      </c>
    </row>
    <row r="7" spans="2:4" s="76" customFormat="1" ht="24" customHeight="1" x14ac:dyDescent="0.25">
      <c r="B7" s="80" t="s">
        <v>143</v>
      </c>
      <c r="C7" s="81">
        <v>1.0069444444444401E-3</v>
      </c>
      <c r="D7" s="82">
        <v>0.127565982404692</v>
      </c>
    </row>
    <row r="8" spans="2:4" s="76" customFormat="1" ht="24" customHeight="1" x14ac:dyDescent="0.25">
      <c r="B8" s="80" t="s">
        <v>204</v>
      </c>
      <c r="C8" s="81">
        <v>5.78703703703704E-4</v>
      </c>
      <c r="D8" s="82">
        <v>7.3313782991202295E-2</v>
      </c>
    </row>
    <row r="9" spans="2:4" s="76" customFormat="1" ht="24" customHeight="1" x14ac:dyDescent="0.25">
      <c r="B9" s="80" t="s">
        <v>120</v>
      </c>
      <c r="C9" s="81">
        <v>4.0509259259259301E-4</v>
      </c>
      <c r="D9" s="82">
        <v>5.1319648093841597E-2</v>
      </c>
    </row>
    <row r="10" spans="2:4" s="76" customFormat="1" ht="24" customHeight="1" x14ac:dyDescent="0.25">
      <c r="B10" s="80" t="s">
        <v>205</v>
      </c>
      <c r="C10" s="81">
        <v>3.3564814814814801E-4</v>
      </c>
      <c r="D10" s="82">
        <v>4.2521994134897399E-2</v>
      </c>
    </row>
    <row r="11" spans="2:4" s="76" customFormat="1" ht="24" customHeight="1" x14ac:dyDescent="0.25">
      <c r="B11" s="80" t="s">
        <v>137</v>
      </c>
      <c r="C11" s="81">
        <v>3.2407407407407401E-4</v>
      </c>
      <c r="D11" s="82">
        <v>4.1055718475073298E-2</v>
      </c>
    </row>
    <row r="12" spans="2:4" s="76" customFormat="1" ht="24" customHeight="1" x14ac:dyDescent="0.25">
      <c r="B12" s="80" t="s">
        <v>74</v>
      </c>
      <c r="C12" s="81">
        <v>3.1250000000000001E-4</v>
      </c>
      <c r="D12" s="82">
        <v>3.9589442815249301E-2</v>
      </c>
    </row>
    <row r="13" spans="2:4" s="76" customFormat="1" ht="24" customHeight="1" x14ac:dyDescent="0.25">
      <c r="B13" s="80" t="s">
        <v>113</v>
      </c>
      <c r="C13" s="81">
        <v>3.1250000000000001E-4</v>
      </c>
      <c r="D13" s="82">
        <v>3.9589442815249301E-2</v>
      </c>
    </row>
    <row r="14" spans="2:4" s="76" customFormat="1" ht="24" customHeight="1" x14ac:dyDescent="0.25">
      <c r="B14" s="80" t="s">
        <v>200</v>
      </c>
      <c r="C14" s="81">
        <v>3.00925925925926E-4</v>
      </c>
      <c r="D14" s="82">
        <v>3.81231671554252E-2</v>
      </c>
    </row>
    <row r="15" spans="2:4" s="76" customFormat="1" ht="24" customHeight="1" x14ac:dyDescent="0.25">
      <c r="B15" s="80" t="s">
        <v>153</v>
      </c>
      <c r="C15" s="81">
        <v>2.89351851851852E-4</v>
      </c>
      <c r="D15" s="82">
        <v>3.6656891495601203E-2</v>
      </c>
    </row>
    <row r="16" spans="2:4" s="76" customFormat="1" ht="24" customHeight="1" x14ac:dyDescent="0.25">
      <c r="B16" s="80" t="s">
        <v>206</v>
      </c>
      <c r="C16" s="81">
        <v>2.4305555555555601E-4</v>
      </c>
      <c r="D16" s="82">
        <v>3.0791788856305E-2</v>
      </c>
    </row>
    <row r="17" spans="2:4" s="76" customFormat="1" ht="24" customHeight="1" x14ac:dyDescent="0.25">
      <c r="B17" s="80" t="s">
        <v>138</v>
      </c>
      <c r="C17" s="81">
        <v>2.4305555555555601E-4</v>
      </c>
      <c r="D17" s="82">
        <v>3.0791788856305E-2</v>
      </c>
    </row>
    <row r="18" spans="2:4" s="76" customFormat="1" ht="24" customHeight="1" x14ac:dyDescent="0.25">
      <c r="B18" s="80" t="s">
        <v>207</v>
      </c>
      <c r="C18" s="81">
        <v>2.19907407407407E-4</v>
      </c>
      <c r="D18" s="82">
        <v>2.7859237536656901E-2</v>
      </c>
    </row>
    <row r="19" spans="2:4" s="76" customFormat="1" ht="24" customHeight="1" x14ac:dyDescent="0.25">
      <c r="B19" s="80" t="s">
        <v>182</v>
      </c>
      <c r="C19" s="81">
        <v>1.9675925925925899E-4</v>
      </c>
      <c r="D19" s="82">
        <v>2.49266862170088E-2</v>
      </c>
    </row>
    <row r="20" spans="2:4" s="76" customFormat="1" ht="24" customHeight="1" x14ac:dyDescent="0.25">
      <c r="B20" s="80" t="s">
        <v>151</v>
      </c>
      <c r="C20" s="81">
        <v>1.8518518518518501E-4</v>
      </c>
      <c r="D20" s="82">
        <v>2.3460410557184799E-2</v>
      </c>
    </row>
    <row r="21" spans="2:4" s="76" customFormat="1" ht="24" customHeight="1" x14ac:dyDescent="0.25">
      <c r="B21" s="80" t="s">
        <v>192</v>
      </c>
      <c r="C21" s="81">
        <v>1.50462962962963E-4</v>
      </c>
      <c r="D21" s="82">
        <v>1.90615835777126E-2</v>
      </c>
    </row>
    <row r="22" spans="2:4" s="76" customFormat="1" ht="24" customHeight="1" thickBot="1" x14ac:dyDescent="0.3">
      <c r="B22" s="83" t="s">
        <v>181</v>
      </c>
      <c r="C22" s="84">
        <v>1.38888888888889E-4</v>
      </c>
      <c r="D22" s="85">
        <v>1.7595307917888599E-2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0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0" t="s">
        <v>62</v>
      </c>
      <c r="C3" s="161"/>
      <c r="D3" s="162"/>
    </row>
    <row r="4" spans="2:4" s="76" customFormat="1" ht="23.25" customHeight="1" x14ac:dyDescent="0.25">
      <c r="B4" s="190" t="s">
        <v>155</v>
      </c>
      <c r="C4" s="191"/>
      <c r="D4" s="192"/>
    </row>
    <row r="5" spans="2:4" s="76" customFormat="1" ht="23.25" customHeight="1" x14ac:dyDescent="0.25">
      <c r="B5" s="115" t="s">
        <v>10</v>
      </c>
      <c r="C5" s="116" t="s">
        <v>56</v>
      </c>
      <c r="D5" s="117" t="s">
        <v>5</v>
      </c>
    </row>
    <row r="6" spans="2:4" s="76" customFormat="1" ht="23.25" customHeight="1" x14ac:dyDescent="0.25">
      <c r="B6" s="118" t="s">
        <v>208</v>
      </c>
      <c r="C6" s="119">
        <v>1.6435185185185201E-3</v>
      </c>
      <c r="D6" s="120">
        <v>9.7661623108665802E-2</v>
      </c>
    </row>
    <row r="7" spans="2:4" s="76" customFormat="1" ht="23.25" customHeight="1" x14ac:dyDescent="0.25">
      <c r="B7" s="118" t="s">
        <v>181</v>
      </c>
      <c r="C7" s="119">
        <v>1.37731481481481E-3</v>
      </c>
      <c r="D7" s="120">
        <v>8.1843191196698806E-2</v>
      </c>
    </row>
    <row r="8" spans="2:4" s="76" customFormat="1" ht="23.25" customHeight="1" x14ac:dyDescent="0.25">
      <c r="B8" s="118" t="s">
        <v>151</v>
      </c>
      <c r="C8" s="119">
        <v>1.25E-3</v>
      </c>
      <c r="D8" s="120">
        <v>7.4277854195323206E-2</v>
      </c>
    </row>
    <row r="9" spans="2:4" s="76" customFormat="1" ht="23.25" customHeight="1" x14ac:dyDescent="0.25">
      <c r="B9" s="118" t="s">
        <v>70</v>
      </c>
      <c r="C9" s="119">
        <v>1.0995370370370399E-3</v>
      </c>
      <c r="D9" s="120">
        <v>6.5337001375515805E-2</v>
      </c>
    </row>
    <row r="10" spans="2:4" s="76" customFormat="1" ht="23.25" customHeight="1" x14ac:dyDescent="0.25">
      <c r="B10" s="118" t="s">
        <v>198</v>
      </c>
      <c r="C10" s="119">
        <v>9.8379629629629598E-4</v>
      </c>
      <c r="D10" s="120">
        <v>5.8459422283356301E-2</v>
      </c>
    </row>
    <row r="11" spans="2:4" s="76" customFormat="1" ht="23.25" customHeight="1" x14ac:dyDescent="0.25">
      <c r="B11" s="118" t="s">
        <v>209</v>
      </c>
      <c r="C11" s="119">
        <v>9.1435185185185196E-4</v>
      </c>
      <c r="D11" s="120">
        <v>5.4332874828060498E-2</v>
      </c>
    </row>
    <row r="12" spans="2:4" s="76" customFormat="1" ht="23.25" customHeight="1" x14ac:dyDescent="0.25">
      <c r="B12" s="118" t="s">
        <v>203</v>
      </c>
      <c r="C12" s="119">
        <v>8.6805555555555605E-4</v>
      </c>
      <c r="D12" s="120">
        <v>5.15818431911967E-2</v>
      </c>
    </row>
    <row r="13" spans="2:4" s="76" customFormat="1" ht="23.25" customHeight="1" x14ac:dyDescent="0.25">
      <c r="B13" s="118" t="s">
        <v>149</v>
      </c>
      <c r="C13" s="119">
        <v>8.4490740740740696E-4</v>
      </c>
      <c r="D13" s="120">
        <v>5.02063273727648E-2</v>
      </c>
    </row>
    <row r="14" spans="2:4" s="76" customFormat="1" ht="23.25" customHeight="1" x14ac:dyDescent="0.25">
      <c r="B14" s="118" t="s">
        <v>210</v>
      </c>
      <c r="C14" s="119">
        <v>7.8703703703703705E-4</v>
      </c>
      <c r="D14" s="120">
        <v>4.6767537826685003E-2</v>
      </c>
    </row>
    <row r="15" spans="2:4" s="76" customFormat="1" ht="23.25" customHeight="1" x14ac:dyDescent="0.25">
      <c r="B15" s="118" t="s">
        <v>211</v>
      </c>
      <c r="C15" s="119">
        <v>7.2916666666666703E-4</v>
      </c>
      <c r="D15" s="120">
        <v>4.3328748280605199E-2</v>
      </c>
    </row>
    <row r="16" spans="2:4" s="76" customFormat="1" ht="23.25" customHeight="1" x14ac:dyDescent="0.25">
      <c r="B16" s="118" t="s">
        <v>212</v>
      </c>
      <c r="C16" s="119">
        <v>7.0601851851851804E-4</v>
      </c>
      <c r="D16" s="120">
        <v>4.19532324621733E-2</v>
      </c>
    </row>
    <row r="17" spans="2:4" s="76" customFormat="1" ht="23.25" customHeight="1" x14ac:dyDescent="0.25">
      <c r="B17" s="118" t="s">
        <v>213</v>
      </c>
      <c r="C17" s="119">
        <v>5.6712962962962999E-4</v>
      </c>
      <c r="D17" s="120">
        <v>3.3700137551581799E-2</v>
      </c>
    </row>
    <row r="18" spans="2:4" s="76" customFormat="1" ht="23.25" customHeight="1" x14ac:dyDescent="0.25">
      <c r="B18" s="118" t="s">
        <v>214</v>
      </c>
      <c r="C18" s="119">
        <v>4.9768518518518499E-4</v>
      </c>
      <c r="D18" s="120">
        <v>2.9573590096286101E-2</v>
      </c>
    </row>
    <row r="19" spans="2:4" s="76" customFormat="1" ht="23.25" customHeight="1" x14ac:dyDescent="0.25">
      <c r="B19" s="118" t="s">
        <v>215</v>
      </c>
      <c r="C19" s="119">
        <v>4.9768518518518499E-4</v>
      </c>
      <c r="D19" s="120">
        <v>2.9573590096286101E-2</v>
      </c>
    </row>
    <row r="20" spans="2:4" s="76" customFormat="1" ht="23.25" customHeight="1" x14ac:dyDescent="0.25">
      <c r="B20" s="118" t="s">
        <v>184</v>
      </c>
      <c r="C20" s="119">
        <v>4.6296296296296298E-4</v>
      </c>
      <c r="D20" s="120">
        <v>2.75103163686382E-2</v>
      </c>
    </row>
    <row r="21" spans="2:4" s="76" customFormat="1" ht="23.25" customHeight="1" x14ac:dyDescent="0.25">
      <c r="B21" s="118" t="s">
        <v>216</v>
      </c>
      <c r="C21" s="119">
        <v>4.3981481481481503E-4</v>
      </c>
      <c r="D21" s="120">
        <v>2.61348005502063E-2</v>
      </c>
    </row>
    <row r="22" spans="2:4" s="76" customFormat="1" ht="23.25" customHeight="1" x14ac:dyDescent="0.25">
      <c r="B22" s="118" t="s">
        <v>143</v>
      </c>
      <c r="C22" s="119">
        <v>4.3981481481481503E-4</v>
      </c>
      <c r="D22" s="120">
        <v>2.61348005502063E-2</v>
      </c>
    </row>
    <row r="23" spans="2:4" s="76" customFormat="1" ht="23.25" customHeight="1" x14ac:dyDescent="0.25">
      <c r="B23" s="118" t="s">
        <v>150</v>
      </c>
      <c r="C23" s="119">
        <v>4.0509259259259301E-4</v>
      </c>
      <c r="D23" s="120">
        <v>2.40715268225585E-2</v>
      </c>
    </row>
    <row r="24" spans="2:4" s="76" customFormat="1" ht="23.25" customHeight="1" x14ac:dyDescent="0.25">
      <c r="B24" s="118" t="s">
        <v>206</v>
      </c>
      <c r="C24" s="119">
        <v>4.0509259259259301E-4</v>
      </c>
      <c r="D24" s="120">
        <v>2.40715268225585E-2</v>
      </c>
    </row>
    <row r="25" spans="2:4" s="76" customFormat="1" ht="23.25" customHeight="1" thickBot="1" x14ac:dyDescent="0.3">
      <c r="B25" s="122" t="s">
        <v>217</v>
      </c>
      <c r="C25" s="123">
        <v>3.8194444444444398E-4</v>
      </c>
      <c r="D25" s="121">
        <v>2.26960110041265E-2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7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63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3.25" customHeight="1" x14ac:dyDescent="0.25">
      <c r="B6" s="118" t="s">
        <v>70</v>
      </c>
      <c r="C6" s="119">
        <v>9.7222222222222198E-4</v>
      </c>
      <c r="D6" s="120">
        <v>0.8</v>
      </c>
    </row>
    <row r="7" spans="2:4" s="76" customFormat="1" ht="23.25" customHeight="1" thickBot="1" x14ac:dyDescent="0.3">
      <c r="B7" s="122" t="s">
        <v>143</v>
      </c>
      <c r="C7" s="123">
        <v>2.4305555555555601E-4</v>
      </c>
      <c r="D7" s="121">
        <v>0.2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14"/>
  <sheetViews>
    <sheetView showGridLines="0" showZeros="0" view="pageBreakPreview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64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3.25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3.25" customHeight="1" x14ac:dyDescent="0.25">
      <c r="B6" s="80" t="s">
        <v>70</v>
      </c>
      <c r="C6" s="81">
        <v>4.5601851851851897E-3</v>
      </c>
      <c r="D6" s="109">
        <v>0.44570135746606299</v>
      </c>
    </row>
    <row r="7" spans="2:4" s="76" customFormat="1" ht="23.25" customHeight="1" x14ac:dyDescent="0.25">
      <c r="B7" s="80" t="s">
        <v>143</v>
      </c>
      <c r="C7" s="81">
        <v>1.8402777777777801E-3</v>
      </c>
      <c r="D7" s="109">
        <v>0.17986425339366499</v>
      </c>
    </row>
    <row r="8" spans="2:4" s="76" customFormat="1" ht="23.25" customHeight="1" x14ac:dyDescent="0.25">
      <c r="B8" s="80" t="s">
        <v>181</v>
      </c>
      <c r="C8" s="81">
        <v>1.79398148148148E-3</v>
      </c>
      <c r="D8" s="109">
        <v>0.17533936651583701</v>
      </c>
    </row>
    <row r="9" spans="2:4" s="76" customFormat="1" ht="23.25" customHeight="1" x14ac:dyDescent="0.25">
      <c r="B9" s="80" t="s">
        <v>218</v>
      </c>
      <c r="C9" s="81">
        <v>5.20833333333333E-4</v>
      </c>
      <c r="D9" s="109">
        <v>5.0904977375565597E-2</v>
      </c>
    </row>
    <row r="10" spans="2:4" s="76" customFormat="1" ht="23.25" customHeight="1" x14ac:dyDescent="0.25">
      <c r="B10" s="80" t="s">
        <v>200</v>
      </c>
      <c r="C10" s="81">
        <v>4.3981481481481503E-4</v>
      </c>
      <c r="D10" s="109">
        <v>4.2986425339366502E-2</v>
      </c>
    </row>
    <row r="11" spans="2:4" s="76" customFormat="1" ht="23.25" customHeight="1" x14ac:dyDescent="0.25">
      <c r="B11" s="80" t="s">
        <v>152</v>
      </c>
      <c r="C11" s="81">
        <v>3.5879629629629602E-4</v>
      </c>
      <c r="D11" s="109">
        <v>3.50678733031674E-2</v>
      </c>
    </row>
    <row r="12" spans="2:4" s="76" customFormat="1" ht="23.25" customHeight="1" x14ac:dyDescent="0.25">
      <c r="B12" s="80" t="s">
        <v>151</v>
      </c>
      <c r="C12" s="81">
        <v>3.1250000000000001E-4</v>
      </c>
      <c r="D12" s="109">
        <v>3.05429864253394E-2</v>
      </c>
    </row>
    <row r="13" spans="2:4" s="76" customFormat="1" ht="23.25" customHeight="1" x14ac:dyDescent="0.25">
      <c r="B13" s="80" t="s">
        <v>122</v>
      </c>
      <c r="C13" s="81">
        <v>2.5462962962962999E-4</v>
      </c>
      <c r="D13" s="109">
        <v>2.48868778280543E-2</v>
      </c>
    </row>
    <row r="14" spans="2:4" s="76" customFormat="1" ht="23.25" customHeight="1" thickBot="1" x14ac:dyDescent="0.3">
      <c r="B14" s="83" t="s">
        <v>112</v>
      </c>
      <c r="C14" s="84">
        <v>1.50462962962963E-4</v>
      </c>
      <c r="D14" s="110">
        <v>1.4705882352941201E-2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40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4.6990740740740699E-3</v>
      </c>
      <c r="D7" s="12">
        <f t="shared" ref="D7:D18" si="0">IFERROR(C7/C$19,0)</f>
        <v>0.30411985018726573</v>
      </c>
      <c r="E7" s="12">
        <f t="shared" ref="E7:E18" si="1">IFERROR(C7/C$30,0)</f>
        <v>0.10709575309944606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4.6990740740740699E-3</v>
      </c>
      <c r="J7" s="12">
        <f t="shared" ref="J7:J18" si="4">IFERROR(I7/I$19,0)</f>
        <v>0.30411985018726573</v>
      </c>
      <c r="K7" s="14">
        <f t="shared" ref="K7:K18" si="5">IFERROR(I7/I$30,0)</f>
        <v>0.10709575309944606</v>
      </c>
    </row>
    <row r="8" spans="2:11" x14ac:dyDescent="0.25">
      <c r="B8" s="131" t="s">
        <v>110</v>
      </c>
      <c r="C8" s="11">
        <v>2.9745370370370399E-3</v>
      </c>
      <c r="D8" s="12">
        <f t="shared" si="0"/>
        <v>0.19250936329588036</v>
      </c>
      <c r="E8" s="12">
        <f t="shared" si="1"/>
        <v>6.7792139277235694E-2</v>
      </c>
      <c r="F8" s="11">
        <v>0</v>
      </c>
      <c r="G8" s="12">
        <f t="shared" si="2"/>
        <v>0</v>
      </c>
      <c r="H8" s="12">
        <f t="shared" si="3"/>
        <v>0</v>
      </c>
      <c r="I8" s="11">
        <v>2.9745370370370399E-3</v>
      </c>
      <c r="J8" s="12">
        <f t="shared" si="4"/>
        <v>0.19250936329588036</v>
      </c>
      <c r="K8" s="14">
        <f t="shared" si="5"/>
        <v>6.7792139277235694E-2</v>
      </c>
    </row>
    <row r="9" spans="2:11" x14ac:dyDescent="0.25">
      <c r="B9" s="10" t="s">
        <v>47</v>
      </c>
      <c r="C9" s="11">
        <v>6.1342592592592601E-4</v>
      </c>
      <c r="D9" s="12">
        <f t="shared" si="0"/>
        <v>3.9700374531835218E-2</v>
      </c>
      <c r="E9" s="12">
        <f t="shared" si="1"/>
        <v>1.3980480084410461E-2</v>
      </c>
      <c r="F9" s="11">
        <v>0</v>
      </c>
      <c r="G9" s="12">
        <f t="shared" si="2"/>
        <v>0</v>
      </c>
      <c r="H9" s="12">
        <f t="shared" si="3"/>
        <v>0</v>
      </c>
      <c r="I9" s="11">
        <v>6.1342592592592601E-4</v>
      </c>
      <c r="J9" s="12">
        <f t="shared" si="4"/>
        <v>3.9700374531835218E-2</v>
      </c>
      <c r="K9" s="14">
        <f t="shared" si="5"/>
        <v>1.3980480084410461E-2</v>
      </c>
    </row>
    <row r="10" spans="2:11" x14ac:dyDescent="0.25">
      <c r="B10" s="10" t="s">
        <v>11</v>
      </c>
      <c r="C10" s="11">
        <v>3.4722222222222199E-3</v>
      </c>
      <c r="D10" s="12">
        <f t="shared" si="0"/>
        <v>0.22471910112359539</v>
      </c>
      <c r="E10" s="12">
        <f t="shared" si="1"/>
        <v>7.9134792930625183E-2</v>
      </c>
      <c r="F10" s="11">
        <v>0</v>
      </c>
      <c r="G10" s="12">
        <f t="shared" si="2"/>
        <v>0</v>
      </c>
      <c r="H10" s="12">
        <f t="shared" si="3"/>
        <v>0</v>
      </c>
      <c r="I10" s="11">
        <v>3.4722222222222199E-3</v>
      </c>
      <c r="J10" s="12">
        <f t="shared" si="4"/>
        <v>0.22471910112359539</v>
      </c>
      <c r="K10" s="14">
        <f t="shared" si="5"/>
        <v>7.9134792930625183E-2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3.5879629629629602E-4</v>
      </c>
      <c r="D12" s="12">
        <f t="shared" si="0"/>
        <v>2.3220973782771524E-2</v>
      </c>
      <c r="E12" s="12">
        <f t="shared" si="1"/>
        <v>8.1772619361646023E-3</v>
      </c>
      <c r="F12" s="11">
        <v>0</v>
      </c>
      <c r="G12" s="12">
        <f t="shared" si="2"/>
        <v>0</v>
      </c>
      <c r="H12" s="12">
        <f t="shared" si="3"/>
        <v>0</v>
      </c>
      <c r="I12" s="11">
        <v>3.5879629629629602E-4</v>
      </c>
      <c r="J12" s="12">
        <f t="shared" si="4"/>
        <v>2.3220973782771524E-2</v>
      </c>
      <c r="K12" s="14">
        <f t="shared" si="5"/>
        <v>8.1772619361646023E-3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31" t="s">
        <v>154</v>
      </c>
      <c r="C15" s="11">
        <v>2.0833333333333299E-4</v>
      </c>
      <c r="D15" s="12">
        <f t="shared" si="0"/>
        <v>1.3483146067415712E-2</v>
      </c>
      <c r="E15" s="12">
        <f t="shared" si="1"/>
        <v>4.7480875758375068E-3</v>
      </c>
      <c r="F15" s="11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1.3483146067415712E-2</v>
      </c>
      <c r="K15" s="14">
        <f t="shared" si="5"/>
        <v>4.7480875758375068E-3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3.1250000000000002E-3</v>
      </c>
      <c r="D18" s="12">
        <f t="shared" si="0"/>
        <v>0.202247191011236</v>
      </c>
      <c r="E18" s="12">
        <f t="shared" si="1"/>
        <v>7.1221313637562719E-2</v>
      </c>
      <c r="F18" s="11">
        <v>0</v>
      </c>
      <c r="G18" s="12">
        <f t="shared" si="2"/>
        <v>0</v>
      </c>
      <c r="H18" s="12">
        <f t="shared" si="3"/>
        <v>0</v>
      </c>
      <c r="I18" s="11">
        <v>3.1250000000000002E-3</v>
      </c>
      <c r="J18" s="12">
        <f t="shared" si="4"/>
        <v>0.202247191011236</v>
      </c>
      <c r="K18" s="14">
        <f t="shared" si="5"/>
        <v>7.1221313637562719E-2</v>
      </c>
    </row>
    <row r="19" spans="2:11" ht="16.5" thickTop="1" thickBot="1" x14ac:dyDescent="0.3">
      <c r="B19" s="31" t="s">
        <v>3</v>
      </c>
      <c r="C19" s="32">
        <f>SUM(C7:C18)</f>
        <v>1.5451388888888886E-2</v>
      </c>
      <c r="D19" s="33">
        <f>IFERROR(SUM(D7:D18),0)</f>
        <v>1</v>
      </c>
      <c r="E19" s="33">
        <f>IFERROR(SUM(E7:E18),0)</f>
        <v>0.35214982854128224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1.5451388888888886E-2</v>
      </c>
      <c r="J19" s="33">
        <f>IFERROR(SUM(J7:J18),0)</f>
        <v>1</v>
      </c>
      <c r="K19" s="34">
        <f>IFERROR(SUM(K7:K18),0)</f>
        <v>0.35214982854128224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1.4236111111111101E-3</v>
      </c>
      <c r="D22" s="19"/>
      <c r="E22" s="12">
        <f>IFERROR(C22/C$30,0)</f>
        <v>3.2445265101556327E-2</v>
      </c>
      <c r="F22" s="11">
        <v>0</v>
      </c>
      <c r="G22" s="19"/>
      <c r="H22" s="12">
        <f>IFERROR(F22/F$30,0)</f>
        <v>0</v>
      </c>
      <c r="I22" s="11">
        <v>1.4236111111111101E-3</v>
      </c>
      <c r="J22" s="19"/>
      <c r="K22" s="14">
        <f>IFERROR(I22/I$30,0)</f>
        <v>3.2445265101556327E-2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9.2592592592592602E-5</v>
      </c>
      <c r="D24" s="19"/>
      <c r="E24" s="12">
        <f t="shared" si="6"/>
        <v>2.1102611448166734E-3</v>
      </c>
      <c r="F24" s="11">
        <v>0</v>
      </c>
      <c r="G24" s="19"/>
      <c r="H24" s="12">
        <f t="shared" si="7"/>
        <v>0</v>
      </c>
      <c r="I24" s="11">
        <v>9.2592592592592602E-5</v>
      </c>
      <c r="J24" s="19"/>
      <c r="K24" s="14">
        <f t="shared" si="8"/>
        <v>2.1102611448166734E-3</v>
      </c>
    </row>
    <row r="25" spans="2:11" x14ac:dyDescent="0.25">
      <c r="B25" s="18" t="s">
        <v>18</v>
      </c>
      <c r="C25" s="11">
        <v>4.3518518518518498E-3</v>
      </c>
      <c r="D25" s="19"/>
      <c r="E25" s="12">
        <f t="shared" si="6"/>
        <v>9.9182273806383586E-2</v>
      </c>
      <c r="F25" s="11">
        <v>0</v>
      </c>
      <c r="G25" s="19"/>
      <c r="H25" s="12">
        <f t="shared" si="7"/>
        <v>0</v>
      </c>
      <c r="I25" s="11">
        <v>4.3518518518518498E-3</v>
      </c>
      <c r="J25" s="19"/>
      <c r="K25" s="14">
        <f t="shared" si="8"/>
        <v>9.9182273806383586E-2</v>
      </c>
    </row>
    <row r="26" spans="2:11" x14ac:dyDescent="0.25">
      <c r="B26" s="18" t="s">
        <v>19</v>
      </c>
      <c r="C26" s="11">
        <v>2.1724537037037001E-2</v>
      </c>
      <c r="D26" s="19"/>
      <c r="E26" s="12">
        <f t="shared" si="6"/>
        <v>0.49512002110261111</v>
      </c>
      <c r="F26" s="11">
        <v>0</v>
      </c>
      <c r="G26" s="19"/>
      <c r="H26" s="12">
        <f t="shared" si="7"/>
        <v>0</v>
      </c>
      <c r="I26" s="11">
        <v>2.1724537037037001E-2</v>
      </c>
      <c r="J26" s="19"/>
      <c r="K26" s="14">
        <f t="shared" si="8"/>
        <v>0.49512002110261111</v>
      </c>
    </row>
    <row r="27" spans="2:11" ht="15.75" thickBot="1" x14ac:dyDescent="0.3">
      <c r="B27" s="23" t="s">
        <v>20</v>
      </c>
      <c r="C27" s="20">
        <v>8.3333333333333295E-4</v>
      </c>
      <c r="D27" s="24"/>
      <c r="E27" s="21">
        <f t="shared" si="6"/>
        <v>1.8992350303350048E-2</v>
      </c>
      <c r="F27" s="20">
        <v>0</v>
      </c>
      <c r="G27" s="24"/>
      <c r="H27" s="21">
        <f t="shared" si="7"/>
        <v>0</v>
      </c>
      <c r="I27" s="20">
        <v>8.3333333333333295E-4</v>
      </c>
      <c r="J27" s="24"/>
      <c r="K27" s="22">
        <f t="shared" si="8"/>
        <v>1.8992350303350048E-2</v>
      </c>
    </row>
    <row r="28" spans="2:11" ht="16.5" thickTop="1" thickBot="1" x14ac:dyDescent="0.3">
      <c r="B28" s="31" t="s">
        <v>3</v>
      </c>
      <c r="C28" s="32">
        <f>SUM(C22:C27)</f>
        <v>2.8425925925925886E-2</v>
      </c>
      <c r="D28" s="33"/>
      <c r="E28" s="33">
        <f>IFERROR(SUM(E22:E27),0)</f>
        <v>0.64785017145871771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2.8425925925925886E-2</v>
      </c>
      <c r="J28" s="33"/>
      <c r="K28" s="34">
        <f>IFERROR(SUM(K22:K27),0)</f>
        <v>0.64785017145871771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4.3877314814814772E-2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4.3877314814814772E-2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view="pageBreakPreview" zoomScaleNormal="8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65</v>
      </c>
      <c r="C3" s="161"/>
      <c r="D3" s="162"/>
    </row>
    <row r="4" spans="2:4" s="76" customFormat="1" ht="24" customHeight="1" x14ac:dyDescent="0.25">
      <c r="B4" s="163" t="s">
        <v>155</v>
      </c>
      <c r="C4" s="164"/>
      <c r="D4" s="165"/>
    </row>
    <row r="5" spans="2:4" s="76" customFormat="1" ht="24" customHeight="1" x14ac:dyDescent="0.25">
      <c r="B5" s="77" t="s">
        <v>10</v>
      </c>
      <c r="C5" s="78" t="s">
        <v>56</v>
      </c>
      <c r="D5" s="79" t="s">
        <v>5</v>
      </c>
    </row>
    <row r="6" spans="2:4" s="76" customFormat="1" ht="23.25" customHeight="1" x14ac:dyDescent="0.25">
      <c r="B6" s="80" t="s">
        <v>70</v>
      </c>
      <c r="C6" s="81">
        <v>4.4675925925925898E-3</v>
      </c>
      <c r="D6" s="109">
        <v>0.146156758803484</v>
      </c>
    </row>
    <row r="7" spans="2:4" s="76" customFormat="1" ht="23.25" customHeight="1" x14ac:dyDescent="0.25">
      <c r="B7" s="80" t="s">
        <v>112</v>
      </c>
      <c r="C7" s="81">
        <v>3.04398148148148E-3</v>
      </c>
      <c r="D7" s="109">
        <v>9.9583491101855395E-2</v>
      </c>
    </row>
    <row r="8" spans="2:4" s="76" customFormat="1" ht="23.25" customHeight="1" x14ac:dyDescent="0.25">
      <c r="B8" s="80" t="s">
        <v>143</v>
      </c>
      <c r="C8" s="81">
        <v>2.8703703703703699E-3</v>
      </c>
      <c r="D8" s="109">
        <v>9.3903824308973899E-2</v>
      </c>
    </row>
    <row r="9" spans="2:4" s="76" customFormat="1" ht="23.25" customHeight="1" x14ac:dyDescent="0.25">
      <c r="B9" s="80" t="s">
        <v>206</v>
      </c>
      <c r="C9" s="81">
        <v>2.5925925925925899E-3</v>
      </c>
      <c r="D9" s="109">
        <v>8.4816357440363505E-2</v>
      </c>
    </row>
    <row r="10" spans="2:4" s="76" customFormat="1" ht="23.25" customHeight="1" x14ac:dyDescent="0.25">
      <c r="B10" s="80" t="s">
        <v>113</v>
      </c>
      <c r="C10" s="81">
        <v>1.9791666666666699E-3</v>
      </c>
      <c r="D10" s="109">
        <v>6.4748201438848907E-2</v>
      </c>
    </row>
    <row r="11" spans="2:4" s="76" customFormat="1" ht="23.25" customHeight="1" x14ac:dyDescent="0.25">
      <c r="B11" s="80" t="s">
        <v>198</v>
      </c>
      <c r="C11" s="81">
        <v>1.86342592592593E-3</v>
      </c>
      <c r="D11" s="109">
        <v>6.0961756910261303E-2</v>
      </c>
    </row>
    <row r="12" spans="2:4" s="76" customFormat="1" ht="23.25" customHeight="1" x14ac:dyDescent="0.25">
      <c r="B12" s="80" t="s">
        <v>71</v>
      </c>
      <c r="C12" s="81">
        <v>1.30787037037037E-3</v>
      </c>
      <c r="D12" s="109">
        <v>4.27868231730405E-2</v>
      </c>
    </row>
    <row r="13" spans="2:4" s="76" customFormat="1" ht="23.25" customHeight="1" x14ac:dyDescent="0.25">
      <c r="B13" s="80" t="s">
        <v>152</v>
      </c>
      <c r="C13" s="81">
        <v>1.2962962962962999E-3</v>
      </c>
      <c r="D13" s="109">
        <v>4.2408178720181801E-2</v>
      </c>
    </row>
    <row r="14" spans="2:4" s="76" customFormat="1" ht="23.25" customHeight="1" x14ac:dyDescent="0.25">
      <c r="B14" s="80" t="s">
        <v>181</v>
      </c>
      <c r="C14" s="81">
        <v>1.05324074074074E-3</v>
      </c>
      <c r="D14" s="109">
        <v>3.4456645210147699E-2</v>
      </c>
    </row>
    <row r="15" spans="2:4" s="76" customFormat="1" ht="23.25" customHeight="1" x14ac:dyDescent="0.25">
      <c r="B15" s="80" t="s">
        <v>219</v>
      </c>
      <c r="C15" s="81">
        <v>9.1435185185185196E-4</v>
      </c>
      <c r="D15" s="109">
        <v>2.9912911775842502E-2</v>
      </c>
    </row>
    <row r="16" spans="2:4" s="76" customFormat="1" ht="23.25" customHeight="1" x14ac:dyDescent="0.25">
      <c r="B16" s="80" t="s">
        <v>153</v>
      </c>
      <c r="C16" s="81">
        <v>8.6805555555555605E-4</v>
      </c>
      <c r="D16" s="109">
        <v>2.8398333964407399E-2</v>
      </c>
    </row>
    <row r="17" spans="2:4" s="76" customFormat="1" ht="23.25" customHeight="1" x14ac:dyDescent="0.25">
      <c r="B17" s="80" t="s">
        <v>218</v>
      </c>
      <c r="C17" s="81">
        <v>8.4490740740740696E-4</v>
      </c>
      <c r="D17" s="109">
        <v>2.76410450586899E-2</v>
      </c>
    </row>
    <row r="18" spans="2:4" s="76" customFormat="1" ht="23.25" customHeight="1" x14ac:dyDescent="0.25">
      <c r="B18" s="80" t="s">
        <v>202</v>
      </c>
      <c r="C18" s="81">
        <v>7.8703703703703705E-4</v>
      </c>
      <c r="D18" s="109">
        <v>2.5747822794396101E-2</v>
      </c>
    </row>
    <row r="19" spans="2:4" s="76" customFormat="1" ht="23.25" customHeight="1" x14ac:dyDescent="0.25">
      <c r="B19" s="80" t="s">
        <v>151</v>
      </c>
      <c r="C19" s="81">
        <v>7.7546296296296304E-4</v>
      </c>
      <c r="D19" s="109">
        <v>2.5369178341537301E-2</v>
      </c>
    </row>
    <row r="20" spans="2:4" s="76" customFormat="1" ht="23.25" customHeight="1" x14ac:dyDescent="0.25">
      <c r="B20" s="80" t="s">
        <v>75</v>
      </c>
      <c r="C20" s="81">
        <v>7.4074074074074103E-4</v>
      </c>
      <c r="D20" s="109">
        <v>2.4233244982960998E-2</v>
      </c>
    </row>
    <row r="21" spans="2:4" s="76" customFormat="1" ht="23.25" customHeight="1" x14ac:dyDescent="0.25">
      <c r="B21" s="80" t="s">
        <v>135</v>
      </c>
      <c r="C21" s="81">
        <v>7.2916666666666703E-4</v>
      </c>
      <c r="D21" s="109">
        <v>2.3854600530102198E-2</v>
      </c>
    </row>
    <row r="22" spans="2:4" s="76" customFormat="1" ht="23.25" customHeight="1" x14ac:dyDescent="0.25">
      <c r="B22" s="80" t="s">
        <v>133</v>
      </c>
      <c r="C22" s="81">
        <v>7.0601851851851804E-4</v>
      </c>
      <c r="D22" s="109">
        <v>2.3097311624384699E-2</v>
      </c>
    </row>
    <row r="23" spans="2:4" s="76" customFormat="1" ht="23.25" customHeight="1" x14ac:dyDescent="0.25">
      <c r="B23" s="80" t="s">
        <v>145</v>
      </c>
      <c r="C23" s="81">
        <v>4.7453703703703698E-4</v>
      </c>
      <c r="D23" s="109">
        <v>1.5524422567209401E-2</v>
      </c>
    </row>
    <row r="24" spans="2:4" s="76" customFormat="1" ht="23.25" customHeight="1" x14ac:dyDescent="0.25">
      <c r="B24" s="80" t="s">
        <v>220</v>
      </c>
      <c r="C24" s="81">
        <v>4.5138888888888898E-4</v>
      </c>
      <c r="D24" s="109">
        <v>1.4767133661491899E-2</v>
      </c>
    </row>
    <row r="25" spans="2:4" s="76" customFormat="1" ht="23.25" customHeight="1" thickBot="1" x14ac:dyDescent="0.3">
      <c r="B25" s="83" t="s">
        <v>119</v>
      </c>
      <c r="C25" s="84">
        <v>4.2824074074074102E-4</v>
      </c>
      <c r="D25" s="110">
        <v>1.40098447557743E-2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5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0" t="s">
        <v>66</v>
      </c>
      <c r="C3" s="161"/>
      <c r="D3" s="162"/>
    </row>
    <row r="4" spans="2:4" s="76" customFormat="1" ht="24" customHeight="1" x14ac:dyDescent="0.25">
      <c r="B4" s="182" t="s">
        <v>155</v>
      </c>
      <c r="C4" s="164"/>
      <c r="D4" s="165"/>
    </row>
    <row r="5" spans="2:4" s="76" customFormat="1" ht="24" customHeight="1" x14ac:dyDescent="0.25">
      <c r="B5" s="183" t="s">
        <v>10</v>
      </c>
      <c r="C5" s="78" t="s">
        <v>56</v>
      </c>
      <c r="D5" s="79" t="s">
        <v>5</v>
      </c>
    </row>
    <row r="6" spans="2:4" s="76" customFormat="1" ht="24" customHeight="1" thickBot="1" x14ac:dyDescent="0.3">
      <c r="B6" s="184"/>
      <c r="C6" s="185"/>
      <c r="D6" s="18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view="pageBreakPreview" zoomScaleNormal="56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4" customHeight="1" x14ac:dyDescent="0.25">
      <c r="B3" s="166" t="s">
        <v>76</v>
      </c>
      <c r="C3" s="167"/>
      <c r="D3" s="168"/>
    </row>
    <row r="4" spans="2:4" s="76" customFormat="1" ht="24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x14ac:dyDescent="0.25">
      <c r="B6" s="99" t="s">
        <v>121</v>
      </c>
      <c r="C6" s="100">
        <v>8.4953703703703701E-3</v>
      </c>
      <c r="D6" s="101">
        <v>7.37540192926045E-2</v>
      </c>
    </row>
    <row r="7" spans="2:4" s="76" customFormat="1" ht="23.25" customHeight="1" x14ac:dyDescent="0.25">
      <c r="B7" s="99" t="s">
        <v>189</v>
      </c>
      <c r="C7" s="100">
        <v>7.25694444444444E-3</v>
      </c>
      <c r="D7" s="101">
        <v>6.3002411575562703E-2</v>
      </c>
    </row>
    <row r="8" spans="2:4" s="76" customFormat="1" ht="23.25" customHeight="1" x14ac:dyDescent="0.25">
      <c r="B8" s="99" t="s">
        <v>187</v>
      </c>
      <c r="C8" s="100">
        <v>6.9560185185185202E-3</v>
      </c>
      <c r="D8" s="101">
        <v>6.0389871382636698E-2</v>
      </c>
    </row>
    <row r="9" spans="2:4" s="76" customFormat="1" ht="23.25" customHeight="1" x14ac:dyDescent="0.25">
      <c r="B9" s="99" t="s">
        <v>146</v>
      </c>
      <c r="C9" s="100">
        <v>6.4467592592592597E-3</v>
      </c>
      <c r="D9" s="101">
        <v>5.5968649517684897E-2</v>
      </c>
    </row>
    <row r="10" spans="2:4" s="76" customFormat="1" ht="23.25" customHeight="1" x14ac:dyDescent="0.25">
      <c r="B10" s="99" t="s">
        <v>221</v>
      </c>
      <c r="C10" s="100">
        <v>6.0069444444444398E-3</v>
      </c>
      <c r="D10" s="101">
        <v>5.2150321543408401E-2</v>
      </c>
    </row>
    <row r="11" spans="2:4" s="76" customFormat="1" ht="23.25" customHeight="1" x14ac:dyDescent="0.25">
      <c r="B11" s="99" t="s">
        <v>201</v>
      </c>
      <c r="C11" s="100">
        <v>5.6249999999999998E-3</v>
      </c>
      <c r="D11" s="101">
        <v>4.8834405144694497E-2</v>
      </c>
    </row>
    <row r="12" spans="2:4" s="76" customFormat="1" ht="23.25" customHeight="1" x14ac:dyDescent="0.25">
      <c r="B12" s="99" t="s">
        <v>152</v>
      </c>
      <c r="C12" s="100">
        <v>5.5324074074074104E-3</v>
      </c>
      <c r="D12" s="101">
        <v>4.8030546623794197E-2</v>
      </c>
    </row>
    <row r="13" spans="2:4" s="76" customFormat="1" ht="23.25" customHeight="1" x14ac:dyDescent="0.25">
      <c r="B13" s="99" t="s">
        <v>151</v>
      </c>
      <c r="C13" s="100">
        <v>5.4745370370370399E-3</v>
      </c>
      <c r="D13" s="101">
        <v>4.7528135048231501E-2</v>
      </c>
    </row>
    <row r="14" spans="2:4" s="76" customFormat="1" ht="23.25" customHeight="1" x14ac:dyDescent="0.25">
      <c r="B14" s="99" t="s">
        <v>222</v>
      </c>
      <c r="C14" s="100">
        <v>5.2893518518518498E-3</v>
      </c>
      <c r="D14" s="101">
        <v>4.5920418006430902E-2</v>
      </c>
    </row>
    <row r="15" spans="2:4" s="76" customFormat="1" ht="23.25" customHeight="1" x14ac:dyDescent="0.25">
      <c r="B15" s="99" t="s">
        <v>217</v>
      </c>
      <c r="C15" s="100">
        <v>4.8495370370370402E-3</v>
      </c>
      <c r="D15" s="101">
        <v>4.2102090032154302E-2</v>
      </c>
    </row>
    <row r="16" spans="2:4" s="76" customFormat="1" ht="23.25" customHeight="1" x14ac:dyDescent="0.25">
      <c r="B16" s="99" t="s">
        <v>149</v>
      </c>
      <c r="C16" s="100">
        <v>4.7800925925925901E-3</v>
      </c>
      <c r="D16" s="101">
        <v>4.1499196141479101E-2</v>
      </c>
    </row>
    <row r="17" spans="2:4" s="76" customFormat="1" ht="23.25" customHeight="1" x14ac:dyDescent="0.25">
      <c r="B17" s="99" t="s">
        <v>144</v>
      </c>
      <c r="C17" s="100">
        <v>4.76851851851852E-3</v>
      </c>
      <c r="D17" s="101">
        <v>4.1398713826366597E-2</v>
      </c>
    </row>
    <row r="18" spans="2:4" s="76" customFormat="1" ht="23.25" customHeight="1" x14ac:dyDescent="0.25">
      <c r="B18" s="99" t="s">
        <v>223</v>
      </c>
      <c r="C18" s="100">
        <v>4.2245370370370397E-3</v>
      </c>
      <c r="D18" s="101">
        <v>3.6676045016077199E-2</v>
      </c>
    </row>
    <row r="19" spans="2:4" s="76" customFormat="1" ht="23.25" customHeight="1" x14ac:dyDescent="0.25">
      <c r="B19" s="99" t="s">
        <v>70</v>
      </c>
      <c r="C19" s="100">
        <v>3.8541666666666698E-3</v>
      </c>
      <c r="D19" s="101">
        <v>3.3460610932475897E-2</v>
      </c>
    </row>
    <row r="20" spans="2:4" s="76" customFormat="1" ht="23.25" customHeight="1" x14ac:dyDescent="0.25">
      <c r="B20" s="99" t="s">
        <v>224</v>
      </c>
      <c r="C20" s="100">
        <v>3.5879629629629599E-3</v>
      </c>
      <c r="D20" s="101">
        <v>3.1149517684887499E-2</v>
      </c>
    </row>
    <row r="21" spans="2:4" s="76" customFormat="1" ht="23.25" customHeight="1" x14ac:dyDescent="0.25">
      <c r="B21" s="99" t="s">
        <v>188</v>
      </c>
      <c r="C21" s="100">
        <v>3.2986111111111098E-3</v>
      </c>
      <c r="D21" s="101">
        <v>2.8637459807073998E-2</v>
      </c>
    </row>
    <row r="22" spans="2:4" s="76" customFormat="1" ht="23.25" customHeight="1" x14ac:dyDescent="0.25">
      <c r="B22" s="99" t="s">
        <v>225</v>
      </c>
      <c r="C22" s="100">
        <v>2.99768518518519E-3</v>
      </c>
      <c r="D22" s="101">
        <v>2.60249196141479E-2</v>
      </c>
    </row>
    <row r="23" spans="2:4" s="76" customFormat="1" ht="23.25" customHeight="1" x14ac:dyDescent="0.25">
      <c r="B23" s="99" t="s">
        <v>226</v>
      </c>
      <c r="C23" s="100">
        <v>2.9166666666666698E-3</v>
      </c>
      <c r="D23" s="101">
        <v>2.5321543408360101E-2</v>
      </c>
    </row>
    <row r="24" spans="2:4" s="76" customFormat="1" ht="23.25" customHeight="1" x14ac:dyDescent="0.25">
      <c r="B24" s="99" t="s">
        <v>227</v>
      </c>
      <c r="C24" s="100">
        <v>2.8587962962962998E-3</v>
      </c>
      <c r="D24" s="101">
        <v>2.4819131832797402E-2</v>
      </c>
    </row>
    <row r="25" spans="2:4" s="76" customFormat="1" ht="23.25" customHeight="1" thickBot="1" x14ac:dyDescent="0.3">
      <c r="B25" s="102" t="s">
        <v>228</v>
      </c>
      <c r="C25" s="103">
        <v>2.7662037037037E-3</v>
      </c>
      <c r="D25" s="104">
        <v>2.4015273311897099E-2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topLeftCell="A3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6" t="s">
        <v>77</v>
      </c>
      <c r="C3" s="167"/>
      <c r="D3" s="168"/>
    </row>
    <row r="4" spans="2:4" ht="23.25" customHeight="1" x14ac:dyDescent="0.25">
      <c r="B4" s="169" t="s">
        <v>155</v>
      </c>
      <c r="C4" s="170"/>
      <c r="D4" s="171"/>
    </row>
    <row r="5" spans="2:4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6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topLeftCell="A3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6" t="s">
        <v>78</v>
      </c>
      <c r="C3" s="167"/>
      <c r="D3" s="168"/>
    </row>
    <row r="4" spans="2:4" ht="23.25" customHeight="1" x14ac:dyDescent="0.25">
      <c r="B4" s="169" t="s">
        <v>155</v>
      </c>
      <c r="C4" s="170"/>
      <c r="D4" s="171"/>
    </row>
    <row r="5" spans="2:4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view="pageBreakPreview" zoomScaleNormal="48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79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x14ac:dyDescent="0.25">
      <c r="B6" s="99" t="s">
        <v>201</v>
      </c>
      <c r="C6" s="100">
        <v>1.7870370370370401E-2</v>
      </c>
      <c r="D6" s="101">
        <v>7.0175438596491196E-2</v>
      </c>
    </row>
    <row r="7" spans="2:4" s="76" customFormat="1" ht="23.25" customHeight="1" x14ac:dyDescent="0.25">
      <c r="B7" s="99" t="s">
        <v>184</v>
      </c>
      <c r="C7" s="100">
        <v>1.2708333333333301E-2</v>
      </c>
      <c r="D7" s="101">
        <v>4.9904554131442597E-2</v>
      </c>
    </row>
    <row r="8" spans="2:4" s="76" customFormat="1" ht="23.25" customHeight="1" x14ac:dyDescent="0.25">
      <c r="B8" s="99" t="s">
        <v>139</v>
      </c>
      <c r="C8" s="100">
        <v>1.1400462962962999E-2</v>
      </c>
      <c r="D8" s="101">
        <v>4.47686573947823E-2</v>
      </c>
    </row>
    <row r="9" spans="2:4" s="76" customFormat="1" ht="23.25" customHeight="1" x14ac:dyDescent="0.25">
      <c r="B9" s="99" t="s">
        <v>147</v>
      </c>
      <c r="C9" s="100">
        <v>1.12152777777778E-2</v>
      </c>
      <c r="D9" s="101">
        <v>4.4041450777202097E-2</v>
      </c>
    </row>
    <row r="10" spans="2:4" s="76" customFormat="1" ht="23.25" customHeight="1" x14ac:dyDescent="0.25">
      <c r="B10" s="99" t="s">
        <v>146</v>
      </c>
      <c r="C10" s="100">
        <v>1.1111111111111099E-2</v>
      </c>
      <c r="D10" s="101">
        <v>4.3632397054813199E-2</v>
      </c>
    </row>
    <row r="11" spans="2:4" s="76" customFormat="1" ht="23.25" customHeight="1" x14ac:dyDescent="0.25">
      <c r="B11" s="99" t="s">
        <v>118</v>
      </c>
      <c r="C11" s="100">
        <v>9.9884259259259301E-3</v>
      </c>
      <c r="D11" s="101">
        <v>3.9223706935733099E-2</v>
      </c>
    </row>
    <row r="12" spans="2:4" s="76" customFormat="1" ht="23.25" customHeight="1" x14ac:dyDescent="0.25">
      <c r="B12" s="99" t="s">
        <v>227</v>
      </c>
      <c r="C12" s="100">
        <v>9.9768518518518496E-3</v>
      </c>
      <c r="D12" s="101">
        <v>3.91782565221344E-2</v>
      </c>
    </row>
    <row r="13" spans="2:4" s="76" customFormat="1" ht="23.25" customHeight="1" x14ac:dyDescent="0.25">
      <c r="B13" s="99" t="s">
        <v>197</v>
      </c>
      <c r="C13" s="100">
        <v>8.9120370370370395E-3</v>
      </c>
      <c r="D13" s="101">
        <v>3.4996818471048102E-2</v>
      </c>
    </row>
    <row r="14" spans="2:4" s="76" customFormat="1" ht="23.25" customHeight="1" x14ac:dyDescent="0.25">
      <c r="B14" s="99" t="s">
        <v>132</v>
      </c>
      <c r="C14" s="100">
        <v>8.4143518518518499E-3</v>
      </c>
      <c r="D14" s="101">
        <v>3.3042450686301197E-2</v>
      </c>
    </row>
    <row r="15" spans="2:4" s="76" customFormat="1" ht="23.25" customHeight="1" x14ac:dyDescent="0.25">
      <c r="B15" s="99" t="s">
        <v>229</v>
      </c>
      <c r="C15" s="100">
        <v>7.1643518518518497E-3</v>
      </c>
      <c r="D15" s="101">
        <v>2.8133806017634801E-2</v>
      </c>
    </row>
    <row r="16" spans="2:4" s="76" customFormat="1" ht="23.25" customHeight="1" x14ac:dyDescent="0.25">
      <c r="B16" s="99" t="s">
        <v>230</v>
      </c>
      <c r="C16" s="100">
        <v>6.4467592592592597E-3</v>
      </c>
      <c r="D16" s="101">
        <v>2.53158803745114E-2</v>
      </c>
    </row>
    <row r="17" spans="2:4" s="76" customFormat="1" ht="23.25" customHeight="1" x14ac:dyDescent="0.25">
      <c r="B17" s="99" t="s">
        <v>217</v>
      </c>
      <c r="C17" s="100">
        <v>6.3541666666666703E-3</v>
      </c>
      <c r="D17" s="101">
        <v>2.4952277065721298E-2</v>
      </c>
    </row>
    <row r="18" spans="2:4" s="76" customFormat="1" ht="23.25" customHeight="1" x14ac:dyDescent="0.25">
      <c r="B18" s="99" t="s">
        <v>200</v>
      </c>
      <c r="C18" s="100">
        <v>6.0300925925925904E-3</v>
      </c>
      <c r="D18" s="101">
        <v>2.3679665484955901E-2</v>
      </c>
    </row>
    <row r="19" spans="2:4" s="76" customFormat="1" ht="23.25" customHeight="1" x14ac:dyDescent="0.25">
      <c r="B19" s="99" t="s">
        <v>199</v>
      </c>
      <c r="C19" s="100">
        <v>5.5555555555555601E-3</v>
      </c>
      <c r="D19" s="101">
        <v>2.1816198527406599E-2</v>
      </c>
    </row>
    <row r="20" spans="2:4" s="76" customFormat="1" ht="23.25" customHeight="1" x14ac:dyDescent="0.25">
      <c r="B20" s="99" t="s">
        <v>209</v>
      </c>
      <c r="C20" s="100">
        <v>5.5208333333333299E-3</v>
      </c>
      <c r="D20" s="101">
        <v>2.16798472866103E-2</v>
      </c>
    </row>
    <row r="21" spans="2:4" s="76" customFormat="1" ht="23.25" customHeight="1" x14ac:dyDescent="0.25">
      <c r="B21" s="99" t="s">
        <v>231</v>
      </c>
      <c r="C21" s="100">
        <v>5.37037037037037E-3</v>
      </c>
      <c r="D21" s="101">
        <v>2.10889919098264E-2</v>
      </c>
    </row>
    <row r="22" spans="2:4" s="76" customFormat="1" ht="23.25" customHeight="1" x14ac:dyDescent="0.25">
      <c r="B22" s="99" t="s">
        <v>188</v>
      </c>
      <c r="C22" s="100">
        <v>5.2199074074074101E-3</v>
      </c>
      <c r="D22" s="101">
        <v>2.0498136533042499E-2</v>
      </c>
    </row>
    <row r="23" spans="2:4" s="76" customFormat="1" ht="23.25" customHeight="1" x14ac:dyDescent="0.25">
      <c r="B23" s="99" t="s">
        <v>232</v>
      </c>
      <c r="C23" s="100">
        <v>5.0578703703703697E-3</v>
      </c>
      <c r="D23" s="101">
        <v>1.9861830742659799E-2</v>
      </c>
    </row>
    <row r="24" spans="2:4" s="76" customFormat="1" ht="23.25" customHeight="1" x14ac:dyDescent="0.25">
      <c r="B24" s="99" t="s">
        <v>187</v>
      </c>
      <c r="C24" s="100">
        <v>4.7106481481481496E-3</v>
      </c>
      <c r="D24" s="101">
        <v>1.8498318334696801E-2</v>
      </c>
    </row>
    <row r="25" spans="2:4" s="76" customFormat="1" ht="23.25" customHeight="1" thickBot="1" x14ac:dyDescent="0.3">
      <c r="B25" s="124" t="s">
        <v>148</v>
      </c>
      <c r="C25" s="125">
        <v>4.6296296296296302E-3</v>
      </c>
      <c r="D25" s="126">
        <v>1.81801654395055E-2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80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81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51" t="s">
        <v>82</v>
      </c>
      <c r="C3" s="152"/>
      <c r="D3" s="153"/>
    </row>
    <row r="4" spans="2:4" ht="23.25" customHeight="1" x14ac:dyDescent="0.25">
      <c r="B4" s="154" t="s">
        <v>155</v>
      </c>
      <c r="C4" s="155"/>
      <c r="D4" s="156"/>
    </row>
    <row r="5" spans="2:4" ht="23.25" customHeight="1" x14ac:dyDescent="0.25">
      <c r="B5" s="40" t="s">
        <v>10</v>
      </c>
      <c r="C5" s="41" t="s">
        <v>56</v>
      </c>
      <c r="D5" s="42" t="s">
        <v>5</v>
      </c>
    </row>
    <row r="6" spans="2:4" ht="23.25" customHeight="1" thickBot="1" x14ac:dyDescent="0.3">
      <c r="B6" s="89"/>
      <c r="C6" s="90"/>
      <c r="D6" s="9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83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44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2.8703703703703699E-3</v>
      </c>
      <c r="D7" s="12">
        <f t="shared" ref="D7:D18" si="0">IFERROR(C7/C$19,0)</f>
        <v>0.35581061692969851</v>
      </c>
      <c r="E7" s="12">
        <f t="shared" ref="E7:E18" si="1">IFERROR(C7/C$30,0)</f>
        <v>0.12685421994884888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2.8703703703703699E-3</v>
      </c>
      <c r="J7" s="12">
        <f t="shared" ref="J7:J18" si="4">IFERROR(I7/I$19,0)</f>
        <v>0.35581061692969851</v>
      </c>
      <c r="K7" s="14">
        <f t="shared" ref="K7:K18" si="5">IFERROR(I7/I$30,0)</f>
        <v>0.12685421994884888</v>
      </c>
    </row>
    <row r="8" spans="2:11" x14ac:dyDescent="0.25">
      <c r="B8" s="131" t="s">
        <v>110</v>
      </c>
      <c r="C8" s="11">
        <v>1.4236111111111101E-3</v>
      </c>
      <c r="D8" s="12">
        <f t="shared" si="0"/>
        <v>0.17647058823529393</v>
      </c>
      <c r="E8" s="12">
        <f t="shared" si="1"/>
        <v>6.2915601023017756E-2</v>
      </c>
      <c r="F8" s="11">
        <v>0</v>
      </c>
      <c r="G8" s="12">
        <f t="shared" si="2"/>
        <v>0</v>
      </c>
      <c r="H8" s="12">
        <f t="shared" si="3"/>
        <v>0</v>
      </c>
      <c r="I8" s="11">
        <v>1.4236111111111101E-3</v>
      </c>
      <c r="J8" s="12">
        <f t="shared" si="4"/>
        <v>0.17647058823529393</v>
      </c>
      <c r="K8" s="14">
        <f t="shared" si="5"/>
        <v>6.2915601023017756E-2</v>
      </c>
    </row>
    <row r="9" spans="2:11" x14ac:dyDescent="0.25">
      <c r="B9" s="10" t="s">
        <v>47</v>
      </c>
      <c r="C9" s="11">
        <v>2.6620370370370399E-4</v>
      </c>
      <c r="D9" s="12">
        <f t="shared" si="0"/>
        <v>3.2998565279770471E-2</v>
      </c>
      <c r="E9" s="12">
        <f t="shared" si="1"/>
        <v>1.1764705882352936E-2</v>
      </c>
      <c r="F9" s="11">
        <v>0</v>
      </c>
      <c r="G9" s="12">
        <f t="shared" si="2"/>
        <v>0</v>
      </c>
      <c r="H9" s="12">
        <f t="shared" si="3"/>
        <v>0</v>
      </c>
      <c r="I9" s="11">
        <v>2.6620370370370399E-4</v>
      </c>
      <c r="J9" s="12">
        <f t="shared" si="4"/>
        <v>3.2998565279770471E-2</v>
      </c>
      <c r="K9" s="14">
        <f t="shared" si="5"/>
        <v>1.1764705882352936E-2</v>
      </c>
    </row>
    <row r="10" spans="2:11" x14ac:dyDescent="0.25">
      <c r="B10" s="10" t="s">
        <v>11</v>
      </c>
      <c r="C10" s="11">
        <v>1.4814814814814801E-3</v>
      </c>
      <c r="D10" s="12">
        <f t="shared" si="0"/>
        <v>0.18364418938307006</v>
      </c>
      <c r="E10" s="12">
        <f t="shared" si="1"/>
        <v>6.5473145780050993E-2</v>
      </c>
      <c r="F10" s="11">
        <v>0</v>
      </c>
      <c r="G10" s="12">
        <f t="shared" si="2"/>
        <v>0</v>
      </c>
      <c r="H10" s="12">
        <f t="shared" si="3"/>
        <v>0</v>
      </c>
      <c r="I10" s="11">
        <v>1.4814814814814801E-3</v>
      </c>
      <c r="J10" s="12">
        <f t="shared" si="4"/>
        <v>0.18364418938307006</v>
      </c>
      <c r="K10" s="14">
        <f t="shared" si="5"/>
        <v>6.5473145780050993E-2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1.15740740740741E-4</v>
      </c>
      <c r="D12" s="12">
        <f t="shared" si="0"/>
        <v>1.4347202295552395E-2</v>
      </c>
      <c r="E12" s="12">
        <f t="shared" si="1"/>
        <v>5.1150895140665001E-3</v>
      </c>
      <c r="F12" s="11">
        <v>0</v>
      </c>
      <c r="G12" s="12">
        <f t="shared" si="2"/>
        <v>0</v>
      </c>
      <c r="H12" s="12">
        <f t="shared" si="3"/>
        <v>0</v>
      </c>
      <c r="I12" s="11">
        <v>1.15740740740741E-4</v>
      </c>
      <c r="J12" s="12">
        <f t="shared" si="4"/>
        <v>1.4347202295552395E-2</v>
      </c>
      <c r="K12" s="14">
        <f t="shared" si="5"/>
        <v>5.1150895140665001E-3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4.6296296296296301E-5</v>
      </c>
      <c r="D15" s="12">
        <f t="shared" si="0"/>
        <v>5.7388809182209455E-3</v>
      </c>
      <c r="E15" s="12">
        <f t="shared" si="1"/>
        <v>2.0460358056265957E-3</v>
      </c>
      <c r="F15" s="11">
        <v>0</v>
      </c>
      <c r="G15" s="12">
        <f t="shared" si="2"/>
        <v>0</v>
      </c>
      <c r="H15" s="12">
        <f t="shared" si="3"/>
        <v>0</v>
      </c>
      <c r="I15" s="11">
        <v>4.6296296296296301E-5</v>
      </c>
      <c r="J15" s="12">
        <f t="shared" si="4"/>
        <v>5.7388809182209455E-3</v>
      </c>
      <c r="K15" s="14">
        <f t="shared" si="5"/>
        <v>2.0460358056265957E-3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1.86342592592593E-3</v>
      </c>
      <c r="D18" s="12">
        <f t="shared" si="0"/>
        <v>0.23098995695839356</v>
      </c>
      <c r="E18" s="12">
        <f t="shared" si="1"/>
        <v>8.2352941176470643E-2</v>
      </c>
      <c r="F18" s="11">
        <v>0</v>
      </c>
      <c r="G18" s="12">
        <f t="shared" si="2"/>
        <v>0</v>
      </c>
      <c r="H18" s="12">
        <f t="shared" si="3"/>
        <v>0</v>
      </c>
      <c r="I18" s="11">
        <v>1.86342592592593E-3</v>
      </c>
      <c r="J18" s="12">
        <f t="shared" si="4"/>
        <v>0.23098995695839356</v>
      </c>
      <c r="K18" s="14">
        <f t="shared" si="5"/>
        <v>8.2352941176470643E-2</v>
      </c>
    </row>
    <row r="19" spans="2:11" ht="16.5" thickTop="1" thickBot="1" x14ac:dyDescent="0.3">
      <c r="B19" s="31" t="s">
        <v>3</v>
      </c>
      <c r="C19" s="32">
        <f>SUM(C7:C18)</f>
        <v>8.0671296296296324E-3</v>
      </c>
      <c r="D19" s="33">
        <f>IFERROR(SUM(D7:D18),0)</f>
        <v>0.99999999999999989</v>
      </c>
      <c r="E19" s="33">
        <f>IFERROR(SUM(E7:E18),0)</f>
        <v>0.35652173913043428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8.0671296296296324E-3</v>
      </c>
      <c r="J19" s="33">
        <f>IFERROR(SUM(J7:J18),0)</f>
        <v>0.99999999999999989</v>
      </c>
      <c r="K19" s="34">
        <f>IFERROR(SUM(K7:K18),0)</f>
        <v>0.35652173913043428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8.9120370370370395E-4</v>
      </c>
      <c r="D22" s="19"/>
      <c r="E22" s="12">
        <f>IFERROR(C22/C$30,0)</f>
        <v>3.9386189258311971E-2</v>
      </c>
      <c r="F22" s="11">
        <v>0</v>
      </c>
      <c r="G22" s="19"/>
      <c r="H22" s="12">
        <f>IFERROR(F22/F$30,0)</f>
        <v>0</v>
      </c>
      <c r="I22" s="11">
        <v>8.9120370370370395E-4</v>
      </c>
      <c r="J22" s="19"/>
      <c r="K22" s="14">
        <f>IFERROR(I22/I$30,0)</f>
        <v>3.9386189258311971E-2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6.9444444444444404E-5</v>
      </c>
      <c r="D24" s="19"/>
      <c r="E24" s="12">
        <f t="shared" si="6"/>
        <v>3.0690537084398909E-3</v>
      </c>
      <c r="F24" s="11">
        <v>0</v>
      </c>
      <c r="G24" s="19"/>
      <c r="H24" s="12">
        <f t="shared" si="7"/>
        <v>0</v>
      </c>
      <c r="I24" s="11">
        <v>6.9444444444444404E-5</v>
      </c>
      <c r="J24" s="19"/>
      <c r="K24" s="14">
        <f t="shared" si="8"/>
        <v>3.0690537084398909E-3</v>
      </c>
    </row>
    <row r="25" spans="2:11" x14ac:dyDescent="0.25">
      <c r="B25" s="18" t="s">
        <v>18</v>
      </c>
      <c r="C25" s="11">
        <v>2.1875000000000002E-3</v>
      </c>
      <c r="D25" s="19"/>
      <c r="E25" s="12">
        <f t="shared" si="6"/>
        <v>9.667519181585664E-2</v>
      </c>
      <c r="F25" s="11">
        <v>0</v>
      </c>
      <c r="G25" s="19"/>
      <c r="H25" s="12">
        <f t="shared" si="7"/>
        <v>0</v>
      </c>
      <c r="I25" s="11">
        <v>2.1875000000000002E-3</v>
      </c>
      <c r="J25" s="19"/>
      <c r="K25" s="14">
        <f t="shared" si="8"/>
        <v>9.667519181585664E-2</v>
      </c>
    </row>
    <row r="26" spans="2:11" x14ac:dyDescent="0.25">
      <c r="B26" s="18" t="s">
        <v>19</v>
      </c>
      <c r="C26" s="11">
        <v>1.10416666666667E-2</v>
      </c>
      <c r="D26" s="19"/>
      <c r="E26" s="12">
        <f t="shared" si="6"/>
        <v>0.4879795396419444</v>
      </c>
      <c r="F26" s="11">
        <v>0</v>
      </c>
      <c r="G26" s="19"/>
      <c r="H26" s="12">
        <f t="shared" si="7"/>
        <v>0</v>
      </c>
      <c r="I26" s="11">
        <v>1.10416666666667E-2</v>
      </c>
      <c r="J26" s="19"/>
      <c r="K26" s="14">
        <f t="shared" si="8"/>
        <v>0.4879795396419444</v>
      </c>
    </row>
    <row r="27" spans="2:11" ht="15.75" thickBot="1" x14ac:dyDescent="0.3">
      <c r="B27" s="23" t="s">
        <v>20</v>
      </c>
      <c r="C27" s="20">
        <v>3.7037037037037003E-4</v>
      </c>
      <c r="D27" s="24"/>
      <c r="E27" s="21">
        <f t="shared" si="6"/>
        <v>1.6368286445012748E-2</v>
      </c>
      <c r="F27" s="20">
        <v>0</v>
      </c>
      <c r="G27" s="24"/>
      <c r="H27" s="21">
        <f t="shared" si="7"/>
        <v>0</v>
      </c>
      <c r="I27" s="20">
        <v>3.7037037037037003E-4</v>
      </c>
      <c r="J27" s="24"/>
      <c r="K27" s="22">
        <f t="shared" si="8"/>
        <v>1.6368286445012748E-2</v>
      </c>
    </row>
    <row r="28" spans="2:11" ht="16.5" thickTop="1" thickBot="1" x14ac:dyDescent="0.3">
      <c r="B28" s="31" t="s">
        <v>3</v>
      </c>
      <c r="C28" s="32">
        <f>SUM(C22:C27)</f>
        <v>1.4560185185185218E-2</v>
      </c>
      <c r="D28" s="33"/>
      <c r="E28" s="33">
        <f>IFERROR(SUM(E22:E27),0)</f>
        <v>0.64347826086956572</v>
      </c>
      <c r="F28" s="32">
        <f>SUM(F22:F27)</f>
        <v>0</v>
      </c>
      <c r="G28" s="33"/>
      <c r="H28" s="33">
        <f>IFERROR(SUM(H22:H27),0)</f>
        <v>0</v>
      </c>
      <c r="I28" s="32">
        <f>SUM(I22:I27)</f>
        <v>1.4560185185185218E-2</v>
      </c>
      <c r="J28" s="33"/>
      <c r="K28" s="34">
        <f>IFERROR(SUM(K22:K27),0)</f>
        <v>0.64347826086956572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2.262731481481485E-2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2.262731481481485E-2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84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93"/>
      <c r="C6" s="194"/>
      <c r="D6" s="195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85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7"/>
      <c r="D6" s="10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17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86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x14ac:dyDescent="0.25">
      <c r="B6" s="99" t="s">
        <v>134</v>
      </c>
      <c r="C6" s="100">
        <v>5.8333333333333301E-3</v>
      </c>
      <c r="D6" s="101">
        <v>0.21410365335598999</v>
      </c>
    </row>
    <row r="7" spans="2:4" s="76" customFormat="1" ht="23.25" customHeight="1" x14ac:dyDescent="0.25">
      <c r="B7" s="99" t="s">
        <v>217</v>
      </c>
      <c r="C7" s="100">
        <v>5.5902777777777799E-3</v>
      </c>
      <c r="D7" s="101">
        <v>0.20518266779948999</v>
      </c>
    </row>
    <row r="8" spans="2:4" s="76" customFormat="1" ht="23.25" customHeight="1" x14ac:dyDescent="0.25">
      <c r="B8" s="99" t="s">
        <v>150</v>
      </c>
      <c r="C8" s="100">
        <v>4.7569444444444404E-3</v>
      </c>
      <c r="D8" s="101">
        <v>0.17459643160577701</v>
      </c>
    </row>
    <row r="9" spans="2:4" s="76" customFormat="1" ht="23.25" customHeight="1" x14ac:dyDescent="0.25">
      <c r="B9" s="99" t="s">
        <v>215</v>
      </c>
      <c r="C9" s="100">
        <v>4.2708333333333296E-3</v>
      </c>
      <c r="D9" s="101">
        <v>0.156754460492778</v>
      </c>
    </row>
    <row r="10" spans="2:4" s="76" customFormat="1" ht="23.25" customHeight="1" x14ac:dyDescent="0.25">
      <c r="B10" s="99" t="s">
        <v>136</v>
      </c>
      <c r="C10" s="100">
        <v>1.6087962962963E-3</v>
      </c>
      <c r="D10" s="101">
        <v>5.90484282073067E-2</v>
      </c>
    </row>
    <row r="11" spans="2:4" s="76" customFormat="1" ht="23.25" customHeight="1" x14ac:dyDescent="0.25">
      <c r="B11" s="99" t="s">
        <v>213</v>
      </c>
      <c r="C11" s="100">
        <v>1.5162037037037E-3</v>
      </c>
      <c r="D11" s="101">
        <v>5.5649957519116403E-2</v>
      </c>
    </row>
    <row r="12" spans="2:4" s="76" customFormat="1" ht="23.25" customHeight="1" x14ac:dyDescent="0.25">
      <c r="B12" s="99" t="s">
        <v>233</v>
      </c>
      <c r="C12" s="100">
        <v>1.11111111111111E-3</v>
      </c>
      <c r="D12" s="101">
        <v>4.0781648258283801E-2</v>
      </c>
    </row>
    <row r="13" spans="2:4" s="76" customFormat="1" ht="23.25" customHeight="1" x14ac:dyDescent="0.25">
      <c r="B13" s="99" t="s">
        <v>234</v>
      </c>
      <c r="C13" s="100">
        <v>5.78703703703704E-4</v>
      </c>
      <c r="D13" s="101">
        <v>2.1240441801189499E-2</v>
      </c>
    </row>
    <row r="14" spans="2:4" s="76" customFormat="1" ht="23.25" customHeight="1" x14ac:dyDescent="0.25">
      <c r="B14" s="99" t="s">
        <v>235</v>
      </c>
      <c r="C14" s="100">
        <v>5.4398148148148101E-4</v>
      </c>
      <c r="D14" s="101">
        <v>1.9966015293118099E-2</v>
      </c>
    </row>
    <row r="15" spans="2:4" s="76" customFormat="1" ht="23.25" customHeight="1" x14ac:dyDescent="0.25">
      <c r="B15" s="99" t="s">
        <v>214</v>
      </c>
      <c r="C15" s="100">
        <v>5.4398148148148101E-4</v>
      </c>
      <c r="D15" s="101">
        <v>1.9966015293118099E-2</v>
      </c>
    </row>
    <row r="16" spans="2:4" s="76" customFormat="1" ht="23.25" customHeight="1" x14ac:dyDescent="0.25">
      <c r="B16" s="99" t="s">
        <v>203</v>
      </c>
      <c r="C16" s="100">
        <v>4.8611111111111099E-4</v>
      </c>
      <c r="D16" s="101">
        <v>1.7841971112999101E-2</v>
      </c>
    </row>
    <row r="17" spans="2:4" s="76" customFormat="1" ht="23.25" customHeight="1" thickBot="1" x14ac:dyDescent="0.3">
      <c r="B17" s="102" t="s">
        <v>70</v>
      </c>
      <c r="C17" s="103">
        <v>4.0509259259259301E-4</v>
      </c>
      <c r="D17" s="104">
        <v>1.48683092608326E-2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5" customFormat="1" ht="23.25" customHeight="1" x14ac:dyDescent="0.25">
      <c r="B3" s="172" t="s">
        <v>87</v>
      </c>
      <c r="C3" s="173"/>
      <c r="D3" s="174"/>
    </row>
    <row r="4" spans="2:4" s="75" customFormat="1" ht="23.25" customHeight="1" x14ac:dyDescent="0.25">
      <c r="B4" s="175" t="s">
        <v>155</v>
      </c>
      <c r="C4" s="176"/>
      <c r="D4" s="177"/>
    </row>
    <row r="5" spans="2:4" s="75" customFormat="1" ht="23.25" customHeight="1" x14ac:dyDescent="0.25">
      <c r="B5" s="92" t="s">
        <v>10</v>
      </c>
      <c r="C5" s="93" t="s">
        <v>56</v>
      </c>
      <c r="D5" s="94" t="s">
        <v>5</v>
      </c>
    </row>
    <row r="6" spans="2:4" s="75" customFormat="1" ht="23.25" customHeight="1" thickBot="1" x14ac:dyDescent="0.3">
      <c r="B6" s="95"/>
      <c r="C6" s="105"/>
      <c r="D6" s="10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8"/>
  <sheetViews>
    <sheetView showGridLines="0" showZeros="0" topLeftCell="A3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88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x14ac:dyDescent="0.25">
      <c r="B6" s="99" t="s">
        <v>218</v>
      </c>
      <c r="C6" s="100">
        <v>3.7268518518518501E-3</v>
      </c>
      <c r="D6" s="101">
        <v>0.52700490998363303</v>
      </c>
    </row>
    <row r="7" spans="2:4" s="76" customFormat="1" ht="23.25" customHeight="1" x14ac:dyDescent="0.25">
      <c r="B7" s="99" t="s">
        <v>152</v>
      </c>
      <c r="C7" s="100">
        <v>2.4768518518518499E-3</v>
      </c>
      <c r="D7" s="101">
        <v>0.35024549918166897</v>
      </c>
    </row>
    <row r="8" spans="2:4" s="76" customFormat="1" ht="23.25" customHeight="1" thickBot="1" x14ac:dyDescent="0.3">
      <c r="B8" s="124" t="s">
        <v>236</v>
      </c>
      <c r="C8" s="125">
        <v>8.6805555555555605E-4</v>
      </c>
      <c r="D8" s="126">
        <v>0.122749590834697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89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zoomScale="60" zoomScaleNormal="60" zoomScaleSheetLayoutView="10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76" customFormat="1" ht="23.25" customHeight="1" x14ac:dyDescent="0.25">
      <c r="B3" s="166" t="s">
        <v>90</v>
      </c>
      <c r="C3" s="167"/>
      <c r="D3" s="168"/>
    </row>
    <row r="4" spans="2:4" s="76" customFormat="1" ht="23.25" customHeight="1" x14ac:dyDescent="0.25">
      <c r="B4" s="169" t="s">
        <v>155</v>
      </c>
      <c r="C4" s="170"/>
      <c r="D4" s="171"/>
    </row>
    <row r="5" spans="2:4" s="76" customFormat="1" ht="23.25" customHeight="1" x14ac:dyDescent="0.25">
      <c r="B5" s="96" t="s">
        <v>10</v>
      </c>
      <c r="C5" s="97" t="s">
        <v>56</v>
      </c>
      <c r="D5" s="98" t="s">
        <v>5</v>
      </c>
    </row>
    <row r="6" spans="2:4" s="76" customFormat="1" ht="23.25" customHeight="1" thickBot="1" x14ac:dyDescent="0.3">
      <c r="B6" s="102"/>
      <c r="C6" s="103"/>
      <c r="D6" s="10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19"/>
  <sheetViews>
    <sheetView showZeros="0" topLeftCell="A7" workbookViewId="0">
      <selection activeCell="A22" sqref="A22:XFD41"/>
    </sheetView>
  </sheetViews>
  <sheetFormatPr defaultRowHeight="15" x14ac:dyDescent="0.25"/>
  <cols>
    <col min="1" max="1" width="39.28515625" bestFit="1" customWidth="1"/>
    <col min="2" max="2" width="17.140625" customWidth="1"/>
  </cols>
  <sheetData>
    <row r="1" spans="1:16" x14ac:dyDescent="0.25">
      <c r="A1" t="s">
        <v>93</v>
      </c>
      <c r="B1" t="s">
        <v>94</v>
      </c>
      <c r="C1" t="s">
        <v>95</v>
      </c>
      <c r="D1" t="s">
        <v>96</v>
      </c>
      <c r="E1" t="s">
        <v>97</v>
      </c>
      <c r="F1" t="s">
        <v>98</v>
      </c>
      <c r="G1" t="s">
        <v>99</v>
      </c>
      <c r="H1" t="s">
        <v>100</v>
      </c>
      <c r="I1" t="s">
        <v>101</v>
      </c>
      <c r="J1" t="s">
        <v>102</v>
      </c>
      <c r="K1" t="s">
        <v>103</v>
      </c>
      <c r="L1" t="s">
        <v>104</v>
      </c>
      <c r="M1" t="s">
        <v>105</v>
      </c>
      <c r="N1" t="s">
        <v>106</v>
      </c>
      <c r="O1" t="s">
        <v>107</v>
      </c>
      <c r="P1" t="s">
        <v>108</v>
      </c>
    </row>
    <row r="2" spans="1:16" x14ac:dyDescent="0.25">
      <c r="A2" t="s">
        <v>37</v>
      </c>
      <c r="B2">
        <v>0</v>
      </c>
      <c r="C2">
        <v>7.0601851851851858E-4</v>
      </c>
      <c r="D2">
        <v>0</v>
      </c>
      <c r="E2">
        <v>0</v>
      </c>
      <c r="F2">
        <v>7.8703703703703705E-4</v>
      </c>
      <c r="G2">
        <v>4.6296296296296298E-4</v>
      </c>
      <c r="H2">
        <v>0</v>
      </c>
      <c r="I2">
        <v>0</v>
      </c>
      <c r="J2">
        <v>0</v>
      </c>
      <c r="K2">
        <v>0</v>
      </c>
      <c r="L2">
        <v>0</v>
      </c>
      <c r="M2">
        <v>3.1481481481481482E-3</v>
      </c>
      <c r="N2">
        <v>2.3148148148148147E-3</v>
      </c>
      <c r="O2">
        <v>9.1435185185185185E-4</v>
      </c>
      <c r="P2">
        <v>5.2430555555555555E-3</v>
      </c>
    </row>
    <row r="3" spans="1:16" x14ac:dyDescent="0.25">
      <c r="A3" t="s">
        <v>110</v>
      </c>
      <c r="B3">
        <v>0</v>
      </c>
      <c r="C3">
        <v>6.3194444444444461E-3</v>
      </c>
      <c r="D3">
        <v>1.5046296296296297E-4</v>
      </c>
      <c r="E3">
        <v>0</v>
      </c>
      <c r="F3">
        <v>2.0949074074074073E-3</v>
      </c>
      <c r="G3">
        <v>2.4305555555555552E-4</v>
      </c>
      <c r="H3">
        <v>0</v>
      </c>
      <c r="I3">
        <v>0</v>
      </c>
      <c r="J3">
        <v>0</v>
      </c>
      <c r="K3">
        <v>0</v>
      </c>
      <c r="L3">
        <v>0</v>
      </c>
      <c r="M3">
        <v>1.1805555555555554E-3</v>
      </c>
      <c r="N3">
        <v>9.7222222222222219E-4</v>
      </c>
      <c r="O3">
        <v>5.3240740740740744E-4</v>
      </c>
      <c r="P3">
        <v>2.1296296296296302E-3</v>
      </c>
    </row>
    <row r="4" spans="1:16" x14ac:dyDescent="0.25">
      <c r="A4" t="s">
        <v>47</v>
      </c>
      <c r="B4">
        <v>0</v>
      </c>
      <c r="C4">
        <v>1.712962962962963E-3</v>
      </c>
      <c r="D4">
        <v>5.2083333333333333E-4</v>
      </c>
      <c r="E4">
        <v>0</v>
      </c>
      <c r="F4">
        <v>0</v>
      </c>
      <c r="G4">
        <v>2.8935185185185189E-4</v>
      </c>
      <c r="H4">
        <v>0</v>
      </c>
      <c r="I4">
        <v>0</v>
      </c>
      <c r="J4">
        <v>0</v>
      </c>
      <c r="K4">
        <v>0</v>
      </c>
      <c r="L4">
        <v>0</v>
      </c>
      <c r="M4">
        <v>1.1921296296296298E-3</v>
      </c>
      <c r="N4">
        <v>1.1226851851851851E-3</v>
      </c>
      <c r="O4">
        <v>4.9768518518518521E-4</v>
      </c>
      <c r="P4">
        <v>2.0138888888888888E-3</v>
      </c>
    </row>
    <row r="5" spans="1:16" x14ac:dyDescent="0.25">
      <c r="A5" t="s">
        <v>11</v>
      </c>
      <c r="B5">
        <v>0</v>
      </c>
      <c r="C5">
        <v>3.8425925925925928E-3</v>
      </c>
      <c r="D5">
        <v>0</v>
      </c>
      <c r="E5">
        <v>0</v>
      </c>
      <c r="F5">
        <v>1.8402777777777779E-3</v>
      </c>
      <c r="G5">
        <v>7.1759259259259259E-4</v>
      </c>
      <c r="H5">
        <v>0</v>
      </c>
      <c r="I5">
        <v>0</v>
      </c>
      <c r="J5">
        <v>0</v>
      </c>
      <c r="K5">
        <v>0</v>
      </c>
      <c r="L5">
        <v>0</v>
      </c>
      <c r="M5">
        <v>4.5138888888888885E-3</v>
      </c>
      <c r="N5">
        <v>1.4351851851851852E-3</v>
      </c>
      <c r="O5">
        <v>7.9861111111111105E-4</v>
      </c>
      <c r="P5">
        <v>3.7384259259259259E-3</v>
      </c>
    </row>
    <row r="6" spans="1:16" x14ac:dyDescent="0.25">
      <c r="A6" t="s">
        <v>12</v>
      </c>
      <c r="B6">
        <v>0</v>
      </c>
      <c r="C6">
        <v>7.4074074074074081E-4</v>
      </c>
      <c r="E6">
        <v>0</v>
      </c>
      <c r="G6">
        <v>3.3564814814814812E-4</v>
      </c>
      <c r="H6">
        <v>0</v>
      </c>
      <c r="I6">
        <v>0</v>
      </c>
      <c r="K6">
        <v>0</v>
      </c>
      <c r="L6">
        <v>0</v>
      </c>
      <c r="M6">
        <v>0</v>
      </c>
      <c r="N6">
        <v>9.4907407407407419E-4</v>
      </c>
      <c r="O6">
        <v>5.5555555555555556E-4</v>
      </c>
      <c r="P6">
        <v>2.2569444444444442E-3</v>
      </c>
    </row>
    <row r="7" spans="1:16" x14ac:dyDescent="0.25">
      <c r="A7" t="s">
        <v>128</v>
      </c>
      <c r="B7">
        <v>0</v>
      </c>
      <c r="C7">
        <v>0</v>
      </c>
      <c r="D7">
        <v>0</v>
      </c>
      <c r="F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1.7361111111111112E-4</v>
      </c>
      <c r="N7">
        <v>2.8935185185185184E-4</v>
      </c>
      <c r="O7">
        <v>3.4722222222222222E-5</v>
      </c>
      <c r="P7">
        <v>4.6296296296296298E-4</v>
      </c>
    </row>
    <row r="8" spans="1:16" x14ac:dyDescent="0.25">
      <c r="A8" t="s">
        <v>115</v>
      </c>
      <c r="B8">
        <v>0</v>
      </c>
      <c r="H8">
        <v>0</v>
      </c>
      <c r="I8">
        <v>0</v>
      </c>
      <c r="K8">
        <v>0</v>
      </c>
      <c r="L8">
        <v>0</v>
      </c>
      <c r="N8">
        <v>6.9444444444444444E-5</v>
      </c>
      <c r="O8">
        <v>3.2407407407407406E-4</v>
      </c>
      <c r="P8">
        <v>4.1666666666666664E-4</v>
      </c>
    </row>
    <row r="9" spans="1:16" x14ac:dyDescent="0.25">
      <c r="A9" t="s">
        <v>116</v>
      </c>
      <c r="B9">
        <v>0</v>
      </c>
      <c r="H9">
        <v>0</v>
      </c>
      <c r="I9">
        <v>0</v>
      </c>
      <c r="K9">
        <v>0</v>
      </c>
      <c r="L9">
        <v>0</v>
      </c>
    </row>
    <row r="10" spans="1:16" x14ac:dyDescent="0.25">
      <c r="A10" t="s">
        <v>154</v>
      </c>
      <c r="B10">
        <v>0</v>
      </c>
      <c r="C10">
        <v>3.0092592592592595E-4</v>
      </c>
      <c r="E10">
        <v>0</v>
      </c>
      <c r="F10">
        <v>0</v>
      </c>
      <c r="G10">
        <v>2.199074074074074E-4</v>
      </c>
      <c r="H10">
        <v>0</v>
      </c>
      <c r="I10">
        <v>0</v>
      </c>
      <c r="J10">
        <v>0</v>
      </c>
      <c r="K10">
        <v>0</v>
      </c>
      <c r="L10">
        <v>0</v>
      </c>
      <c r="M10">
        <v>5.5555555555555556E-4</v>
      </c>
      <c r="N10">
        <v>0</v>
      </c>
      <c r="O10">
        <v>0</v>
      </c>
      <c r="P10">
        <v>5.3240740740740744E-4</v>
      </c>
    </row>
    <row r="11" spans="1:16" x14ac:dyDescent="0.25">
      <c r="A11" t="s">
        <v>142</v>
      </c>
      <c r="B11">
        <v>0</v>
      </c>
      <c r="H11">
        <v>0</v>
      </c>
      <c r="I11">
        <v>0</v>
      </c>
      <c r="K11">
        <v>0</v>
      </c>
      <c r="L11">
        <v>0</v>
      </c>
      <c r="N11">
        <v>1.6203703703703703E-4</v>
      </c>
      <c r="O11">
        <v>1.9675925925925926E-4</v>
      </c>
      <c r="P11">
        <v>8.7962962962962962E-4</v>
      </c>
    </row>
    <row r="12" spans="1:16" x14ac:dyDescent="0.25">
      <c r="A12" t="s">
        <v>129</v>
      </c>
      <c r="B12">
        <v>0</v>
      </c>
      <c r="H12">
        <v>0</v>
      </c>
      <c r="I12">
        <v>0</v>
      </c>
      <c r="K12">
        <v>0</v>
      </c>
      <c r="L12">
        <v>0</v>
      </c>
    </row>
    <row r="13" spans="1:16" x14ac:dyDescent="0.25">
      <c r="A13" t="s">
        <v>13</v>
      </c>
      <c r="B13">
        <v>0</v>
      </c>
      <c r="C13">
        <v>4.5254629629629638E-3</v>
      </c>
      <c r="D13">
        <v>3.5879629629629635E-4</v>
      </c>
      <c r="F13">
        <v>7.1990740740740739E-3</v>
      </c>
      <c r="G13">
        <v>5.7870370370370378E-4</v>
      </c>
      <c r="H13">
        <v>0</v>
      </c>
      <c r="I13">
        <v>0</v>
      </c>
      <c r="J13">
        <v>0</v>
      </c>
      <c r="K13">
        <v>0</v>
      </c>
      <c r="L13">
        <v>0</v>
      </c>
      <c r="M13">
        <v>7.0023148148148154E-3</v>
      </c>
      <c r="N13">
        <v>1.5046296296296297E-4</v>
      </c>
      <c r="O13">
        <v>9.0277777777777774E-4</v>
      </c>
      <c r="P13">
        <v>4.1550925925925922E-3</v>
      </c>
    </row>
    <row r="14" spans="1:16" x14ac:dyDescent="0.25">
      <c r="A14" t="s">
        <v>15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2.199074074074074E-4</v>
      </c>
    </row>
    <row r="15" spans="1:16" x14ac:dyDescent="0.25">
      <c r="A15" t="s">
        <v>16</v>
      </c>
      <c r="B15">
        <v>0</v>
      </c>
      <c r="C15">
        <v>3.9351851851851852E-4</v>
      </c>
      <c r="D15">
        <v>2.5462962962962961E-4</v>
      </c>
      <c r="H15">
        <v>0</v>
      </c>
      <c r="I15">
        <v>0</v>
      </c>
      <c r="K15">
        <v>0</v>
      </c>
      <c r="L15">
        <v>0</v>
      </c>
      <c r="N15">
        <v>3.1250000000000001E-4</v>
      </c>
      <c r="O15">
        <v>3.5879629629629624E-4</v>
      </c>
      <c r="P15">
        <v>8.1018518518518516E-4</v>
      </c>
    </row>
    <row r="16" spans="1:16" x14ac:dyDescent="0.25">
      <c r="A16" t="s">
        <v>17</v>
      </c>
      <c r="B16">
        <v>0</v>
      </c>
      <c r="C16">
        <v>0</v>
      </c>
      <c r="D16">
        <v>0</v>
      </c>
      <c r="F16">
        <v>0</v>
      </c>
      <c r="G16">
        <v>1.9675925925925926E-4</v>
      </c>
      <c r="H16">
        <v>0</v>
      </c>
      <c r="I16">
        <v>0</v>
      </c>
      <c r="K16">
        <v>0</v>
      </c>
      <c r="L16">
        <v>0</v>
      </c>
      <c r="N16">
        <v>3.9351851851851847E-4</v>
      </c>
      <c r="O16">
        <v>7.1759259259259259E-4</v>
      </c>
      <c r="P16">
        <v>1.3310185185185185E-3</v>
      </c>
    </row>
    <row r="17" spans="1:16" x14ac:dyDescent="0.25">
      <c r="A17" t="s">
        <v>18</v>
      </c>
      <c r="B17">
        <v>0</v>
      </c>
      <c r="C17">
        <v>4.4675925925925933E-3</v>
      </c>
      <c r="D17">
        <v>4.5601851851851836E-3</v>
      </c>
      <c r="E17">
        <v>9.7222222222222209E-4</v>
      </c>
      <c r="F17">
        <v>1.0995370370370369E-3</v>
      </c>
      <c r="G17">
        <v>2.650462962962963E-3</v>
      </c>
      <c r="H17">
        <v>0</v>
      </c>
      <c r="I17">
        <v>0</v>
      </c>
      <c r="J17">
        <v>0</v>
      </c>
      <c r="K17">
        <v>0</v>
      </c>
      <c r="L17">
        <v>0</v>
      </c>
      <c r="M17">
        <v>1.299768518518519E-2</v>
      </c>
      <c r="N17">
        <v>6.7129629629629625E-4</v>
      </c>
      <c r="O17">
        <v>1.0648148148148149E-3</v>
      </c>
      <c r="P17">
        <v>2.9745370370370381E-3</v>
      </c>
    </row>
    <row r="18" spans="1:16" x14ac:dyDescent="0.25">
      <c r="A18" t="s">
        <v>19</v>
      </c>
      <c r="B18">
        <v>0</v>
      </c>
      <c r="C18">
        <v>6.8287037037037058E-3</v>
      </c>
      <c r="D18">
        <v>4.386574074074074E-3</v>
      </c>
      <c r="E18">
        <v>2.4305555555555555E-4</v>
      </c>
      <c r="F18">
        <v>3.8078703703703703E-3</v>
      </c>
      <c r="G18">
        <v>2.1990740740740738E-3</v>
      </c>
      <c r="H18">
        <v>0</v>
      </c>
      <c r="I18">
        <v>0</v>
      </c>
      <c r="J18">
        <v>1.273148148148148E-4</v>
      </c>
      <c r="K18">
        <v>0</v>
      </c>
      <c r="L18">
        <v>0</v>
      </c>
      <c r="M18">
        <v>6.9097222222222233E-3</v>
      </c>
      <c r="N18">
        <v>4.7916666666666663E-3</v>
      </c>
      <c r="O18">
        <v>4.5254629629629638E-3</v>
      </c>
      <c r="P18">
        <v>1.0150462962962964E-2</v>
      </c>
    </row>
    <row r="19" spans="1:16" x14ac:dyDescent="0.25">
      <c r="A19" t="s">
        <v>20</v>
      </c>
      <c r="B19">
        <v>0</v>
      </c>
      <c r="C19">
        <v>7.291666666666667E-4</v>
      </c>
      <c r="H19">
        <v>0</v>
      </c>
      <c r="I19">
        <v>0</v>
      </c>
      <c r="K19">
        <v>0</v>
      </c>
      <c r="L19">
        <v>0</v>
      </c>
      <c r="P19">
        <v>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19"/>
  <sheetViews>
    <sheetView showZeros="0" topLeftCell="A13" workbookViewId="0">
      <selection activeCell="A24" sqref="A24:XFD46"/>
    </sheetView>
  </sheetViews>
  <sheetFormatPr defaultRowHeight="15" x14ac:dyDescent="0.25"/>
  <cols>
    <col min="1" max="1" width="40.5703125" style="72" bestFit="1" customWidth="1"/>
    <col min="2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3.7037037037037038E-3</v>
      </c>
      <c r="C2" s="72">
        <v>4.7685185185185192E-3</v>
      </c>
      <c r="D2" s="73">
        <f>B2/F2</f>
        <v>0.43715846994535518</v>
      </c>
      <c r="E2" s="73">
        <f>C2/F2</f>
        <v>0.56284153005464488</v>
      </c>
      <c r="F2" s="72">
        <f>B2+C2</f>
        <v>8.472222222222223E-3</v>
      </c>
    </row>
    <row r="3" spans="1:10" x14ac:dyDescent="0.25">
      <c r="A3" s="72" t="s">
        <v>110</v>
      </c>
      <c r="B3" s="72">
        <v>3.6342592592592598E-3</v>
      </c>
      <c r="C3" s="72">
        <v>0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3.6342592592592598E-3</v>
      </c>
    </row>
    <row r="4" spans="1:10" x14ac:dyDescent="0.25">
      <c r="A4" s="72" t="s">
        <v>47</v>
      </c>
      <c r="B4" s="72">
        <v>2.0486111111111113E-3</v>
      </c>
      <c r="C4" s="72">
        <v>1.5856481481481481E-3</v>
      </c>
      <c r="D4" s="73">
        <f t="shared" si="0"/>
        <v>0.56369426751592355</v>
      </c>
      <c r="E4" s="73">
        <f t="shared" si="1"/>
        <v>0.43630573248407639</v>
      </c>
      <c r="F4" s="72">
        <f t="shared" si="2"/>
        <v>3.6342592592592594E-3</v>
      </c>
    </row>
    <row r="5" spans="1:10" x14ac:dyDescent="0.25">
      <c r="A5" s="72" t="s">
        <v>11</v>
      </c>
      <c r="B5" s="72">
        <v>5.7638888888888896E-3</v>
      </c>
      <c r="C5" s="72">
        <v>2.0833333333333335E-4</v>
      </c>
      <c r="D5" s="73">
        <f t="shared" si="0"/>
        <v>0.96511627906976749</v>
      </c>
      <c r="E5" s="73">
        <f t="shared" si="1"/>
        <v>3.4883720930232558E-2</v>
      </c>
      <c r="F5" s="72">
        <f t="shared" si="2"/>
        <v>5.9722222222222225E-3</v>
      </c>
    </row>
    <row r="6" spans="1:10" x14ac:dyDescent="0.25">
      <c r="A6" s="72" t="s">
        <v>12</v>
      </c>
      <c r="B6" s="72">
        <v>1.1689814814814813E-3</v>
      </c>
      <c r="C6" s="72">
        <v>2.5925925925925925E-3</v>
      </c>
      <c r="D6" s="73">
        <f t="shared" si="0"/>
        <v>0.31076923076923074</v>
      </c>
      <c r="E6" s="73">
        <f t="shared" si="1"/>
        <v>0.6892307692307692</v>
      </c>
      <c r="F6" s="72">
        <f t="shared" si="2"/>
        <v>3.7615740740740739E-3</v>
      </c>
    </row>
    <row r="7" spans="1:10" x14ac:dyDescent="0.25">
      <c r="A7" s="72" t="s">
        <v>128</v>
      </c>
      <c r="B7" s="72">
        <v>3.5879629629629629E-4</v>
      </c>
      <c r="C7" s="72">
        <v>4.2824074074074075E-4</v>
      </c>
      <c r="D7" s="73">
        <f t="shared" si="0"/>
        <v>0.45588235294117646</v>
      </c>
      <c r="E7" s="73">
        <f t="shared" si="1"/>
        <v>0.54411764705882348</v>
      </c>
      <c r="F7" s="72">
        <f t="shared" si="2"/>
        <v>7.8703703703703705E-4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8.1018518518518516E-4</v>
      </c>
      <c r="C8" s="72">
        <v>0</v>
      </c>
      <c r="D8" s="73">
        <f t="shared" si="0"/>
        <v>1</v>
      </c>
      <c r="E8" s="73">
        <f t="shared" si="1"/>
        <v>0</v>
      </c>
      <c r="F8" s="72">
        <f t="shared" si="2"/>
        <v>8.1018518518518516E-4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5.3240740740740744E-4</v>
      </c>
      <c r="C10" s="72">
        <v>0</v>
      </c>
      <c r="D10" s="73">
        <f t="shared" si="0"/>
        <v>1</v>
      </c>
      <c r="E10" s="73">
        <f t="shared" si="1"/>
        <v>0</v>
      </c>
      <c r="F10" s="72">
        <f t="shared" si="2"/>
        <v>5.3240740740740744E-4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1.1111111111111111E-3</v>
      </c>
      <c r="C11" s="72">
        <v>1.273148148148148E-4</v>
      </c>
      <c r="D11" s="73">
        <f t="shared" si="0"/>
        <v>0.89719626168224309</v>
      </c>
      <c r="E11" s="73">
        <f t="shared" si="1"/>
        <v>0.10280373831775701</v>
      </c>
      <c r="F11" s="72">
        <f t="shared" si="2"/>
        <v>1.2384259259259258E-3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 t="e">
        <f t="shared" si="0"/>
        <v>#DIV/0!</v>
      </c>
      <c r="E12" s="73" t="e">
        <f t="shared" si="1"/>
        <v>#DIV/0!</v>
      </c>
      <c r="F12" s="72">
        <f t="shared" si="2"/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4.5601851851851845E-3</v>
      </c>
      <c r="C13" s="72">
        <v>6.4814814814814813E-4</v>
      </c>
      <c r="D13" s="73">
        <f t="shared" si="0"/>
        <v>0.87555555555555564</v>
      </c>
      <c r="E13" s="73">
        <f t="shared" si="1"/>
        <v>0.12444444444444447</v>
      </c>
      <c r="F13" s="72">
        <f t="shared" si="2"/>
        <v>5.2083333333333322E-3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2.199074074074074E-4</v>
      </c>
      <c r="C14" s="72">
        <v>0</v>
      </c>
      <c r="D14" s="73">
        <f t="shared" si="0"/>
        <v>1</v>
      </c>
      <c r="E14" s="73">
        <f t="shared" si="1"/>
        <v>0</v>
      </c>
      <c r="F14" s="72">
        <f t="shared" si="2"/>
        <v>2.199074074074074E-4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1.4814814814814814E-3</v>
      </c>
      <c r="D15" s="73">
        <f t="shared" si="0"/>
        <v>0</v>
      </c>
      <c r="E15" s="73">
        <f t="shared" si="1"/>
        <v>1</v>
      </c>
      <c r="F15" s="72">
        <f t="shared" si="2"/>
        <v>1.4814814814814814E-3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2.4421296296296296E-3</v>
      </c>
      <c r="C16" s="72">
        <v>0</v>
      </c>
      <c r="D16" s="73">
        <f t="shared" si="0"/>
        <v>1</v>
      </c>
      <c r="E16" s="73">
        <f t="shared" si="1"/>
        <v>0</v>
      </c>
      <c r="F16" s="72">
        <f t="shared" si="2"/>
        <v>2.4421296296296296E-3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4.7106481481481496E-3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4.7106481481481496E-3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1.2743055555555556E-2</v>
      </c>
      <c r="C18" s="72">
        <v>6.7245370370370375E-3</v>
      </c>
      <c r="D18" s="73">
        <f t="shared" si="0"/>
        <v>0.65457788347205714</v>
      </c>
      <c r="E18" s="73">
        <f t="shared" si="1"/>
        <v>0.34542211652794297</v>
      </c>
      <c r="F18" s="72">
        <f t="shared" si="2"/>
        <v>1.9467592592592592E-2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3" t="e">
        <f t="shared" si="0"/>
        <v>#DIV/0!</v>
      </c>
      <c r="E19" s="73" t="e">
        <f t="shared" si="1"/>
        <v>#DIV/0!</v>
      </c>
      <c r="F19" s="72">
        <f t="shared" si="2"/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19"/>
  <sheetViews>
    <sheetView showZeros="0" workbookViewId="0">
      <selection activeCell="C22" sqref="C22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1.2731481481481499E-4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41"/>
  <sheetViews>
    <sheetView showGridLines="0" showZeros="0" view="pageBreakPreview" zoomScale="110" zoomScaleNormal="7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x14ac:dyDescent="0.25">
      <c r="B3" s="140" t="s">
        <v>156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1.71296296296296E-3</v>
      </c>
      <c r="D7" s="12">
        <f t="shared" ref="D7:D18" si="0">IFERROR(C7/C$19,0)</f>
        <v>0.32244008714596906</v>
      </c>
      <c r="E7" s="12">
        <f t="shared" ref="E7:E18" si="1">IFERROR(C7/C$30,0)</f>
        <v>0.12714776632302377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1.71296296296296E-3</v>
      </c>
      <c r="J7" s="12">
        <f t="shared" ref="J7:J18" si="4">IFERROR(I7/I$19,0)</f>
        <v>0.32244008714596906</v>
      </c>
      <c r="K7" s="14">
        <f t="shared" ref="K7:K18" si="5">IFERROR(I7/I$30,0)</f>
        <v>0.1259574468085104</v>
      </c>
    </row>
    <row r="8" spans="2:11" s="5" customFormat="1" x14ac:dyDescent="0.25">
      <c r="B8" s="131" t="s">
        <v>110</v>
      </c>
      <c r="C8" s="11">
        <v>6.5972222222222203E-4</v>
      </c>
      <c r="D8" s="12">
        <f t="shared" si="0"/>
        <v>0.12418300653594773</v>
      </c>
      <c r="E8" s="12">
        <f t="shared" si="1"/>
        <v>4.8969072164948418E-2</v>
      </c>
      <c r="F8" s="11">
        <v>0</v>
      </c>
      <c r="G8" s="12">
        <f t="shared" si="2"/>
        <v>0</v>
      </c>
      <c r="H8" s="12">
        <f t="shared" si="3"/>
        <v>0</v>
      </c>
      <c r="I8" s="11">
        <v>6.5972222222222203E-4</v>
      </c>
      <c r="J8" s="12">
        <f t="shared" si="4"/>
        <v>0.12418300653594773</v>
      </c>
      <c r="K8" s="14">
        <f t="shared" si="5"/>
        <v>4.8510638297872319E-2</v>
      </c>
    </row>
    <row r="9" spans="2:11" s="5" customFormat="1" x14ac:dyDescent="0.25">
      <c r="B9" s="10" t="s">
        <v>47</v>
      </c>
      <c r="C9" s="11">
        <v>2.31481481481481E-4</v>
      </c>
      <c r="D9" s="12">
        <f t="shared" si="0"/>
        <v>4.3572984749455264E-2</v>
      </c>
      <c r="E9" s="12">
        <f t="shared" si="1"/>
        <v>1.7182130584192396E-2</v>
      </c>
      <c r="F9" s="11">
        <v>0</v>
      </c>
      <c r="G9" s="12">
        <f t="shared" si="2"/>
        <v>0</v>
      </c>
      <c r="H9" s="12">
        <f t="shared" si="3"/>
        <v>0</v>
      </c>
      <c r="I9" s="11">
        <v>2.31481481481481E-4</v>
      </c>
      <c r="J9" s="12">
        <f t="shared" si="4"/>
        <v>4.3572984749455264E-2</v>
      </c>
      <c r="K9" s="14">
        <f t="shared" si="5"/>
        <v>1.7021276595744643E-2</v>
      </c>
    </row>
    <row r="10" spans="2:11" s="5" customFormat="1" x14ac:dyDescent="0.25">
      <c r="B10" s="10" t="s">
        <v>11</v>
      </c>
      <c r="C10" s="11">
        <v>1.11111111111111E-3</v>
      </c>
      <c r="D10" s="12">
        <f t="shared" si="0"/>
        <v>0.20915032679738552</v>
      </c>
      <c r="E10" s="12">
        <f t="shared" si="1"/>
        <v>8.2474226804123599E-2</v>
      </c>
      <c r="F10" s="11">
        <v>0</v>
      </c>
      <c r="G10" s="12">
        <f t="shared" si="2"/>
        <v>0</v>
      </c>
      <c r="H10" s="12">
        <f t="shared" si="3"/>
        <v>0</v>
      </c>
      <c r="I10" s="11">
        <v>1.11111111111111E-3</v>
      </c>
      <c r="J10" s="12">
        <f t="shared" si="4"/>
        <v>0.20915032679738552</v>
      </c>
      <c r="K10" s="14">
        <f t="shared" si="5"/>
        <v>8.1702127659574381E-2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128</v>
      </c>
      <c r="C12" s="11">
        <v>2.89351851851852E-4</v>
      </c>
      <c r="D12" s="12">
        <f t="shared" si="0"/>
        <v>5.4466230936819224E-2</v>
      </c>
      <c r="E12" s="12">
        <f t="shared" si="1"/>
        <v>2.1477663230240553E-2</v>
      </c>
      <c r="F12" s="11">
        <v>0</v>
      </c>
      <c r="G12" s="12">
        <f t="shared" si="2"/>
        <v>0</v>
      </c>
      <c r="H12" s="12">
        <f t="shared" si="3"/>
        <v>0</v>
      </c>
      <c r="I12" s="11">
        <v>2.89351851851852E-4</v>
      </c>
      <c r="J12" s="12">
        <f t="shared" si="4"/>
        <v>5.4466230936819224E-2</v>
      </c>
      <c r="K12" s="14">
        <f t="shared" si="5"/>
        <v>2.1276595744680861E-2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0" t="s">
        <v>154</v>
      </c>
      <c r="C15" s="11">
        <v>3.4722222222222202E-5</v>
      </c>
      <c r="D15" s="12">
        <f t="shared" si="0"/>
        <v>6.5359477124183E-3</v>
      </c>
      <c r="E15" s="12">
        <f t="shared" si="1"/>
        <v>2.5773195876288633E-3</v>
      </c>
      <c r="F15" s="11">
        <v>0</v>
      </c>
      <c r="G15" s="12">
        <f t="shared" si="2"/>
        <v>0</v>
      </c>
      <c r="H15" s="12">
        <f t="shared" si="3"/>
        <v>0</v>
      </c>
      <c r="I15" s="11">
        <v>3.4722222222222202E-5</v>
      </c>
      <c r="J15" s="12">
        <f t="shared" si="4"/>
        <v>6.5359477124183E-3</v>
      </c>
      <c r="K15" s="14">
        <f t="shared" si="5"/>
        <v>2.5531914893617003E-3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1.27314814814815E-3</v>
      </c>
      <c r="D18" s="12">
        <f t="shared" si="0"/>
        <v>0.2396514161220048</v>
      </c>
      <c r="E18" s="12">
        <f t="shared" si="1"/>
        <v>9.4501718213058514E-2</v>
      </c>
      <c r="F18" s="11">
        <v>0</v>
      </c>
      <c r="G18" s="12">
        <f t="shared" si="2"/>
        <v>0</v>
      </c>
      <c r="H18" s="12">
        <f t="shared" si="3"/>
        <v>0</v>
      </c>
      <c r="I18" s="11">
        <v>1.27314814814815E-3</v>
      </c>
      <c r="J18" s="12">
        <f t="shared" si="4"/>
        <v>0.2396514161220048</v>
      </c>
      <c r="K18" s="14">
        <f t="shared" si="5"/>
        <v>9.3617021276595866E-2</v>
      </c>
    </row>
    <row r="19" spans="2:11" s="5" customFormat="1" ht="16.5" thickTop="1" thickBot="1" x14ac:dyDescent="0.3">
      <c r="B19" s="31" t="s">
        <v>3</v>
      </c>
      <c r="C19" s="32">
        <f>SUM(C7:C18)</f>
        <v>5.3124999999999978E-3</v>
      </c>
      <c r="D19" s="33">
        <f>IFERROR(SUM(D7:D18),0)</f>
        <v>0.99999999999999989</v>
      </c>
      <c r="E19" s="33">
        <f>IFERROR(SUM(E7:E18),0)</f>
        <v>0.39432989690721609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5.3124999999999978E-3</v>
      </c>
      <c r="J19" s="33">
        <f>IFERROR(SUM(J7:J18),0)</f>
        <v>0.99999999999999989</v>
      </c>
      <c r="K19" s="34">
        <f>IFERROR(SUM(K7:K18),0)</f>
        <v>0.39063829787234028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5.6712962962962999E-4</v>
      </c>
      <c r="D22" s="19"/>
      <c r="E22" s="12">
        <f>IFERROR(C22/C$30,0)</f>
        <v>4.2096219931271488E-2</v>
      </c>
      <c r="F22" s="11">
        <v>0</v>
      </c>
      <c r="G22" s="19"/>
      <c r="H22" s="12">
        <f>IFERROR(F22/F$30,0)</f>
        <v>0</v>
      </c>
      <c r="I22" s="11">
        <v>5.6712962962962999E-4</v>
      </c>
      <c r="J22" s="19"/>
      <c r="K22" s="14">
        <f>IFERROR(I22/I$30,0)</f>
        <v>4.1702127659574491E-2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0</v>
      </c>
      <c r="D24" s="19"/>
      <c r="E24" s="12">
        <f t="shared" si="6"/>
        <v>0</v>
      </c>
      <c r="F24" s="11">
        <v>0</v>
      </c>
      <c r="G24" s="19"/>
      <c r="H24" s="12">
        <f t="shared" si="7"/>
        <v>0</v>
      </c>
      <c r="I24" s="11">
        <v>0</v>
      </c>
      <c r="J24" s="19"/>
      <c r="K24" s="14">
        <f t="shared" si="8"/>
        <v>0</v>
      </c>
    </row>
    <row r="25" spans="2:11" s="5" customFormat="1" x14ac:dyDescent="0.25">
      <c r="B25" s="18" t="s">
        <v>18</v>
      </c>
      <c r="C25" s="11">
        <v>1.1574074074074099E-3</v>
      </c>
      <c r="D25" s="19"/>
      <c r="E25" s="12">
        <f t="shared" si="6"/>
        <v>8.5910652920962352E-2</v>
      </c>
      <c r="F25" s="11">
        <v>0</v>
      </c>
      <c r="G25" s="19"/>
      <c r="H25" s="12">
        <f t="shared" si="7"/>
        <v>0</v>
      </c>
      <c r="I25" s="11">
        <v>1.1574074074074099E-3</v>
      </c>
      <c r="J25" s="19"/>
      <c r="K25" s="14">
        <f t="shared" si="8"/>
        <v>8.5106382978723583E-2</v>
      </c>
    </row>
    <row r="26" spans="2:11" s="5" customFormat="1" x14ac:dyDescent="0.25">
      <c r="B26" s="18" t="s">
        <v>19</v>
      </c>
      <c r="C26" s="11">
        <v>6.4351851851851896E-3</v>
      </c>
      <c r="D26" s="19"/>
      <c r="E26" s="12">
        <f t="shared" si="6"/>
        <v>0.47766323024054996</v>
      </c>
      <c r="F26" s="11">
        <v>1.2731481481481499E-4</v>
      </c>
      <c r="G26" s="19"/>
      <c r="H26" s="12">
        <f t="shared" si="7"/>
        <v>1</v>
      </c>
      <c r="I26" s="11">
        <v>6.5624999999999998E-3</v>
      </c>
      <c r="J26" s="19"/>
      <c r="K26" s="14">
        <f t="shared" si="8"/>
        <v>0.48255319148936165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8.1597222222222297E-3</v>
      </c>
      <c r="D28" s="33"/>
      <c r="E28" s="33">
        <f>IFERROR(SUM(E22:E27),0)</f>
        <v>0.6056701030927838</v>
      </c>
      <c r="F28" s="32">
        <f>SUM(F22:F27)</f>
        <v>1.2731481481481499E-4</v>
      </c>
      <c r="G28" s="33"/>
      <c r="H28" s="33">
        <f>IFERROR(SUM(H22:H27),0)</f>
        <v>1</v>
      </c>
      <c r="I28" s="32">
        <f>SUM(I22:I27)</f>
        <v>8.2870370370370407E-3</v>
      </c>
      <c r="J28" s="33"/>
      <c r="K28" s="34">
        <f>IFERROR(SUM(K22:K27),0)</f>
        <v>0.60936170212765972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1.3472222222222227E-2</v>
      </c>
      <c r="D30" s="35"/>
      <c r="E30" s="36">
        <f>IFERROR(SUM(E19,E28),0)</f>
        <v>0.99999999999999989</v>
      </c>
      <c r="F30" s="32">
        <f>SUM(F19,F28)</f>
        <v>1.2731481481481499E-4</v>
      </c>
      <c r="G30" s="35"/>
      <c r="H30" s="36">
        <f>IFERROR(SUM(H19,H28),0)</f>
        <v>1</v>
      </c>
      <c r="I30" s="32">
        <f>SUM(I19,I28)</f>
        <v>1.3599537037037038E-2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19"/>
  <sheetViews>
    <sheetView showZeros="0" workbookViewId="0">
      <selection activeCell="A23" sqref="A23:XFD4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1.0995370370370399E-3</v>
      </c>
      <c r="C2" s="72">
        <v>1.50462962962963E-4</v>
      </c>
      <c r="D2" s="73">
        <v>0.87962962962962998</v>
      </c>
      <c r="E2" s="73">
        <v>0.12037037037037</v>
      </c>
    </row>
    <row r="3" spans="1:10" x14ac:dyDescent="0.25">
      <c r="A3" s="72" t="s">
        <v>110</v>
      </c>
      <c r="B3" s="72">
        <v>2.3379629629629601E-3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47</v>
      </c>
      <c r="B4" s="72">
        <v>2.89351851851852E-4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1.6435185185185201E-3</v>
      </c>
      <c r="C5" s="72">
        <v>9.1435185185185196E-4</v>
      </c>
      <c r="D5" s="73">
        <v>0.64253393665158398</v>
      </c>
      <c r="E5" s="73">
        <v>0.35746606334841602</v>
      </c>
    </row>
    <row r="6" spans="1:10" x14ac:dyDescent="0.25">
      <c r="A6" s="72" t="s">
        <v>12</v>
      </c>
      <c r="B6" s="72">
        <v>3.3564814814814801E-4</v>
      </c>
      <c r="C6" s="72">
        <v>0</v>
      </c>
      <c r="D6" s="73">
        <v>1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2.19907407407407E-4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6.1805555555555598E-3</v>
      </c>
      <c r="C13" s="72">
        <v>1.5972222222222199E-3</v>
      </c>
      <c r="D13" s="73">
        <v>0.79464285714285698</v>
      </c>
      <c r="E13" s="73">
        <v>0.20535714285714299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1.9675925925925899E-4</v>
      </c>
      <c r="C16" s="72">
        <v>0</v>
      </c>
      <c r="D16" s="73">
        <v>1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3.7499999999999999E-3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2.7314814814814801E-3</v>
      </c>
      <c r="C18" s="72">
        <v>3.2754629629629601E-3</v>
      </c>
      <c r="D18" s="72">
        <v>0.45472061657032797</v>
      </c>
      <c r="E18" s="72">
        <v>0.54527938342967197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19"/>
  <sheetViews>
    <sheetView showZeros="0" topLeftCell="A15" workbookViewId="0">
      <selection activeCell="A24" sqref="A24:XFD5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3.1481481481481499E-3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110</v>
      </c>
      <c r="B3" s="72">
        <v>1.1805555555555599E-3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47</v>
      </c>
      <c r="B4" s="72">
        <v>0</v>
      </c>
      <c r="C4" s="72">
        <v>1.19212962962963E-3</v>
      </c>
      <c r="D4" s="73">
        <v>0</v>
      </c>
      <c r="E4" s="73">
        <v>1</v>
      </c>
    </row>
    <row r="5" spans="1:10" x14ac:dyDescent="0.25">
      <c r="A5" s="72" t="s">
        <v>11</v>
      </c>
      <c r="B5" s="72">
        <v>4.5138888888888902E-3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1.7361111111111101E-4</v>
      </c>
      <c r="C7" s="72">
        <v>0</v>
      </c>
      <c r="D7" s="73">
        <v>1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6.7824074074074097E-3</v>
      </c>
      <c r="C13" s="72">
        <v>2.19907407407407E-4</v>
      </c>
      <c r="D13" s="73">
        <v>0.968595041322314</v>
      </c>
      <c r="E13" s="73">
        <v>3.1404958677686001E-2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1.2997685185185201E-2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4.2013888888888899E-3</v>
      </c>
      <c r="C18" s="72">
        <v>2.70833333333333E-3</v>
      </c>
      <c r="D18" s="72">
        <v>0.60804020100502498</v>
      </c>
      <c r="E18" s="72">
        <v>0.39195979899497502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19"/>
  <sheetViews>
    <sheetView showZeros="0" topLeftCell="A13" workbookViewId="0">
      <selection activeCell="A24" sqref="A24:XFD4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9.7222222222222198E-4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2.4305555555555601E-4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19"/>
  <sheetViews>
    <sheetView showZeros="0" workbookViewId="0">
      <selection activeCell="F39" sqref="F39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1.50462962962963E-4</v>
      </c>
      <c r="C3" s="72">
        <v>0</v>
      </c>
      <c r="D3" s="73">
        <v>1</v>
      </c>
      <c r="E3" s="73">
        <v>0</v>
      </c>
    </row>
    <row r="4" spans="1:10" x14ac:dyDescent="0.25">
      <c r="A4" s="72" t="s">
        <v>47</v>
      </c>
      <c r="B4" s="72">
        <v>5.20833333333333E-4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3.5879629629629602E-4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2.5462962962962999E-4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4.5601851851851897E-3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2.2800925925925901E-3</v>
      </c>
      <c r="C18" s="72">
        <v>2.10648148148148E-3</v>
      </c>
      <c r="D18" s="72">
        <v>0.51978891820580497</v>
      </c>
      <c r="E18" s="72">
        <v>0.48021108179419503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19"/>
  <sheetViews>
    <sheetView showZeros="0" topLeftCell="A10" workbookViewId="0">
      <selection activeCell="A23" sqref="A23:Q46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7.0601851851851804E-4</v>
      </c>
      <c r="C2" s="72">
        <v>0</v>
      </c>
      <c r="D2" s="73">
        <v>1</v>
      </c>
      <c r="E2" s="73">
        <v>0</v>
      </c>
    </row>
    <row r="3" spans="1:10" x14ac:dyDescent="0.25">
      <c r="A3" s="72" t="s">
        <v>110</v>
      </c>
      <c r="B3" s="72">
        <v>6.31944444444444E-3</v>
      </c>
      <c r="C3" s="72">
        <v>0</v>
      </c>
      <c r="D3" s="73">
        <v>1</v>
      </c>
      <c r="E3" s="73">
        <v>0</v>
      </c>
    </row>
    <row r="4" spans="1:10" x14ac:dyDescent="0.25">
      <c r="A4" s="72" t="s">
        <v>47</v>
      </c>
      <c r="B4" s="72">
        <v>1.71296296296296E-3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3.8425925925925902E-3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7.4074074074074103E-4</v>
      </c>
      <c r="D6" s="73">
        <v>0</v>
      </c>
      <c r="E6" s="73">
        <v>1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3.00925925925926E-4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4.5254629629629603E-3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3.9351851851851901E-4</v>
      </c>
      <c r="D15" s="73">
        <v>0</v>
      </c>
      <c r="E15" s="73">
        <v>1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4.4675925925925898E-3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5.0000000000000001E-3</v>
      </c>
      <c r="C18" s="72">
        <v>1.8287037037037E-3</v>
      </c>
      <c r="D18" s="72">
        <v>0.73220338983050803</v>
      </c>
      <c r="E18" s="72">
        <v>0.26779661016949202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1.7592592592592601E-3</v>
      </c>
      <c r="C19" s="72">
        <v>0</v>
      </c>
      <c r="D19" s="72">
        <v>1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19"/>
  <sheetViews>
    <sheetView showZeros="0" workbookViewId="0">
      <selection activeCell="G10" sqref="G1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3.59953703703704E-3</v>
      </c>
      <c r="C2" s="72">
        <v>6.2962962962962998E-3</v>
      </c>
      <c r="D2" s="73">
        <f>B2/F2</f>
        <v>0.36374269005847959</v>
      </c>
      <c r="E2" s="73">
        <f>C2/F2</f>
        <v>0.63625730994152041</v>
      </c>
      <c r="F2" s="72">
        <f>B2+C2</f>
        <v>9.8958333333333398E-3</v>
      </c>
    </row>
    <row r="3" spans="1:10" x14ac:dyDescent="0.25">
      <c r="A3" s="72" t="s">
        <v>110</v>
      </c>
      <c r="B3" s="72">
        <v>1.2291666666666701E-2</v>
      </c>
      <c r="C3" s="72">
        <v>0</v>
      </c>
      <c r="D3" s="73">
        <f t="shared" ref="D3:D19" si="0">B3/F3</f>
        <v>1</v>
      </c>
      <c r="E3" s="73">
        <f t="shared" ref="E3:E19" si="1">C3/F3</f>
        <v>0</v>
      </c>
      <c r="F3" s="72">
        <f t="shared" ref="F3:F19" si="2">B3+C3</f>
        <v>1.2291666666666701E-2</v>
      </c>
    </row>
    <row r="4" spans="1:10" x14ac:dyDescent="0.25">
      <c r="A4" s="72" t="s">
        <v>47</v>
      </c>
      <c r="B4" s="72">
        <v>7.5462962962963001E-3</v>
      </c>
      <c r="C4" s="72">
        <v>4.0393518518518504E-3</v>
      </c>
      <c r="D4" s="73">
        <f t="shared" si="0"/>
        <v>0.6513486513486515</v>
      </c>
      <c r="E4" s="73">
        <f t="shared" si="1"/>
        <v>0.34865134865134845</v>
      </c>
      <c r="F4" s="72">
        <f t="shared" si="2"/>
        <v>1.158564814814815E-2</v>
      </c>
    </row>
    <row r="5" spans="1:10" x14ac:dyDescent="0.25">
      <c r="A5" s="72" t="s">
        <v>11</v>
      </c>
      <c r="B5" s="72">
        <v>3.81944444444444E-3</v>
      </c>
      <c r="C5" s="72">
        <v>0</v>
      </c>
      <c r="D5" s="73">
        <f t="shared" si="0"/>
        <v>1</v>
      </c>
      <c r="E5" s="73">
        <f t="shared" si="1"/>
        <v>0</v>
      </c>
      <c r="F5" s="72">
        <f t="shared" si="2"/>
        <v>3.81944444444444E-3</v>
      </c>
    </row>
    <row r="6" spans="1:10" x14ac:dyDescent="0.25">
      <c r="A6" s="72" t="s">
        <v>12</v>
      </c>
      <c r="B6" s="72">
        <v>0</v>
      </c>
      <c r="C6" s="72">
        <v>0</v>
      </c>
      <c r="D6" s="73" t="e">
        <f t="shared" si="0"/>
        <v>#DIV/0!</v>
      </c>
      <c r="E6" s="73" t="e">
        <f t="shared" si="1"/>
        <v>#DIV/0!</v>
      </c>
      <c r="F6" s="72">
        <f t="shared" si="2"/>
        <v>0</v>
      </c>
    </row>
    <row r="7" spans="1:10" x14ac:dyDescent="0.25">
      <c r="A7" s="72" t="s">
        <v>128</v>
      </c>
      <c r="B7" s="72">
        <v>2.7662037037037E-3</v>
      </c>
      <c r="C7" s="72">
        <v>0</v>
      </c>
      <c r="D7" s="73">
        <f t="shared" si="0"/>
        <v>1</v>
      </c>
      <c r="E7" s="73">
        <f t="shared" si="1"/>
        <v>0</v>
      </c>
      <c r="F7" s="72">
        <f t="shared" si="2"/>
        <v>2.7662037037037E-3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2.19907407407407E-4</v>
      </c>
      <c r="C8" s="72">
        <v>0</v>
      </c>
      <c r="D8" s="73">
        <f t="shared" si="0"/>
        <v>1</v>
      </c>
      <c r="E8" s="73">
        <f t="shared" si="1"/>
        <v>0</v>
      </c>
      <c r="F8" s="72">
        <f t="shared" si="2"/>
        <v>2.19907407407407E-4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 t="e">
        <f t="shared" si="0"/>
        <v>#DIV/0!</v>
      </c>
      <c r="E9" s="73" t="e">
        <f t="shared" si="1"/>
        <v>#DIV/0!</v>
      </c>
      <c r="F9" s="72">
        <f t="shared" si="2"/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 t="e">
        <f t="shared" si="0"/>
        <v>#DIV/0!</v>
      </c>
      <c r="E10" s="73" t="e">
        <f t="shared" si="1"/>
        <v>#DIV/0!</v>
      </c>
      <c r="F10" s="72">
        <f t="shared" si="2"/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1.2384259259259258E-3</v>
      </c>
      <c r="C11" s="72">
        <v>6.3541666666666668E-3</v>
      </c>
      <c r="D11" s="73">
        <f t="shared" si="0"/>
        <v>0.16310975609756095</v>
      </c>
      <c r="E11" s="73">
        <f t="shared" si="1"/>
        <v>0.83689024390243905</v>
      </c>
      <c r="F11" s="72">
        <f t="shared" si="2"/>
        <v>7.5925925925925926E-3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2.7430555555555554E-3</v>
      </c>
      <c r="C12" s="72">
        <v>0</v>
      </c>
      <c r="D12" s="73">
        <f t="shared" si="0"/>
        <v>1</v>
      </c>
      <c r="E12" s="73">
        <f t="shared" si="1"/>
        <v>0</v>
      </c>
      <c r="F12" s="72">
        <f t="shared" si="2"/>
        <v>2.7430555555555554E-3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1.9965277777777801E-2</v>
      </c>
      <c r="C13" s="72">
        <v>2.19907407407407E-4</v>
      </c>
      <c r="D13" s="73">
        <f t="shared" si="0"/>
        <v>0.98910550458715596</v>
      </c>
      <c r="E13" s="73">
        <f t="shared" si="1"/>
        <v>1.0894495412844004E-2</v>
      </c>
      <c r="F13" s="72">
        <f t="shared" si="2"/>
        <v>2.0185185185185209E-2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 t="e">
        <f t="shared" si="0"/>
        <v>#DIV/0!</v>
      </c>
      <c r="E14" s="73" t="e">
        <f t="shared" si="1"/>
        <v>#DIV/0!</v>
      </c>
      <c r="F14" s="72">
        <f t="shared" si="2"/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 t="e">
        <f t="shared" si="0"/>
        <v>#DIV/0!</v>
      </c>
      <c r="E15" s="73" t="e">
        <f t="shared" si="1"/>
        <v>#DIV/0!</v>
      </c>
      <c r="F15" s="72">
        <f t="shared" si="2"/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3.2407407407407401E-4</v>
      </c>
      <c r="C16" s="72">
        <v>0</v>
      </c>
      <c r="D16" s="73">
        <f t="shared" si="0"/>
        <v>1</v>
      </c>
      <c r="E16" s="73">
        <f t="shared" si="1"/>
        <v>0</v>
      </c>
      <c r="F16" s="72">
        <f t="shared" si="2"/>
        <v>3.2407407407407401E-4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3.8541666666666698E-3</v>
      </c>
      <c r="C17" s="72">
        <v>0</v>
      </c>
      <c r="D17" s="73">
        <f t="shared" si="0"/>
        <v>1</v>
      </c>
      <c r="E17" s="73">
        <f t="shared" si="1"/>
        <v>0</v>
      </c>
      <c r="F17" s="72">
        <f t="shared" si="2"/>
        <v>3.8541666666666698E-3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1.5925925925925899E-2</v>
      </c>
      <c r="C18" s="72">
        <v>3.43171296296296E-2</v>
      </c>
      <c r="D18" s="73">
        <f t="shared" si="0"/>
        <v>0.31697765491822144</v>
      </c>
      <c r="E18" s="73">
        <f t="shared" si="1"/>
        <v>0.68302234508177861</v>
      </c>
      <c r="F18" s="72">
        <f t="shared" si="2"/>
        <v>5.0243055555555499E-2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D19" s="73" t="e">
        <f t="shared" si="0"/>
        <v>#DIV/0!</v>
      </c>
      <c r="E19" s="73" t="e">
        <f t="shared" si="1"/>
        <v>#DIV/0!</v>
      </c>
      <c r="F19" s="72">
        <f t="shared" si="2"/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19"/>
  <sheetViews>
    <sheetView showZeros="0" workbookViewId="0">
      <selection activeCell="B19" sqref="B19:G23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1.11111111111111E-3</v>
      </c>
      <c r="C2" s="72">
        <v>0</v>
      </c>
      <c r="D2" s="73">
        <v>1</v>
      </c>
      <c r="E2" s="73">
        <v>0</v>
      </c>
    </row>
    <row r="3" spans="1:10" x14ac:dyDescent="0.25">
      <c r="A3" s="72" t="s">
        <v>110</v>
      </c>
      <c r="B3" s="72">
        <v>7.3611111111111099E-3</v>
      </c>
      <c r="C3" s="72">
        <v>5.78703703703704E-4</v>
      </c>
      <c r="D3" s="73">
        <v>0.92711370262390702</v>
      </c>
      <c r="E3" s="73">
        <v>7.2886297376093298E-2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1.6087962962963E-3</v>
      </c>
      <c r="C5" s="72">
        <v>0</v>
      </c>
      <c r="D5" s="73">
        <v>1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1.0104166666666701E-2</v>
      </c>
      <c r="C13" s="72">
        <v>4.8611111111111099E-4</v>
      </c>
      <c r="D13" s="73">
        <v>0.95409836065573805</v>
      </c>
      <c r="E13" s="73">
        <v>4.59016393442623E-2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4.0509259259259301E-4</v>
      </c>
      <c r="C17" s="72">
        <v>0</v>
      </c>
      <c r="D17" s="73">
        <v>1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5.5902777777777799E-3</v>
      </c>
      <c r="C18" s="72">
        <v>0</v>
      </c>
      <c r="D18" s="72">
        <v>1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19"/>
  <sheetViews>
    <sheetView showZeros="0" workbookViewId="0">
      <selection activeCell="A23" sqref="A23:H40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1.6504629629629598E-2</v>
      </c>
      <c r="C2" s="72">
        <v>5.2199074074074101E-3</v>
      </c>
      <c r="D2" s="73">
        <v>0.75972296217368196</v>
      </c>
      <c r="E2" s="73">
        <v>0.24027703782631901</v>
      </c>
    </row>
    <row r="3" spans="1:10" x14ac:dyDescent="0.25">
      <c r="A3" s="72" t="s">
        <v>110</v>
      </c>
      <c r="B3" s="72">
        <v>1.5011574074074101E-2</v>
      </c>
      <c r="C3" s="72">
        <v>0</v>
      </c>
      <c r="D3" s="73">
        <v>1</v>
      </c>
      <c r="E3" s="73">
        <v>0</v>
      </c>
    </row>
    <row r="4" spans="1:10" x14ac:dyDescent="0.25">
      <c r="A4" s="72" t="s">
        <v>47</v>
      </c>
      <c r="B4" s="72">
        <v>2.8900462962962999E-2</v>
      </c>
      <c r="C4" s="72">
        <v>8.9120370370370395E-3</v>
      </c>
      <c r="D4" s="73">
        <v>0.76430976430976405</v>
      </c>
      <c r="E4" s="73">
        <v>0.23569023569023601</v>
      </c>
    </row>
    <row r="5" spans="1:10" x14ac:dyDescent="0.25">
      <c r="A5" s="72" t="s">
        <v>11</v>
      </c>
      <c r="B5" s="72">
        <v>2.9606481481481501E-2</v>
      </c>
      <c r="C5" s="72">
        <v>8.7268518518518502E-3</v>
      </c>
      <c r="D5" s="73">
        <v>0.772342995169082</v>
      </c>
      <c r="E5" s="73">
        <v>0.227657004830918</v>
      </c>
    </row>
    <row r="6" spans="1:10" x14ac:dyDescent="0.25">
      <c r="A6" s="72" t="s">
        <v>12</v>
      </c>
      <c r="B6" s="72">
        <v>8.4837962962963E-3</v>
      </c>
      <c r="C6" s="72">
        <v>0</v>
      </c>
      <c r="D6" s="73">
        <v>1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6.4814814814814804E-3</v>
      </c>
      <c r="C8" s="72">
        <v>0</v>
      </c>
      <c r="D8" s="73">
        <v>1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4.0740740740740746E-3</v>
      </c>
      <c r="C10" s="72">
        <v>0</v>
      </c>
      <c r="D10" s="73">
        <v>1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4.6481481481481499E-2</v>
      </c>
      <c r="C13" s="72">
        <v>3.9120370370370403E-3</v>
      </c>
      <c r="D13" s="73">
        <v>0.92237023426733999</v>
      </c>
      <c r="E13" s="73">
        <v>7.7629765732659603E-2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3.60300925925926E-2</v>
      </c>
      <c r="C18" s="72">
        <v>4.0381944444444401E-2</v>
      </c>
      <c r="D18" s="72">
        <v>0.47152378067252398</v>
      </c>
      <c r="E18" s="72">
        <v>0.52847621932747701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1"/>
  <sheetViews>
    <sheetView showGridLines="0" showZeros="0" view="pageBreakPreview" zoomScale="110" zoomScaleNormal="8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0" t="s">
        <v>46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x14ac:dyDescent="0.25">
      <c r="B7" s="10" t="s">
        <v>37</v>
      </c>
      <c r="C7" s="11">
        <v>5.0694444444444398E-3</v>
      </c>
      <c r="D7" s="12">
        <f t="shared" ref="D7:D18" si="0">IFERROR(C7/C$19,0)</f>
        <v>0.33307984790874495</v>
      </c>
      <c r="E7" s="12">
        <f t="shared" ref="E7:E18" si="1">IFERROR(C7/C$30,0)</f>
        <v>0.11568938193343895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5.0694444444444398E-3</v>
      </c>
      <c r="J7" s="12">
        <f t="shared" ref="J7:J18" si="4">IFERROR(I7/I$19,0)</f>
        <v>0.33307984790874495</v>
      </c>
      <c r="K7" s="14">
        <f t="shared" ref="K7:K18" si="5">IFERROR(I7/I$30,0)</f>
        <v>0.11568938193343895</v>
      </c>
    </row>
    <row r="8" spans="2:11" x14ac:dyDescent="0.25">
      <c r="B8" s="131" t="s">
        <v>110</v>
      </c>
      <c r="C8" s="11">
        <v>2.82407407407407E-3</v>
      </c>
      <c r="D8" s="12">
        <f t="shared" si="0"/>
        <v>0.18555133079847883</v>
      </c>
      <c r="E8" s="12">
        <f t="shared" si="1"/>
        <v>6.4447966191230791E-2</v>
      </c>
      <c r="F8" s="11">
        <v>0</v>
      </c>
      <c r="G8" s="12">
        <f t="shared" si="2"/>
        <v>0</v>
      </c>
      <c r="H8" s="12">
        <f t="shared" si="3"/>
        <v>0</v>
      </c>
      <c r="I8" s="11">
        <v>2.82407407407407E-3</v>
      </c>
      <c r="J8" s="12">
        <f t="shared" si="4"/>
        <v>0.18555133079847883</v>
      </c>
      <c r="K8" s="14">
        <f t="shared" si="5"/>
        <v>6.4447966191230791E-2</v>
      </c>
    </row>
    <row r="9" spans="2:11" x14ac:dyDescent="0.25">
      <c r="B9" s="10" t="s">
        <v>47</v>
      </c>
      <c r="C9" s="11">
        <v>4.7453703703703698E-4</v>
      </c>
      <c r="D9" s="12">
        <f t="shared" si="0"/>
        <v>3.1178707224334599E-2</v>
      </c>
      <c r="E9" s="12">
        <f t="shared" si="1"/>
        <v>1.0829371368198632E-2</v>
      </c>
      <c r="F9" s="11">
        <v>0</v>
      </c>
      <c r="G9" s="12">
        <f t="shared" si="2"/>
        <v>0</v>
      </c>
      <c r="H9" s="12">
        <f t="shared" si="3"/>
        <v>0</v>
      </c>
      <c r="I9" s="11">
        <v>4.7453703703703698E-4</v>
      </c>
      <c r="J9" s="12">
        <f t="shared" si="4"/>
        <v>3.1178707224334599E-2</v>
      </c>
      <c r="K9" s="14">
        <f t="shared" si="5"/>
        <v>1.0829371368198632E-2</v>
      </c>
    </row>
    <row r="10" spans="2:11" x14ac:dyDescent="0.25">
      <c r="B10" s="10" t="s">
        <v>11</v>
      </c>
      <c r="C10" s="11">
        <v>3.2291666666666701E-3</v>
      </c>
      <c r="D10" s="12">
        <f t="shared" si="0"/>
        <v>0.21216730038022838</v>
      </c>
      <c r="E10" s="12">
        <f t="shared" si="1"/>
        <v>7.3692551505546877E-2</v>
      </c>
      <c r="F10" s="11">
        <v>0</v>
      </c>
      <c r="G10" s="12">
        <f t="shared" si="2"/>
        <v>0</v>
      </c>
      <c r="H10" s="12">
        <f t="shared" si="3"/>
        <v>0</v>
      </c>
      <c r="I10" s="11">
        <v>3.2291666666666701E-3</v>
      </c>
      <c r="J10" s="12">
        <f t="shared" si="4"/>
        <v>0.21216730038022838</v>
      </c>
      <c r="K10" s="14">
        <f t="shared" si="5"/>
        <v>7.3692551505546877E-2</v>
      </c>
    </row>
    <row r="11" spans="2:1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x14ac:dyDescent="0.25">
      <c r="B12" s="10" t="s">
        <v>128</v>
      </c>
      <c r="C12" s="11">
        <v>2.4305555555555601E-4</v>
      </c>
      <c r="D12" s="12">
        <f t="shared" si="0"/>
        <v>1.5969581749049461E-2</v>
      </c>
      <c r="E12" s="12">
        <f t="shared" si="1"/>
        <v>5.5467511885895545E-3</v>
      </c>
      <c r="F12" s="11">
        <v>0</v>
      </c>
      <c r="G12" s="12">
        <f t="shared" si="2"/>
        <v>0</v>
      </c>
      <c r="H12" s="12">
        <f t="shared" si="3"/>
        <v>0</v>
      </c>
      <c r="I12" s="11">
        <v>2.4305555555555601E-4</v>
      </c>
      <c r="J12" s="12">
        <f t="shared" si="4"/>
        <v>1.5969581749049461E-2</v>
      </c>
      <c r="K12" s="14">
        <f t="shared" si="5"/>
        <v>5.5467511885895545E-3</v>
      </c>
    </row>
    <row r="13" spans="2:1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x14ac:dyDescent="0.25">
      <c r="B15" s="10" t="s">
        <v>154</v>
      </c>
      <c r="C15" s="11">
        <v>2.0833333333333299E-4</v>
      </c>
      <c r="D15" s="12">
        <f t="shared" si="0"/>
        <v>1.3688212927756634E-2</v>
      </c>
      <c r="E15" s="12">
        <f t="shared" si="1"/>
        <v>4.7543581616481725E-3</v>
      </c>
      <c r="F15" s="11">
        <v>0</v>
      </c>
      <c r="G15" s="12">
        <f t="shared" si="2"/>
        <v>0</v>
      </c>
      <c r="H15" s="12">
        <f t="shared" si="3"/>
        <v>0</v>
      </c>
      <c r="I15" s="11">
        <v>2.0833333333333299E-4</v>
      </c>
      <c r="J15" s="12">
        <f t="shared" si="4"/>
        <v>1.3688212927756634E-2</v>
      </c>
      <c r="K15" s="14">
        <f t="shared" si="5"/>
        <v>4.7543581616481725E-3</v>
      </c>
    </row>
    <row r="16" spans="2:1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ht="15.75" thickBot="1" x14ac:dyDescent="0.3">
      <c r="B18" s="10" t="s">
        <v>13</v>
      </c>
      <c r="C18" s="11">
        <v>3.1712962962963001E-3</v>
      </c>
      <c r="D18" s="12">
        <f t="shared" si="0"/>
        <v>0.20836501901140711</v>
      </c>
      <c r="E18" s="12">
        <f t="shared" si="1"/>
        <v>7.2371896460644611E-2</v>
      </c>
      <c r="F18" s="11">
        <v>0</v>
      </c>
      <c r="G18" s="12">
        <f t="shared" si="2"/>
        <v>0</v>
      </c>
      <c r="H18" s="12">
        <f t="shared" si="3"/>
        <v>0</v>
      </c>
      <c r="I18" s="11">
        <v>3.1712962962963001E-3</v>
      </c>
      <c r="J18" s="12">
        <f t="shared" si="4"/>
        <v>0.20836501901140711</v>
      </c>
      <c r="K18" s="14">
        <f t="shared" si="5"/>
        <v>7.2371896460644611E-2</v>
      </c>
    </row>
    <row r="19" spans="2:11" ht="16.5" thickTop="1" thickBot="1" x14ac:dyDescent="0.3">
      <c r="B19" s="31" t="s">
        <v>3</v>
      </c>
      <c r="C19" s="32">
        <f>SUM(C7:C18)</f>
        <v>1.5219907407407406E-2</v>
      </c>
      <c r="D19" s="33">
        <f>IFERROR(SUM(D7:D18),0)</f>
        <v>1</v>
      </c>
      <c r="E19" s="33">
        <f>IFERROR(SUM(E7:E18),0)</f>
        <v>0.34733227680929757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1.5219907407407406E-2</v>
      </c>
      <c r="J19" s="33">
        <f>IFERROR(SUM(J7:J18),0)</f>
        <v>1</v>
      </c>
      <c r="K19" s="34">
        <f>IFERROR(SUM(K7:K18),0)</f>
        <v>0.34733227680929757</v>
      </c>
    </row>
    <row r="20" spans="2:1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x14ac:dyDescent="0.25">
      <c r="B22" s="18" t="s">
        <v>15</v>
      </c>
      <c r="C22" s="11">
        <v>1.52777777777778E-3</v>
      </c>
      <c r="D22" s="19"/>
      <c r="E22" s="12">
        <f>IFERROR(C22/C$30,0)</f>
        <v>3.4865293185420039E-2</v>
      </c>
      <c r="F22" s="11">
        <v>0</v>
      </c>
      <c r="G22" s="19"/>
      <c r="H22" s="12">
        <f>IFERROR(F22/F$30,0)</f>
        <v>0</v>
      </c>
      <c r="I22" s="11">
        <v>1.52777777777778E-3</v>
      </c>
      <c r="J22" s="19"/>
      <c r="K22" s="14">
        <f>IFERROR(I22/I$30,0)</f>
        <v>3.4865293185420039E-2</v>
      </c>
    </row>
    <row r="23" spans="2:1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x14ac:dyDescent="0.25">
      <c r="B24" s="18" t="s">
        <v>17</v>
      </c>
      <c r="C24" s="11">
        <v>1.15740740740741E-4</v>
      </c>
      <c r="D24" s="19"/>
      <c r="E24" s="12">
        <f t="shared" si="6"/>
        <v>2.6413100898045505E-3</v>
      </c>
      <c r="F24" s="11">
        <v>0</v>
      </c>
      <c r="G24" s="19"/>
      <c r="H24" s="12">
        <f t="shared" si="7"/>
        <v>0</v>
      </c>
      <c r="I24" s="11">
        <v>1.15740740740741E-4</v>
      </c>
      <c r="J24" s="19"/>
      <c r="K24" s="14">
        <f t="shared" si="8"/>
        <v>2.6413100898045505E-3</v>
      </c>
    </row>
    <row r="25" spans="2:11" x14ac:dyDescent="0.25">
      <c r="B25" s="18" t="s">
        <v>18</v>
      </c>
      <c r="C25" s="11">
        <v>4.4675925925925898E-3</v>
      </c>
      <c r="D25" s="19"/>
      <c r="E25" s="12">
        <f t="shared" si="6"/>
        <v>0.10195456946645536</v>
      </c>
      <c r="F25" s="11">
        <v>0</v>
      </c>
      <c r="G25" s="19"/>
      <c r="H25" s="12">
        <f t="shared" si="7"/>
        <v>0</v>
      </c>
      <c r="I25" s="11">
        <v>4.4675925925925898E-3</v>
      </c>
      <c r="J25" s="19"/>
      <c r="K25" s="14">
        <f t="shared" si="8"/>
        <v>0.10195456946645536</v>
      </c>
    </row>
    <row r="26" spans="2:11" x14ac:dyDescent="0.25">
      <c r="B26" s="18" t="s">
        <v>19</v>
      </c>
      <c r="C26" s="11">
        <v>2.1643518518518499E-2</v>
      </c>
      <c r="D26" s="19"/>
      <c r="E26" s="12">
        <f t="shared" si="6"/>
        <v>0.49392498679344943</v>
      </c>
      <c r="F26" s="11">
        <v>0</v>
      </c>
      <c r="G26" s="19"/>
      <c r="H26" s="12">
        <f t="shared" si="7"/>
        <v>0</v>
      </c>
      <c r="I26" s="11">
        <v>2.1643518518518499E-2</v>
      </c>
      <c r="J26" s="19"/>
      <c r="K26" s="14">
        <f t="shared" si="8"/>
        <v>0.49392498679344943</v>
      </c>
    </row>
    <row r="27" spans="2:11" ht="15.75" thickBot="1" x14ac:dyDescent="0.3">
      <c r="B27" s="23" t="s">
        <v>20</v>
      </c>
      <c r="C27" s="20">
        <v>8.4490740740740696E-4</v>
      </c>
      <c r="D27" s="24"/>
      <c r="E27" s="21">
        <f t="shared" si="6"/>
        <v>1.9281563655573167E-2</v>
      </c>
      <c r="F27" s="20">
        <v>0</v>
      </c>
      <c r="G27" s="24"/>
      <c r="H27" s="21">
        <f t="shared" si="7"/>
        <v>0</v>
      </c>
      <c r="I27" s="20">
        <v>8.4490740740740696E-4</v>
      </c>
      <c r="J27" s="24"/>
      <c r="K27" s="22">
        <f t="shared" si="8"/>
        <v>1.9281563655573167E-2</v>
      </c>
    </row>
    <row r="28" spans="2:11" ht="16.5" thickTop="1" thickBot="1" x14ac:dyDescent="0.3">
      <c r="B28" s="31" t="s">
        <v>3</v>
      </c>
      <c r="C28" s="32">
        <f>SUM(C22:C27)</f>
        <v>2.8599537037037014E-2</v>
      </c>
      <c r="D28" s="33"/>
      <c r="E28" s="33">
        <f>IFERROR(SUM(E22:E27),0)</f>
        <v>0.65266772319070254</v>
      </c>
      <c r="F28" s="32">
        <f>SUM(F22:F27)</f>
        <v>0</v>
      </c>
      <c r="G28" s="33"/>
      <c r="H28" s="33">
        <f>IFERROR(SUM(H22:H27),0)</f>
        <v>0</v>
      </c>
      <c r="I28" s="32">
        <f>SUM(I22:I27)</f>
        <v>2.8599537037037014E-2</v>
      </c>
      <c r="J28" s="33"/>
      <c r="K28" s="34">
        <f>IFERROR(SUM(K22:K27),0)</f>
        <v>0.65266772319070254</v>
      </c>
    </row>
    <row r="29" spans="2:1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ht="16.5" thickTop="1" thickBot="1" x14ac:dyDescent="0.3">
      <c r="B30" s="31" t="s">
        <v>6</v>
      </c>
      <c r="C30" s="32">
        <f>SUM(C19,C28)</f>
        <v>4.3819444444444418E-2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4.3819444444444418E-2</v>
      </c>
      <c r="J30" s="35"/>
      <c r="K30" s="38">
        <f>IFERROR(SUM(K19,K28),0)</f>
        <v>1</v>
      </c>
    </row>
    <row r="31" spans="2:1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3.7268518518518501E-3</v>
      </c>
      <c r="C4" s="72">
        <v>0</v>
      </c>
      <c r="D4" s="73">
        <v>1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3.3449074074074102E-3</v>
      </c>
      <c r="C13" s="72">
        <v>0</v>
      </c>
      <c r="D13" s="73">
        <v>1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19"/>
  <sheetViews>
    <sheetView showZeros="0" workbookViewId="0">
      <selection activeCell="A24" sqref="A24"/>
    </sheetView>
  </sheetViews>
  <sheetFormatPr defaultRowHeight="15" x14ac:dyDescent="0.25"/>
  <cols>
    <col min="1" max="16384" width="9.140625" style="72"/>
  </cols>
  <sheetData>
    <row r="1" spans="1:10" x14ac:dyDescent="0.25">
      <c r="A1" s="72" t="s">
        <v>53</v>
      </c>
      <c r="B1" s="72" t="s">
        <v>54</v>
      </c>
      <c r="C1" s="72" t="s">
        <v>55</v>
      </c>
      <c r="D1" s="72" t="s">
        <v>91</v>
      </c>
      <c r="E1" s="72" t="s">
        <v>92</v>
      </c>
    </row>
    <row r="2" spans="1:10" x14ac:dyDescent="0.25">
      <c r="A2" s="72" t="s">
        <v>37</v>
      </c>
      <c r="B2" s="72">
        <v>0</v>
      </c>
      <c r="C2" s="72">
        <v>0</v>
      </c>
      <c r="D2" s="73">
        <v>0</v>
      </c>
      <c r="E2" s="73">
        <v>0</v>
      </c>
    </row>
    <row r="3" spans="1:10" x14ac:dyDescent="0.25">
      <c r="A3" s="72" t="s">
        <v>110</v>
      </c>
      <c r="B3" s="72">
        <v>0</v>
      </c>
      <c r="C3" s="72">
        <v>0</v>
      </c>
      <c r="D3" s="73">
        <v>0</v>
      </c>
      <c r="E3" s="73">
        <v>0</v>
      </c>
    </row>
    <row r="4" spans="1:10" x14ac:dyDescent="0.25">
      <c r="A4" s="72" t="s">
        <v>47</v>
      </c>
      <c r="B4" s="72">
        <v>0</v>
      </c>
      <c r="C4" s="72">
        <v>0</v>
      </c>
      <c r="D4" s="73">
        <v>0</v>
      </c>
      <c r="E4" s="73">
        <v>0</v>
      </c>
    </row>
    <row r="5" spans="1:10" x14ac:dyDescent="0.25">
      <c r="A5" s="72" t="s">
        <v>11</v>
      </c>
      <c r="B5" s="72">
        <v>0</v>
      </c>
      <c r="C5" s="72">
        <v>0</v>
      </c>
      <c r="D5" s="73">
        <v>0</v>
      </c>
      <c r="E5" s="73">
        <v>0</v>
      </c>
    </row>
    <row r="6" spans="1:10" x14ac:dyDescent="0.25">
      <c r="A6" s="72" t="s">
        <v>12</v>
      </c>
      <c r="B6" s="72">
        <v>0</v>
      </c>
      <c r="C6" s="72">
        <v>0</v>
      </c>
      <c r="D6" s="73">
        <v>0</v>
      </c>
      <c r="E6" s="73">
        <v>0</v>
      </c>
    </row>
    <row r="7" spans="1:10" x14ac:dyDescent="0.25">
      <c r="A7" s="72" t="s">
        <v>128</v>
      </c>
      <c r="B7" s="72">
        <v>0</v>
      </c>
      <c r="C7" s="72">
        <v>0</v>
      </c>
      <c r="D7" s="73">
        <v>0</v>
      </c>
      <c r="E7" s="73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</row>
    <row r="8" spans="1:10" x14ac:dyDescent="0.25">
      <c r="A8" s="72" t="s">
        <v>115</v>
      </c>
      <c r="B8" s="72">
        <v>0</v>
      </c>
      <c r="C8" s="72">
        <v>0</v>
      </c>
      <c r="D8" s="73">
        <v>0</v>
      </c>
      <c r="E8" s="73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</row>
    <row r="9" spans="1:10" x14ac:dyDescent="0.25">
      <c r="A9" s="72" t="s">
        <v>116</v>
      </c>
      <c r="B9" s="72">
        <v>0</v>
      </c>
      <c r="C9" s="72">
        <v>0</v>
      </c>
      <c r="D9" s="73">
        <v>0</v>
      </c>
      <c r="E9" s="73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</row>
    <row r="10" spans="1:10" x14ac:dyDescent="0.25">
      <c r="A10" s="72" t="s">
        <v>154</v>
      </c>
      <c r="B10" s="72">
        <v>0</v>
      </c>
      <c r="C10" s="72">
        <v>0</v>
      </c>
      <c r="D10" s="73">
        <v>0</v>
      </c>
      <c r="E10" s="73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</row>
    <row r="11" spans="1:10" x14ac:dyDescent="0.25">
      <c r="A11" s="72" t="s">
        <v>142</v>
      </c>
      <c r="B11" s="72">
        <v>0</v>
      </c>
      <c r="C11" s="72">
        <v>0</v>
      </c>
      <c r="D11" s="73">
        <v>0</v>
      </c>
      <c r="E11" s="73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</row>
    <row r="12" spans="1:10" x14ac:dyDescent="0.25">
      <c r="A12" s="72" t="s">
        <v>129</v>
      </c>
      <c r="B12" s="72">
        <v>0</v>
      </c>
      <c r="C12" s="72">
        <v>0</v>
      </c>
      <c r="D12" s="73">
        <v>0</v>
      </c>
      <c r="E12" s="73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</row>
    <row r="13" spans="1:10" x14ac:dyDescent="0.25">
      <c r="A13" s="72" t="s">
        <v>13</v>
      </c>
      <c r="B13" s="72">
        <v>0</v>
      </c>
      <c r="C13" s="72">
        <v>0</v>
      </c>
      <c r="D13" s="73">
        <v>0</v>
      </c>
      <c r="E13" s="73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</row>
    <row r="14" spans="1:10" x14ac:dyDescent="0.25">
      <c r="A14" s="72" t="s">
        <v>15</v>
      </c>
      <c r="B14" s="72">
        <v>0</v>
      </c>
      <c r="C14" s="72">
        <v>0</v>
      </c>
      <c r="D14" s="73">
        <v>0</v>
      </c>
      <c r="E14" s="73">
        <v>0</v>
      </c>
      <c r="F14" s="72">
        <v>0</v>
      </c>
      <c r="G14" s="72">
        <v>0</v>
      </c>
      <c r="H14" s="72">
        <v>0</v>
      </c>
      <c r="I14" s="72">
        <v>0</v>
      </c>
      <c r="J14" s="72">
        <v>0</v>
      </c>
    </row>
    <row r="15" spans="1:10" x14ac:dyDescent="0.25">
      <c r="A15" s="72" t="s">
        <v>16</v>
      </c>
      <c r="B15" s="72">
        <v>0</v>
      </c>
      <c r="C15" s="72">
        <v>0</v>
      </c>
      <c r="D15" s="73">
        <v>0</v>
      </c>
      <c r="E15" s="73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</row>
    <row r="16" spans="1:10" x14ac:dyDescent="0.25">
      <c r="A16" s="72" t="s">
        <v>17</v>
      </c>
      <c r="B16" s="72">
        <v>0</v>
      </c>
      <c r="C16" s="72">
        <v>0</v>
      </c>
      <c r="D16" s="73">
        <v>0</v>
      </c>
      <c r="E16" s="73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</row>
    <row r="17" spans="1:10" x14ac:dyDescent="0.25">
      <c r="A17" s="72" t="s">
        <v>18</v>
      </c>
      <c r="B17" s="72">
        <v>0</v>
      </c>
      <c r="C17" s="72">
        <v>0</v>
      </c>
      <c r="D17" s="73">
        <v>0</v>
      </c>
      <c r="E17" s="73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</row>
    <row r="18" spans="1:10" x14ac:dyDescent="0.25">
      <c r="A18" s="72" t="s">
        <v>19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</row>
    <row r="19" spans="1:10" x14ac:dyDescent="0.25">
      <c r="A19" s="72" t="s">
        <v>20</v>
      </c>
      <c r="B19" s="72">
        <v>0</v>
      </c>
      <c r="C19" s="72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66"/>
  <sheetViews>
    <sheetView showGridLines="0" showZeros="0" view="pageBreakPreview" zoomScale="110" zoomScaleNormal="100" zoomScaleSheetLayoutView="110" workbookViewId="0">
      <selection activeCell="J44" sqref="J44"/>
    </sheetView>
  </sheetViews>
  <sheetFormatPr defaultColWidth="8.85546875" defaultRowHeight="15" x14ac:dyDescent="0.25"/>
  <cols>
    <col min="1" max="1" width="6.140625" style="1" customWidth="1"/>
    <col min="2" max="2" width="56.7109375" style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6"/>
      <c r="D1" s="6"/>
      <c r="E1" s="6"/>
      <c r="F1" s="6"/>
      <c r="H1" s="6"/>
    </row>
    <row r="2" spans="2:11" s="5" customFormat="1" ht="15.75" thickBot="1" x14ac:dyDescent="0.3">
      <c r="C2" s="6"/>
      <c r="D2" s="6"/>
      <c r="E2" s="6"/>
      <c r="F2" s="6"/>
      <c r="H2" s="6"/>
    </row>
    <row r="3" spans="2:11" s="5" customFormat="1" ht="16.5" customHeight="1" x14ac:dyDescent="0.25">
      <c r="B3" s="140" t="s">
        <v>38</v>
      </c>
      <c r="C3" s="141"/>
      <c r="D3" s="141"/>
      <c r="E3" s="141"/>
      <c r="F3" s="141"/>
      <c r="G3" s="141"/>
      <c r="H3" s="141"/>
      <c r="I3" s="141"/>
      <c r="J3" s="141"/>
      <c r="K3" s="142"/>
    </row>
    <row r="4" spans="2:11" s="5" customFormat="1" ht="15.75" thickBot="1" x14ac:dyDescent="0.3">
      <c r="B4" s="143" t="s">
        <v>155</v>
      </c>
      <c r="C4" s="144"/>
      <c r="D4" s="144"/>
      <c r="E4" s="144"/>
      <c r="F4" s="144"/>
      <c r="G4" s="144"/>
      <c r="H4" s="144"/>
      <c r="I4" s="144"/>
      <c r="J4" s="144"/>
      <c r="K4" s="145"/>
    </row>
    <row r="5" spans="2:11" s="5" customFormat="1" x14ac:dyDescent="0.25">
      <c r="B5" s="39"/>
      <c r="C5" s="146" t="s">
        <v>25</v>
      </c>
      <c r="D5" s="146"/>
      <c r="E5" s="146"/>
      <c r="F5" s="146" t="s">
        <v>26</v>
      </c>
      <c r="G5" s="146"/>
      <c r="H5" s="146"/>
      <c r="I5" s="146" t="s">
        <v>27</v>
      </c>
      <c r="J5" s="146"/>
      <c r="K5" s="147"/>
    </row>
    <row r="6" spans="2:11" s="5" customFormat="1" x14ac:dyDescent="0.25">
      <c r="B6" s="7" t="s">
        <v>10</v>
      </c>
      <c r="C6" s="8" t="s">
        <v>4</v>
      </c>
      <c r="D6" s="8" t="s">
        <v>5</v>
      </c>
      <c r="E6" s="8" t="s">
        <v>5</v>
      </c>
      <c r="F6" s="8" t="s">
        <v>4</v>
      </c>
      <c r="G6" s="8" t="s">
        <v>5</v>
      </c>
      <c r="H6" s="8" t="s">
        <v>5</v>
      </c>
      <c r="I6" s="8" t="s">
        <v>4</v>
      </c>
      <c r="J6" s="8" t="s">
        <v>5</v>
      </c>
      <c r="K6" s="9" t="s">
        <v>5</v>
      </c>
    </row>
    <row r="7" spans="2:11" s="5" customFormat="1" x14ac:dyDescent="0.25">
      <c r="B7" s="10" t="s">
        <v>37</v>
      </c>
      <c r="C7" s="11">
        <v>4.5138888888888898E-4</v>
      </c>
      <c r="D7" s="12">
        <f t="shared" ref="D7:D18" si="0">IFERROR(C7/C$19,0)</f>
        <v>0.32773109243697479</v>
      </c>
      <c r="E7" s="12">
        <f t="shared" ref="E7:E18" si="1">IFERROR(C7/C$30,0)</f>
        <v>4.6373365041617098E-2</v>
      </c>
      <c r="F7" s="11">
        <v>0</v>
      </c>
      <c r="G7" s="12">
        <f t="shared" ref="G7:G18" si="2">IFERROR(F7/F$19,0)</f>
        <v>0</v>
      </c>
      <c r="H7" s="12">
        <f t="shared" ref="H7:H18" si="3">IFERROR(F7/F$30,0)</f>
        <v>0</v>
      </c>
      <c r="I7" s="11">
        <v>4.5138888888888898E-4</v>
      </c>
      <c r="J7" s="12">
        <f t="shared" ref="J7:J18" si="4">IFERROR(I7/I$19,0)</f>
        <v>0.32773109243697479</v>
      </c>
      <c r="K7" s="14">
        <f t="shared" ref="K7:K18" si="5">IFERROR(I7/I$30,0)</f>
        <v>4.6373365041617098E-2</v>
      </c>
    </row>
    <row r="8" spans="2:11" s="5" customFormat="1" x14ac:dyDescent="0.25">
      <c r="B8" s="131" t="s">
        <v>110</v>
      </c>
      <c r="C8" s="11">
        <v>4.7453703703703698E-4</v>
      </c>
      <c r="D8" s="12">
        <f t="shared" si="0"/>
        <v>0.34453781512605031</v>
      </c>
      <c r="E8" s="12">
        <f t="shared" si="1"/>
        <v>4.8751486325802576E-2</v>
      </c>
      <c r="F8" s="11">
        <v>0</v>
      </c>
      <c r="G8" s="12">
        <f t="shared" si="2"/>
        <v>0</v>
      </c>
      <c r="H8" s="12">
        <f t="shared" si="3"/>
        <v>0</v>
      </c>
      <c r="I8" s="11">
        <v>4.7453703703703698E-4</v>
      </c>
      <c r="J8" s="12">
        <f t="shared" si="4"/>
        <v>0.34453781512605031</v>
      </c>
      <c r="K8" s="14">
        <f t="shared" si="5"/>
        <v>4.8751486325802576E-2</v>
      </c>
    </row>
    <row r="9" spans="2:11" s="5" customFormat="1" x14ac:dyDescent="0.25">
      <c r="B9" s="10" t="s">
        <v>47</v>
      </c>
      <c r="C9" s="11">
        <v>0</v>
      </c>
      <c r="D9" s="12">
        <f t="shared" si="0"/>
        <v>0</v>
      </c>
      <c r="E9" s="12">
        <f t="shared" si="1"/>
        <v>0</v>
      </c>
      <c r="F9" s="11">
        <v>0</v>
      </c>
      <c r="G9" s="12">
        <f t="shared" si="2"/>
        <v>0</v>
      </c>
      <c r="H9" s="12">
        <f t="shared" si="3"/>
        <v>0</v>
      </c>
      <c r="I9" s="11">
        <v>0</v>
      </c>
      <c r="J9" s="12">
        <f t="shared" si="4"/>
        <v>0</v>
      </c>
      <c r="K9" s="14">
        <f t="shared" si="5"/>
        <v>0</v>
      </c>
    </row>
    <row r="10" spans="2:11" s="5" customFormat="1" x14ac:dyDescent="0.25">
      <c r="B10" s="10" t="s">
        <v>11</v>
      </c>
      <c r="C10" s="11">
        <v>3.00925925925926E-4</v>
      </c>
      <c r="D10" s="12">
        <f t="shared" si="0"/>
        <v>0.21848739495798319</v>
      </c>
      <c r="E10" s="12">
        <f t="shared" si="1"/>
        <v>3.0915576694411404E-2</v>
      </c>
      <c r="F10" s="11">
        <v>0</v>
      </c>
      <c r="G10" s="12">
        <f t="shared" si="2"/>
        <v>0</v>
      </c>
      <c r="H10" s="12">
        <f t="shared" si="3"/>
        <v>0</v>
      </c>
      <c r="I10" s="11">
        <v>3.00925925925926E-4</v>
      </c>
      <c r="J10" s="12">
        <f t="shared" si="4"/>
        <v>0.21848739495798319</v>
      </c>
      <c r="K10" s="14">
        <f t="shared" si="5"/>
        <v>3.0915576694411404E-2</v>
      </c>
    </row>
    <row r="11" spans="2:11" s="5" customFormat="1" x14ac:dyDescent="0.25">
      <c r="B11" s="10" t="s">
        <v>12</v>
      </c>
      <c r="C11" s="11">
        <v>0</v>
      </c>
      <c r="D11" s="12">
        <f t="shared" si="0"/>
        <v>0</v>
      </c>
      <c r="E11" s="12">
        <f t="shared" si="1"/>
        <v>0</v>
      </c>
      <c r="F11" s="11">
        <v>0</v>
      </c>
      <c r="G11" s="12">
        <f t="shared" si="2"/>
        <v>0</v>
      </c>
      <c r="H11" s="12">
        <f t="shared" si="3"/>
        <v>0</v>
      </c>
      <c r="I11" s="11">
        <v>0</v>
      </c>
      <c r="J11" s="12">
        <f t="shared" si="4"/>
        <v>0</v>
      </c>
      <c r="K11" s="14">
        <f t="shared" si="5"/>
        <v>0</v>
      </c>
    </row>
    <row r="12" spans="2:11" s="5" customFormat="1" x14ac:dyDescent="0.25">
      <c r="B12" s="10" t="s">
        <v>128</v>
      </c>
      <c r="C12" s="11">
        <v>3.4722222222222202E-5</v>
      </c>
      <c r="D12" s="12">
        <f t="shared" si="0"/>
        <v>2.5210084033613425E-2</v>
      </c>
      <c r="E12" s="12">
        <f t="shared" si="1"/>
        <v>3.5671819262782355E-3</v>
      </c>
      <c r="F12" s="11">
        <v>0</v>
      </c>
      <c r="G12" s="12">
        <f t="shared" si="2"/>
        <v>0</v>
      </c>
      <c r="H12" s="12">
        <f t="shared" si="3"/>
        <v>0</v>
      </c>
      <c r="I12" s="11">
        <v>3.4722222222222202E-5</v>
      </c>
      <c r="J12" s="12">
        <f t="shared" si="4"/>
        <v>2.5210084033613425E-2</v>
      </c>
      <c r="K12" s="14">
        <f t="shared" si="5"/>
        <v>3.5671819262782355E-3</v>
      </c>
    </row>
    <row r="13" spans="2:11" s="5" customFormat="1" x14ac:dyDescent="0.25">
      <c r="B13" s="10" t="s">
        <v>115</v>
      </c>
      <c r="C13" s="11">
        <v>0</v>
      </c>
      <c r="D13" s="12">
        <f t="shared" si="0"/>
        <v>0</v>
      </c>
      <c r="E13" s="12">
        <f t="shared" si="1"/>
        <v>0</v>
      </c>
      <c r="F13" s="11">
        <v>0</v>
      </c>
      <c r="G13" s="12">
        <f t="shared" si="2"/>
        <v>0</v>
      </c>
      <c r="H13" s="12">
        <f t="shared" si="3"/>
        <v>0</v>
      </c>
      <c r="I13" s="11">
        <v>0</v>
      </c>
      <c r="J13" s="12">
        <f t="shared" si="4"/>
        <v>0</v>
      </c>
      <c r="K13" s="14">
        <f t="shared" si="5"/>
        <v>0</v>
      </c>
    </row>
    <row r="14" spans="2:11" s="5" customFormat="1" x14ac:dyDescent="0.25">
      <c r="B14" s="10" t="s">
        <v>116</v>
      </c>
      <c r="C14" s="11">
        <v>0</v>
      </c>
      <c r="D14" s="12">
        <f t="shared" si="0"/>
        <v>0</v>
      </c>
      <c r="E14" s="12">
        <f t="shared" si="1"/>
        <v>0</v>
      </c>
      <c r="F14" s="11">
        <v>0</v>
      </c>
      <c r="G14" s="12">
        <f t="shared" si="2"/>
        <v>0</v>
      </c>
      <c r="H14" s="12">
        <f t="shared" si="3"/>
        <v>0</v>
      </c>
      <c r="I14" s="11">
        <v>0</v>
      </c>
      <c r="J14" s="12">
        <f t="shared" si="4"/>
        <v>0</v>
      </c>
      <c r="K14" s="14">
        <f t="shared" si="5"/>
        <v>0</v>
      </c>
    </row>
    <row r="15" spans="2:11" s="5" customFormat="1" x14ac:dyDescent="0.25">
      <c r="B15" s="131" t="s">
        <v>154</v>
      </c>
      <c r="C15" s="11">
        <v>0</v>
      </c>
      <c r="D15" s="12">
        <f t="shared" si="0"/>
        <v>0</v>
      </c>
      <c r="E15" s="12">
        <f t="shared" si="1"/>
        <v>0</v>
      </c>
      <c r="F15" s="11">
        <v>0</v>
      </c>
      <c r="G15" s="12">
        <f t="shared" si="2"/>
        <v>0</v>
      </c>
      <c r="H15" s="12">
        <f t="shared" si="3"/>
        <v>0</v>
      </c>
      <c r="I15" s="11">
        <v>0</v>
      </c>
      <c r="J15" s="12">
        <f t="shared" si="4"/>
        <v>0</v>
      </c>
      <c r="K15" s="14">
        <f t="shared" si="5"/>
        <v>0</v>
      </c>
    </row>
    <row r="16" spans="2:11" s="5" customFormat="1" x14ac:dyDescent="0.25">
      <c r="B16" s="10" t="s">
        <v>142</v>
      </c>
      <c r="C16" s="11">
        <v>0</v>
      </c>
      <c r="D16" s="12">
        <f t="shared" si="0"/>
        <v>0</v>
      </c>
      <c r="E16" s="12">
        <f t="shared" si="1"/>
        <v>0</v>
      </c>
      <c r="F16" s="11">
        <v>0</v>
      </c>
      <c r="G16" s="12">
        <f t="shared" si="2"/>
        <v>0</v>
      </c>
      <c r="H16" s="12">
        <f t="shared" si="3"/>
        <v>0</v>
      </c>
      <c r="I16" s="11">
        <v>0</v>
      </c>
      <c r="J16" s="12">
        <f t="shared" si="4"/>
        <v>0</v>
      </c>
      <c r="K16" s="14">
        <f t="shared" si="5"/>
        <v>0</v>
      </c>
    </row>
    <row r="17" spans="2:11" s="5" customFormat="1" x14ac:dyDescent="0.25">
      <c r="B17" s="10" t="s">
        <v>129</v>
      </c>
      <c r="C17" s="11">
        <v>0</v>
      </c>
      <c r="D17" s="12">
        <f t="shared" si="0"/>
        <v>0</v>
      </c>
      <c r="E17" s="12">
        <f t="shared" si="1"/>
        <v>0</v>
      </c>
      <c r="F17" s="11">
        <v>0</v>
      </c>
      <c r="G17" s="12">
        <f t="shared" si="2"/>
        <v>0</v>
      </c>
      <c r="H17" s="12">
        <f t="shared" si="3"/>
        <v>0</v>
      </c>
      <c r="I17" s="11">
        <v>0</v>
      </c>
      <c r="J17" s="12">
        <f t="shared" si="4"/>
        <v>0</v>
      </c>
      <c r="K17" s="14">
        <f t="shared" si="5"/>
        <v>0</v>
      </c>
    </row>
    <row r="18" spans="2:11" s="5" customFormat="1" ht="15.75" thickBot="1" x14ac:dyDescent="0.3">
      <c r="B18" s="10" t="s">
        <v>13</v>
      </c>
      <c r="C18" s="11">
        <v>1.15740740740741E-4</v>
      </c>
      <c r="D18" s="12">
        <f t="shared" si="0"/>
        <v>8.4033613445378325E-2</v>
      </c>
      <c r="E18" s="12">
        <f t="shared" si="1"/>
        <v>1.1890606420927485E-2</v>
      </c>
      <c r="F18" s="11">
        <v>0</v>
      </c>
      <c r="G18" s="12">
        <f t="shared" si="2"/>
        <v>0</v>
      </c>
      <c r="H18" s="12">
        <f t="shared" si="3"/>
        <v>0</v>
      </c>
      <c r="I18" s="11">
        <v>1.15740740740741E-4</v>
      </c>
      <c r="J18" s="12">
        <f t="shared" si="4"/>
        <v>8.4033613445378325E-2</v>
      </c>
      <c r="K18" s="14">
        <f t="shared" si="5"/>
        <v>1.1890606420927485E-2</v>
      </c>
    </row>
    <row r="19" spans="2:11" s="5" customFormat="1" ht="16.5" thickTop="1" thickBot="1" x14ac:dyDescent="0.3">
      <c r="B19" s="31" t="s">
        <v>3</v>
      </c>
      <c r="C19" s="32">
        <f>SUM(C7:C18)</f>
        <v>1.3773148148148152E-3</v>
      </c>
      <c r="D19" s="33">
        <f>IFERROR(SUM(D7:D18),0)</f>
        <v>1</v>
      </c>
      <c r="E19" s="33">
        <f>IFERROR(SUM(E7:E18),0)</f>
        <v>0.14149821640903679</v>
      </c>
      <c r="F19" s="32">
        <f>SUM(F7:F18)</f>
        <v>0</v>
      </c>
      <c r="G19" s="33">
        <f>IFERROR(SUM(G7:G18),0)</f>
        <v>0</v>
      </c>
      <c r="H19" s="33">
        <f>IFERROR(SUM(H7:H18),0)</f>
        <v>0</v>
      </c>
      <c r="I19" s="32">
        <f>SUM(I7:I18)</f>
        <v>1.3773148148148152E-3</v>
      </c>
      <c r="J19" s="33">
        <f>IFERROR(SUM(J7:J18),0)</f>
        <v>1</v>
      </c>
      <c r="K19" s="34">
        <f>IFERROR(SUM(K7:K18),0)</f>
        <v>0.14149821640903679</v>
      </c>
    </row>
    <row r="20" spans="2:11" s="5" customFormat="1" ht="15.75" thickTop="1" x14ac:dyDescent="0.25">
      <c r="B20" s="25"/>
      <c r="C20" s="26"/>
      <c r="D20" s="26"/>
      <c r="E20" s="26"/>
      <c r="F20" s="26"/>
      <c r="G20" s="26"/>
      <c r="H20" s="26"/>
      <c r="I20" s="26"/>
      <c r="J20" s="26"/>
      <c r="K20" s="27"/>
    </row>
    <row r="21" spans="2:11" s="5" customFormat="1" x14ac:dyDescent="0.25">
      <c r="B21" s="7" t="s">
        <v>14</v>
      </c>
      <c r="C21" s="8" t="s">
        <v>52</v>
      </c>
      <c r="D21" s="16" t="s">
        <v>5</v>
      </c>
      <c r="E21" s="16" t="s">
        <v>5</v>
      </c>
      <c r="F21" s="8" t="s">
        <v>52</v>
      </c>
      <c r="G21" s="16" t="s">
        <v>5</v>
      </c>
      <c r="H21" s="16" t="s">
        <v>5</v>
      </c>
      <c r="I21" s="8" t="s">
        <v>52</v>
      </c>
      <c r="J21" s="16" t="s">
        <v>5</v>
      </c>
      <c r="K21" s="17" t="s">
        <v>5</v>
      </c>
    </row>
    <row r="22" spans="2:11" s="5" customFormat="1" x14ac:dyDescent="0.25">
      <c r="B22" s="18" t="s">
        <v>15</v>
      </c>
      <c r="C22" s="11">
        <v>1.15740740740741E-4</v>
      </c>
      <c r="D22" s="19"/>
      <c r="E22" s="12">
        <f>IFERROR(C22/C$30,0)</f>
        <v>1.1890606420927485E-2</v>
      </c>
      <c r="F22" s="11">
        <v>0</v>
      </c>
      <c r="G22" s="19"/>
      <c r="H22" s="12">
        <f>IFERROR(F22/F$30,0)</f>
        <v>0</v>
      </c>
      <c r="I22" s="11">
        <v>1.15740740740741E-4</v>
      </c>
      <c r="J22" s="19"/>
      <c r="K22" s="14">
        <f>IFERROR(I22/I$30,0)</f>
        <v>1.1890606420927485E-2</v>
      </c>
    </row>
    <row r="23" spans="2:11" s="5" customFormat="1" x14ac:dyDescent="0.25">
      <c r="B23" s="18" t="s">
        <v>16</v>
      </c>
      <c r="C23" s="11">
        <v>0</v>
      </c>
      <c r="D23" s="19"/>
      <c r="E23" s="12">
        <f t="shared" ref="E23:E27" si="6">IFERROR(C23/C$30,0)</f>
        <v>0</v>
      </c>
      <c r="F23" s="11">
        <v>0</v>
      </c>
      <c r="G23" s="19"/>
      <c r="H23" s="12">
        <f t="shared" ref="H23:H27" si="7">IFERROR(F23/F$30,0)</f>
        <v>0</v>
      </c>
      <c r="I23" s="11">
        <v>0</v>
      </c>
      <c r="J23" s="19"/>
      <c r="K23" s="14">
        <f t="shared" ref="K23:K27" si="8">IFERROR(I23/I$30,0)</f>
        <v>0</v>
      </c>
    </row>
    <row r="24" spans="2:11" s="5" customFormat="1" x14ac:dyDescent="0.25">
      <c r="B24" s="18" t="s">
        <v>17</v>
      </c>
      <c r="C24" s="11">
        <v>4.6296296296296301E-5</v>
      </c>
      <c r="D24" s="19"/>
      <c r="E24" s="12">
        <f t="shared" si="6"/>
        <v>4.7562425683709839E-3</v>
      </c>
      <c r="F24" s="11">
        <v>0</v>
      </c>
      <c r="G24" s="19"/>
      <c r="H24" s="12">
        <f t="shared" si="7"/>
        <v>0</v>
      </c>
      <c r="I24" s="11">
        <v>4.6296296296296301E-5</v>
      </c>
      <c r="J24" s="19"/>
      <c r="K24" s="14">
        <f t="shared" si="8"/>
        <v>4.7562425683709839E-3</v>
      </c>
    </row>
    <row r="25" spans="2:11" s="5" customFormat="1" x14ac:dyDescent="0.25">
      <c r="B25" s="18" t="s">
        <v>18</v>
      </c>
      <c r="C25" s="11">
        <v>1.38888888888889E-3</v>
      </c>
      <c r="D25" s="19"/>
      <c r="E25" s="12">
        <f t="shared" si="6"/>
        <v>0.14268727705112963</v>
      </c>
      <c r="F25" s="11">
        <v>0</v>
      </c>
      <c r="G25" s="19"/>
      <c r="H25" s="12">
        <f t="shared" si="7"/>
        <v>0</v>
      </c>
      <c r="I25" s="11">
        <v>1.38888888888889E-3</v>
      </c>
      <c r="J25" s="19"/>
      <c r="K25" s="14">
        <f t="shared" si="8"/>
        <v>0.14268727705112963</v>
      </c>
    </row>
    <row r="26" spans="2:11" s="5" customFormat="1" x14ac:dyDescent="0.25">
      <c r="B26" s="18" t="s">
        <v>19</v>
      </c>
      <c r="C26" s="11">
        <v>6.8055555555555603E-3</v>
      </c>
      <c r="D26" s="19"/>
      <c r="E26" s="12">
        <f t="shared" si="6"/>
        <v>0.69916765755053512</v>
      </c>
      <c r="F26" s="11">
        <v>0</v>
      </c>
      <c r="G26" s="19"/>
      <c r="H26" s="12">
        <f t="shared" si="7"/>
        <v>0</v>
      </c>
      <c r="I26" s="11">
        <v>6.8055555555555603E-3</v>
      </c>
      <c r="J26" s="19"/>
      <c r="K26" s="14">
        <f t="shared" si="8"/>
        <v>0.69916765755053512</v>
      </c>
    </row>
    <row r="27" spans="2:11" s="5" customFormat="1" ht="15.75" thickBot="1" x14ac:dyDescent="0.3">
      <c r="B27" s="23" t="s">
        <v>20</v>
      </c>
      <c r="C27" s="20">
        <v>0</v>
      </c>
      <c r="D27" s="24"/>
      <c r="E27" s="21">
        <f t="shared" si="6"/>
        <v>0</v>
      </c>
      <c r="F27" s="20">
        <v>0</v>
      </c>
      <c r="G27" s="24"/>
      <c r="H27" s="21">
        <f t="shared" si="7"/>
        <v>0</v>
      </c>
      <c r="I27" s="20">
        <v>0</v>
      </c>
      <c r="J27" s="24"/>
      <c r="K27" s="22">
        <f t="shared" si="8"/>
        <v>0</v>
      </c>
    </row>
    <row r="28" spans="2:11" s="5" customFormat="1" ht="16.5" thickTop="1" thickBot="1" x14ac:dyDescent="0.3">
      <c r="B28" s="31" t="s">
        <v>3</v>
      </c>
      <c r="C28" s="32">
        <f>SUM(C22:C27)</f>
        <v>8.3564814814814873E-3</v>
      </c>
      <c r="D28" s="33"/>
      <c r="E28" s="33">
        <f>IFERROR(SUM(E22:E27),0)</f>
        <v>0.85850178359096319</v>
      </c>
      <c r="F28" s="32">
        <f>SUM(F22:F27)</f>
        <v>0</v>
      </c>
      <c r="G28" s="33"/>
      <c r="H28" s="33">
        <f>IFERROR(SUM(H22:H27),0)</f>
        <v>0</v>
      </c>
      <c r="I28" s="32">
        <f>SUM(I22:I27)</f>
        <v>8.3564814814814873E-3</v>
      </c>
      <c r="J28" s="33"/>
      <c r="K28" s="34">
        <f>IFERROR(SUM(K22:K27),0)</f>
        <v>0.85850178359096319</v>
      </c>
    </row>
    <row r="29" spans="2:11" s="5" customFormat="1" ht="16.5" thickTop="1" thickBot="1" x14ac:dyDescent="0.3">
      <c r="B29" s="28"/>
      <c r="C29" s="29"/>
      <c r="D29" s="29"/>
      <c r="E29" s="29"/>
      <c r="F29" s="29"/>
      <c r="G29" s="29"/>
      <c r="H29" s="29"/>
      <c r="I29" s="29"/>
      <c r="J29" s="29"/>
      <c r="K29" s="30"/>
    </row>
    <row r="30" spans="2:11" s="5" customFormat="1" ht="16.5" thickTop="1" thickBot="1" x14ac:dyDescent="0.3">
      <c r="B30" s="31" t="s">
        <v>6</v>
      </c>
      <c r="C30" s="32">
        <f>SUM(C19,C28)</f>
        <v>9.7337962962963029E-3</v>
      </c>
      <c r="D30" s="35"/>
      <c r="E30" s="36">
        <f>IFERROR(SUM(E19,E28),0)</f>
        <v>1</v>
      </c>
      <c r="F30" s="32">
        <f>SUM(F19,F28)</f>
        <v>0</v>
      </c>
      <c r="G30" s="35"/>
      <c r="H30" s="36">
        <f>IFERROR(SUM(H19,H28),0)</f>
        <v>0</v>
      </c>
      <c r="I30" s="32">
        <f>SUM(I19,I28)</f>
        <v>9.7337962962963029E-3</v>
      </c>
      <c r="J30" s="35"/>
      <c r="K30" s="38">
        <f>IFERROR(SUM(K19,K28),0)</f>
        <v>1</v>
      </c>
    </row>
    <row r="31" spans="2:11" s="5" customFormat="1" ht="66" customHeight="1" thickTop="1" thickBot="1" x14ac:dyDescent="0.3">
      <c r="B31" s="137" t="s">
        <v>123</v>
      </c>
      <c r="C31" s="138"/>
      <c r="D31" s="138"/>
      <c r="E31" s="138"/>
      <c r="F31" s="138"/>
      <c r="G31" s="138"/>
      <c r="H31" s="138"/>
      <c r="I31" s="138"/>
      <c r="J31" s="138"/>
      <c r="K31" s="139"/>
    </row>
    <row r="32" spans="2:11" s="5" customFormat="1" x14ac:dyDescent="0.25">
      <c r="C32" s="6"/>
      <c r="D32" s="6"/>
      <c r="E32" s="6"/>
      <c r="F32" s="6"/>
      <c r="H32" s="6"/>
    </row>
    <row r="33" spans="3:8" s="5" customFormat="1" x14ac:dyDescent="0.25">
      <c r="C33" s="6"/>
      <c r="D33" s="6"/>
      <c r="E33" s="6"/>
      <c r="F33" s="6"/>
      <c r="H33" s="6"/>
    </row>
    <row r="34" spans="3:8" s="5" customFormat="1" x14ac:dyDescent="0.25">
      <c r="C34" s="6"/>
      <c r="D34" s="6"/>
      <c r="E34" s="6"/>
      <c r="F34" s="6"/>
      <c r="H34" s="6"/>
    </row>
    <row r="35" spans="3:8" s="5" customFormat="1" x14ac:dyDescent="0.25">
      <c r="C35" s="6"/>
      <c r="D35" s="6"/>
      <c r="E35" s="6"/>
      <c r="F35" s="6"/>
      <c r="H35" s="6"/>
    </row>
    <row r="36" spans="3:8" s="5" customFormat="1" x14ac:dyDescent="0.25">
      <c r="C36" s="6"/>
      <c r="D36" s="6"/>
      <c r="E36" s="6"/>
      <c r="F36" s="6"/>
      <c r="H36" s="6"/>
    </row>
    <row r="37" spans="3:8" s="5" customFormat="1" x14ac:dyDescent="0.25">
      <c r="C37" s="6"/>
      <c r="D37" s="6"/>
      <c r="E37" s="6"/>
      <c r="F37" s="6"/>
      <c r="H37" s="6"/>
    </row>
    <row r="38" spans="3:8" s="5" customFormat="1" x14ac:dyDescent="0.25">
      <c r="C38" s="6"/>
      <c r="D38" s="6"/>
      <c r="E38" s="6"/>
      <c r="F38" s="6"/>
      <c r="H38" s="6"/>
    </row>
    <row r="39" spans="3:8" s="5" customFormat="1" x14ac:dyDescent="0.25">
      <c r="C39" s="6"/>
      <c r="D39" s="6"/>
      <c r="E39" s="6"/>
      <c r="F39" s="6"/>
      <c r="H39" s="6"/>
    </row>
    <row r="40" spans="3:8" s="5" customFormat="1" x14ac:dyDescent="0.25">
      <c r="C40" s="6"/>
      <c r="D40" s="6"/>
      <c r="E40" s="6"/>
      <c r="F40" s="6"/>
      <c r="H40" s="6"/>
    </row>
    <row r="41" spans="3:8" s="5" customFormat="1" x14ac:dyDescent="0.25">
      <c r="C41" s="6"/>
      <c r="D41" s="6"/>
      <c r="E41" s="6"/>
      <c r="F41" s="6"/>
      <c r="H41" s="6"/>
    </row>
    <row r="42" spans="3:8" s="5" customFormat="1" x14ac:dyDescent="0.25">
      <c r="C42" s="6"/>
      <c r="D42" s="6"/>
      <c r="E42" s="6"/>
      <c r="F42" s="6"/>
      <c r="H42" s="6"/>
    </row>
    <row r="43" spans="3:8" s="5" customFormat="1" x14ac:dyDescent="0.25">
      <c r="C43" s="6"/>
      <c r="D43" s="6"/>
      <c r="E43" s="6"/>
      <c r="F43" s="6"/>
      <c r="H43" s="6"/>
    </row>
    <row r="44" spans="3:8" s="5" customFormat="1" x14ac:dyDescent="0.25">
      <c r="C44" s="6"/>
      <c r="D44" s="6"/>
      <c r="E44" s="6"/>
      <c r="F44" s="6"/>
      <c r="H44" s="6"/>
    </row>
    <row r="45" spans="3:8" s="5" customFormat="1" x14ac:dyDescent="0.25">
      <c r="C45" s="6"/>
      <c r="D45" s="6"/>
      <c r="E45" s="6"/>
      <c r="F45" s="6"/>
      <c r="H45" s="6"/>
    </row>
    <row r="46" spans="3:8" s="5" customFormat="1" x14ac:dyDescent="0.25">
      <c r="C46" s="6"/>
      <c r="D46" s="6"/>
      <c r="E46" s="6"/>
      <c r="F46" s="6"/>
      <c r="H46" s="6"/>
    </row>
    <row r="47" spans="3:8" s="5" customFormat="1" x14ac:dyDescent="0.25">
      <c r="C47" s="6"/>
      <c r="D47" s="6"/>
      <c r="E47" s="6"/>
      <c r="F47" s="6"/>
      <c r="H47" s="6"/>
    </row>
    <row r="48" spans="3:8" s="5" customFormat="1" x14ac:dyDescent="0.25">
      <c r="C48" s="6"/>
      <c r="D48" s="6"/>
      <c r="E48" s="6"/>
      <c r="F48" s="6"/>
      <c r="H48" s="6"/>
    </row>
    <row r="49" spans="3:8" s="5" customFormat="1" x14ac:dyDescent="0.25">
      <c r="C49" s="6"/>
      <c r="D49" s="6"/>
      <c r="E49" s="6"/>
      <c r="F49" s="6"/>
      <c r="H49" s="6"/>
    </row>
    <row r="50" spans="3:8" s="5" customFormat="1" x14ac:dyDescent="0.25">
      <c r="C50" s="6"/>
      <c r="D50" s="6"/>
      <c r="E50" s="6"/>
      <c r="F50" s="6"/>
      <c r="H50" s="6"/>
    </row>
    <row r="51" spans="3:8" s="5" customFormat="1" x14ac:dyDescent="0.25">
      <c r="C51" s="6"/>
      <c r="D51" s="6"/>
      <c r="E51" s="6"/>
      <c r="F51" s="6"/>
      <c r="H51" s="6"/>
    </row>
    <row r="52" spans="3:8" s="5" customFormat="1" x14ac:dyDescent="0.25">
      <c r="C52" s="6"/>
      <c r="D52" s="6"/>
      <c r="E52" s="6"/>
      <c r="F52" s="6"/>
      <c r="H52" s="6"/>
    </row>
    <row r="53" spans="3:8" s="5" customFormat="1" x14ac:dyDescent="0.25">
      <c r="C53" s="6"/>
      <c r="D53" s="6"/>
      <c r="E53" s="6"/>
      <c r="F53" s="6"/>
      <c r="H53" s="6"/>
    </row>
    <row r="54" spans="3:8" s="5" customFormat="1" x14ac:dyDescent="0.25">
      <c r="C54" s="6"/>
      <c r="D54" s="6"/>
      <c r="E54" s="6"/>
      <c r="F54" s="6"/>
      <c r="H54" s="6"/>
    </row>
    <row r="55" spans="3:8" s="5" customFormat="1" x14ac:dyDescent="0.25">
      <c r="C55" s="6"/>
      <c r="D55" s="6"/>
      <c r="E55" s="6"/>
      <c r="F55" s="6"/>
      <c r="H55" s="6"/>
    </row>
    <row r="56" spans="3:8" s="5" customFormat="1" x14ac:dyDescent="0.25">
      <c r="C56" s="6"/>
      <c r="D56" s="6"/>
      <c r="E56" s="6"/>
      <c r="F56" s="6"/>
      <c r="H56" s="6"/>
    </row>
    <row r="57" spans="3:8" s="5" customFormat="1" x14ac:dyDescent="0.25">
      <c r="C57" s="6"/>
      <c r="D57" s="6"/>
      <c r="E57" s="6"/>
      <c r="F57" s="6"/>
      <c r="H57" s="6"/>
    </row>
    <row r="58" spans="3:8" s="5" customFormat="1" x14ac:dyDescent="0.25">
      <c r="C58" s="6"/>
      <c r="D58" s="6"/>
      <c r="E58" s="6"/>
      <c r="F58" s="6"/>
      <c r="H58" s="6"/>
    </row>
    <row r="59" spans="3:8" s="5" customFormat="1" x14ac:dyDescent="0.25">
      <c r="C59" s="6"/>
      <c r="D59" s="6"/>
      <c r="E59" s="6"/>
      <c r="F59" s="6"/>
      <c r="H59" s="6"/>
    </row>
    <row r="60" spans="3:8" s="5" customFormat="1" x14ac:dyDescent="0.25">
      <c r="C60" s="6"/>
      <c r="D60" s="6"/>
      <c r="E60" s="6"/>
      <c r="F60" s="6"/>
      <c r="H60" s="6"/>
    </row>
    <row r="61" spans="3:8" s="5" customFormat="1" x14ac:dyDescent="0.25">
      <c r="C61" s="6"/>
      <c r="D61" s="6"/>
      <c r="E61" s="6"/>
      <c r="F61" s="6"/>
      <c r="H61" s="6"/>
    </row>
    <row r="62" spans="3:8" s="5" customFormat="1" x14ac:dyDescent="0.25">
      <c r="C62" s="6"/>
      <c r="D62" s="6"/>
      <c r="E62" s="6"/>
      <c r="F62" s="6"/>
      <c r="H62" s="6"/>
    </row>
    <row r="63" spans="3:8" s="5" customFormat="1" x14ac:dyDescent="0.25">
      <c r="C63" s="6"/>
      <c r="D63" s="6"/>
      <c r="E63" s="6"/>
      <c r="F63" s="6"/>
      <c r="H63" s="6"/>
    </row>
    <row r="64" spans="3:8" s="5" customFormat="1" x14ac:dyDescent="0.25">
      <c r="C64" s="6"/>
      <c r="D64" s="6"/>
      <c r="E64" s="6"/>
      <c r="F64" s="6"/>
      <c r="H64" s="6"/>
    </row>
    <row r="65" spans="3:8" s="5" customFormat="1" x14ac:dyDescent="0.25">
      <c r="C65" s="6"/>
      <c r="D65" s="6"/>
      <c r="E65" s="6"/>
      <c r="F65" s="6"/>
      <c r="H65" s="6"/>
    </row>
    <row r="66" spans="3:8" s="5" customFormat="1" x14ac:dyDescent="0.25">
      <c r="C66" s="6"/>
      <c r="D66" s="6"/>
      <c r="E66" s="6"/>
      <c r="F66" s="6"/>
      <c r="H66" s="6"/>
    </row>
  </sheetData>
  <mergeCells count="6">
    <mergeCell ref="B31:K31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18</vt:i4>
      </vt:variant>
    </vt:vector>
  </HeadingPairs>
  <TitlesOfParts>
    <vt:vector size="11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'B2'!Area_stampa</vt:lpstr>
      <vt:lpstr>'B3'!Area_stampa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2020-08-27T11:16:10Z</cp:lastPrinted>
  <dcterms:created xsi:type="dcterms:W3CDTF">2015-07-28T09:23:17Z</dcterms:created>
  <dcterms:modified xsi:type="dcterms:W3CDTF">2020-08-27T11:17:15Z</dcterms:modified>
</cp:coreProperties>
</file>