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'A10'!$A$1:$K$32</definedName>
    <definedName name="_xlnm.Print_Area" localSheetId="14">'A11'!$A$1:$K$32</definedName>
    <definedName name="_xlnm.Print_Area" localSheetId="16">'A12'!$A$1:$K$32</definedName>
    <definedName name="_xlnm.Print_Area" localSheetId="18">'A13'!$A$1:$K$32</definedName>
    <definedName name="_xlnm.Print_Area" localSheetId="20">'A14'!$A$1:$K$32</definedName>
    <definedName name="_xlnm.Print_Area" localSheetId="22">'A15'!$A$1:$K$32</definedName>
    <definedName name="_xlnm.Print_Area" localSheetId="27">'A19'!$A$1:$K$32</definedName>
    <definedName name="_xlnm.Print_Area" localSheetId="28">'A20'!$A$1:$K$32</definedName>
    <definedName name="_xlnm.Print_Area" localSheetId="29">'A21'!$A$1:$K$32</definedName>
    <definedName name="_xlnm.Print_Area" localSheetId="30">'A22'!$A$1:$K$32</definedName>
    <definedName name="_xlnm.Print_Area" localSheetId="31">'A23'!$A$1:$K$32</definedName>
    <definedName name="_xlnm.Print_Area" localSheetId="7">'A5'!$A$1:$K$32</definedName>
    <definedName name="_xlnm.Print_Area" localSheetId="8">'A6'!$A$1:$K$32</definedName>
    <definedName name="_xlnm.Print_Area" localSheetId="9">'A7'!$A$1:$K$32</definedName>
    <definedName name="_xlnm.Print_Area" localSheetId="10">'A8'!$A$1:$K$32</definedName>
    <definedName name="_xlnm.Print_Area" localSheetId="12">'A9'!$A$1:$K$32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'B3'!$A$1:$K$32</definedName>
    <definedName name="_xlnm.Print_Area" localSheetId="37">'B4'!$A$1:$K$32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364" l="1"/>
  <c r="L17" i="171"/>
  <c r="H17" i="171"/>
  <c r="G17" i="171"/>
  <c r="H17" i="259"/>
  <c r="G17" i="259"/>
  <c r="F3" i="298" l="1"/>
  <c r="F4" i="298"/>
  <c r="F5" i="298"/>
  <c r="F6" i="298"/>
  <c r="F7" i="298"/>
  <c r="F8" i="298"/>
  <c r="F9" i="298"/>
  <c r="F10" i="298"/>
  <c r="F11" i="298"/>
  <c r="F12" i="298"/>
  <c r="F13" i="298"/>
  <c r="F14" i="298"/>
  <c r="F15" i="298"/>
  <c r="F16" i="298"/>
  <c r="F17" i="298"/>
  <c r="F18" i="298"/>
  <c r="F19" i="298"/>
  <c r="F20" i="298"/>
  <c r="F2" i="298"/>
  <c r="F3" i="307"/>
  <c r="F4" i="307"/>
  <c r="F5" i="307"/>
  <c r="F6" i="307"/>
  <c r="F7" i="307"/>
  <c r="F8" i="307"/>
  <c r="F9" i="307"/>
  <c r="F10" i="307"/>
  <c r="F11" i="307"/>
  <c r="F12" i="307"/>
  <c r="F13" i="307"/>
  <c r="F14" i="307"/>
  <c r="F15" i="307"/>
  <c r="F16" i="307"/>
  <c r="F17" i="307"/>
  <c r="F18" i="307"/>
  <c r="F19" i="307"/>
  <c r="F20" i="307"/>
  <c r="F2" i="307"/>
  <c r="K17" i="375"/>
  <c r="I17" i="176"/>
  <c r="L18" i="362"/>
  <c r="D3" i="303"/>
  <c r="E3" i="303"/>
  <c r="D4" i="303"/>
  <c r="E4" i="303"/>
  <c r="D5" i="303"/>
  <c r="E5" i="303"/>
  <c r="D6" i="303"/>
  <c r="E6" i="303"/>
  <c r="D7" i="303"/>
  <c r="E7" i="303"/>
  <c r="D8" i="303"/>
  <c r="E8" i="303"/>
  <c r="D9" i="303"/>
  <c r="E9" i="303"/>
  <c r="D10" i="303"/>
  <c r="E10" i="303"/>
  <c r="D11" i="303"/>
  <c r="E11" i="303"/>
  <c r="D12" i="303"/>
  <c r="E12" i="303"/>
  <c r="D13" i="303"/>
  <c r="E13" i="303"/>
  <c r="D14" i="303"/>
  <c r="E14" i="303"/>
  <c r="D15" i="303"/>
  <c r="E15" i="303"/>
  <c r="D16" i="303"/>
  <c r="E16" i="303"/>
  <c r="D17" i="303"/>
  <c r="E17" i="303"/>
  <c r="D18" i="303"/>
  <c r="E18" i="303"/>
  <c r="D19" i="303"/>
  <c r="E19" i="303"/>
  <c r="D20" i="303"/>
  <c r="E20" i="303"/>
  <c r="D3" i="301"/>
  <c r="E3" i="301"/>
  <c r="D4" i="301"/>
  <c r="E4" i="301"/>
  <c r="D5" i="301"/>
  <c r="E5" i="301"/>
  <c r="D6" i="301"/>
  <c r="E6" i="301"/>
  <c r="D7" i="301"/>
  <c r="E7" i="301"/>
  <c r="D8" i="301"/>
  <c r="E8" i="301"/>
  <c r="D9" i="301"/>
  <c r="E9" i="301"/>
  <c r="D10" i="301"/>
  <c r="E10" i="301"/>
  <c r="D11" i="301"/>
  <c r="E11" i="301"/>
  <c r="D12" i="301"/>
  <c r="E12" i="301"/>
  <c r="D13" i="301"/>
  <c r="E13" i="301"/>
  <c r="D14" i="301"/>
  <c r="E14" i="301"/>
  <c r="D15" i="301"/>
  <c r="E15" i="301"/>
  <c r="D16" i="301"/>
  <c r="E16" i="301"/>
  <c r="D17" i="301"/>
  <c r="E17" i="301"/>
  <c r="D18" i="301"/>
  <c r="E18" i="301"/>
  <c r="D19" i="301"/>
  <c r="E19" i="301"/>
  <c r="D20" i="301"/>
  <c r="E20" i="301"/>
  <c r="D3" i="300"/>
  <c r="E3" i="300"/>
  <c r="D4" i="300"/>
  <c r="E4" i="300"/>
  <c r="D5" i="300"/>
  <c r="E5" i="300"/>
  <c r="D6" i="300"/>
  <c r="E6" i="300"/>
  <c r="D7" i="300"/>
  <c r="E7" i="300"/>
  <c r="D8" i="300"/>
  <c r="E8" i="300"/>
  <c r="D9" i="300"/>
  <c r="E9" i="300"/>
  <c r="D10" i="300"/>
  <c r="E10" i="300"/>
  <c r="D11" i="300"/>
  <c r="E11" i="300"/>
  <c r="D12" i="300"/>
  <c r="E12" i="300"/>
  <c r="D13" i="300"/>
  <c r="E13" i="300"/>
  <c r="D14" i="300"/>
  <c r="E14" i="300"/>
  <c r="D15" i="300"/>
  <c r="E15" i="300"/>
  <c r="D16" i="300"/>
  <c r="E16" i="300"/>
  <c r="D17" i="300"/>
  <c r="E17" i="300"/>
  <c r="D18" i="300"/>
  <c r="E18" i="300"/>
  <c r="D19" i="300"/>
  <c r="E19" i="300"/>
  <c r="D20" i="300"/>
  <c r="E20" i="300"/>
  <c r="E3" i="299"/>
  <c r="E4" i="299"/>
  <c r="E5" i="299"/>
  <c r="E6" i="299"/>
  <c r="E7" i="299"/>
  <c r="E8" i="299"/>
  <c r="E9" i="299"/>
  <c r="E10" i="299"/>
  <c r="E11" i="299"/>
  <c r="E12" i="299"/>
  <c r="E13" i="299"/>
  <c r="E14" i="299"/>
  <c r="E15" i="299"/>
  <c r="E16" i="299"/>
  <c r="E17" i="299"/>
  <c r="E18" i="299"/>
  <c r="E19" i="299"/>
  <c r="E20" i="299"/>
  <c r="E2" i="299"/>
  <c r="D3" i="299"/>
  <c r="D4" i="299"/>
  <c r="D5" i="299"/>
  <c r="D6" i="299"/>
  <c r="D7" i="299"/>
  <c r="D8" i="299"/>
  <c r="D9" i="299"/>
  <c r="D10" i="299"/>
  <c r="D11" i="299"/>
  <c r="D12" i="299"/>
  <c r="D13" i="299"/>
  <c r="D14" i="299"/>
  <c r="D15" i="299"/>
  <c r="D16" i="299"/>
  <c r="D17" i="299"/>
  <c r="D18" i="299"/>
  <c r="D19" i="299"/>
  <c r="D20" i="299"/>
  <c r="D2" i="299"/>
  <c r="L18" i="253" l="1"/>
  <c r="L18" i="254"/>
  <c r="L17" i="237"/>
  <c r="D3" i="313" l="1"/>
  <c r="E3" i="313"/>
  <c r="D4" i="313"/>
  <c r="E4" i="313"/>
  <c r="D5" i="313"/>
  <c r="E5" i="313"/>
  <c r="D6" i="313"/>
  <c r="E6" i="313"/>
  <c r="D7" i="313"/>
  <c r="E7" i="313"/>
  <c r="D8" i="313"/>
  <c r="E8" i="313"/>
  <c r="D9" i="313"/>
  <c r="E9" i="313"/>
  <c r="D10" i="313"/>
  <c r="E10" i="313"/>
  <c r="D11" i="313"/>
  <c r="E11" i="313"/>
  <c r="D12" i="313"/>
  <c r="E12" i="313"/>
  <c r="D13" i="313"/>
  <c r="E13" i="313"/>
  <c r="D14" i="313"/>
  <c r="E14" i="313"/>
  <c r="D15" i="313"/>
  <c r="E15" i="313"/>
  <c r="D16" i="313"/>
  <c r="E16" i="313"/>
  <c r="D17" i="313"/>
  <c r="E17" i="313"/>
  <c r="D18" i="313"/>
  <c r="E18" i="313"/>
  <c r="D19" i="313"/>
  <c r="E19" i="313"/>
  <c r="D20" i="313"/>
  <c r="E20" i="313"/>
  <c r="E2" i="313"/>
  <c r="D2" i="313"/>
  <c r="D3" i="309"/>
  <c r="E3" i="309"/>
  <c r="D4" i="309"/>
  <c r="E4" i="309"/>
  <c r="D5" i="309"/>
  <c r="E5" i="309"/>
  <c r="D6" i="309"/>
  <c r="E6" i="309"/>
  <c r="D7" i="309"/>
  <c r="E7" i="309"/>
  <c r="D8" i="309"/>
  <c r="E8" i="309"/>
  <c r="D9" i="309"/>
  <c r="E9" i="309"/>
  <c r="D10" i="309"/>
  <c r="E10" i="309"/>
  <c r="D11" i="309"/>
  <c r="E11" i="309"/>
  <c r="D12" i="309"/>
  <c r="E12" i="309"/>
  <c r="D13" i="309"/>
  <c r="E13" i="309"/>
  <c r="D14" i="309"/>
  <c r="E14" i="309"/>
  <c r="D15" i="309"/>
  <c r="E15" i="309"/>
  <c r="D16" i="309"/>
  <c r="E16" i="309"/>
  <c r="D17" i="309"/>
  <c r="E17" i="309"/>
  <c r="D18" i="309"/>
  <c r="E18" i="309"/>
  <c r="D19" i="309"/>
  <c r="E19" i="309"/>
  <c r="D20" i="309"/>
  <c r="E20" i="309"/>
  <c r="E2" i="309"/>
  <c r="D2" i="309"/>
  <c r="D3" i="310"/>
  <c r="E3" i="310"/>
  <c r="D4" i="310"/>
  <c r="E4" i="310"/>
  <c r="D5" i="310"/>
  <c r="E5" i="310"/>
  <c r="D6" i="310"/>
  <c r="E6" i="310"/>
  <c r="D7" i="310"/>
  <c r="E7" i="310"/>
  <c r="D8" i="310"/>
  <c r="E8" i="310"/>
  <c r="D9" i="310"/>
  <c r="E9" i="310"/>
  <c r="D10" i="310"/>
  <c r="E10" i="310"/>
  <c r="D11" i="310"/>
  <c r="E11" i="310"/>
  <c r="D12" i="310"/>
  <c r="E12" i="310"/>
  <c r="D13" i="310"/>
  <c r="E13" i="310"/>
  <c r="D14" i="310"/>
  <c r="E14" i="310"/>
  <c r="D15" i="310"/>
  <c r="E15" i="310"/>
  <c r="D16" i="310"/>
  <c r="E16" i="310"/>
  <c r="D17" i="310"/>
  <c r="E17" i="310"/>
  <c r="D18" i="310"/>
  <c r="E18" i="310"/>
  <c r="D19" i="310"/>
  <c r="E19" i="310"/>
  <c r="D20" i="310"/>
  <c r="E20" i="310"/>
  <c r="E2" i="310"/>
  <c r="D2" i="310"/>
  <c r="D3" i="307"/>
  <c r="E3" i="307"/>
  <c r="D4" i="307"/>
  <c r="E4" i="307"/>
  <c r="D5" i="307"/>
  <c r="E5" i="307"/>
  <c r="D6" i="307"/>
  <c r="E6" i="307"/>
  <c r="D7" i="307"/>
  <c r="E7" i="307"/>
  <c r="D8" i="307"/>
  <c r="E8" i="307"/>
  <c r="D9" i="307"/>
  <c r="E9" i="307"/>
  <c r="D10" i="307"/>
  <c r="E10" i="307"/>
  <c r="D11" i="307"/>
  <c r="E11" i="307"/>
  <c r="D12" i="307"/>
  <c r="E12" i="307"/>
  <c r="D13" i="307"/>
  <c r="E13" i="307"/>
  <c r="D14" i="307"/>
  <c r="E14" i="307"/>
  <c r="D15" i="307"/>
  <c r="E15" i="307"/>
  <c r="D16" i="307"/>
  <c r="E16" i="307"/>
  <c r="D17" i="307"/>
  <c r="E17" i="307"/>
  <c r="D18" i="307"/>
  <c r="E18" i="307"/>
  <c r="D19" i="307"/>
  <c r="E19" i="307"/>
  <c r="D20" i="307"/>
  <c r="E20" i="307"/>
  <c r="E2" i="307"/>
  <c r="D2" i="307"/>
  <c r="I16" i="181"/>
  <c r="I17" i="181"/>
  <c r="I16" i="172"/>
  <c r="I17" i="172"/>
  <c r="L16" i="362"/>
  <c r="L17" i="362"/>
  <c r="L11" i="171"/>
  <c r="L12" i="171"/>
  <c r="L13" i="171"/>
  <c r="K10" i="373" l="1"/>
  <c r="K11" i="373"/>
  <c r="K12" i="373"/>
  <c r="K13" i="373"/>
  <c r="K14" i="373"/>
  <c r="K15" i="373"/>
  <c r="K16" i="373"/>
  <c r="K17" i="373"/>
  <c r="K18" i="373"/>
  <c r="K12" i="366"/>
  <c r="K13" i="366"/>
  <c r="K14" i="366"/>
  <c r="K15" i="366"/>
  <c r="K16" i="366"/>
  <c r="K17" i="366"/>
  <c r="K18" i="366"/>
  <c r="E20" i="365"/>
  <c r="F20" i="365"/>
  <c r="G20" i="365"/>
  <c r="H20" i="365"/>
  <c r="K8" i="363"/>
  <c r="K9" i="363"/>
  <c r="K10" i="363"/>
  <c r="K11" i="363"/>
  <c r="K12" i="363"/>
  <c r="K13" i="363"/>
  <c r="K14" i="363"/>
  <c r="K15" i="363"/>
  <c r="K16" i="363"/>
  <c r="K17" i="363"/>
  <c r="K18" i="363"/>
  <c r="K19" i="363"/>
  <c r="C20" i="363"/>
  <c r="D20" i="363"/>
  <c r="E20" i="363"/>
  <c r="F20" i="363"/>
  <c r="G20" i="363"/>
  <c r="H20" i="363"/>
  <c r="E3" i="305"/>
  <c r="E4" i="305"/>
  <c r="E5" i="305"/>
  <c r="E6" i="305"/>
  <c r="E7" i="305"/>
  <c r="E8" i="305"/>
  <c r="E9" i="305"/>
  <c r="E10" i="305"/>
  <c r="E11" i="305"/>
  <c r="E12" i="305"/>
  <c r="E13" i="305"/>
  <c r="E14" i="305"/>
  <c r="E15" i="305"/>
  <c r="E16" i="305"/>
  <c r="E17" i="305"/>
  <c r="E18" i="305"/>
  <c r="E19" i="305"/>
  <c r="E20" i="305"/>
  <c r="D2" i="305"/>
  <c r="D3" i="304"/>
  <c r="E4" i="304"/>
  <c r="E5" i="304"/>
  <c r="E6" i="304"/>
  <c r="D7" i="304"/>
  <c r="E8" i="304"/>
  <c r="D9" i="304"/>
  <c r="E10" i="304"/>
  <c r="D11" i="304"/>
  <c r="E12" i="304"/>
  <c r="D13" i="304"/>
  <c r="E14" i="304"/>
  <c r="D15" i="304"/>
  <c r="E16" i="304"/>
  <c r="D17" i="304"/>
  <c r="E18" i="304"/>
  <c r="D19" i="304"/>
  <c r="E20" i="304"/>
  <c r="D2" i="304"/>
  <c r="E2" i="303"/>
  <c r="E2" i="300"/>
  <c r="D2" i="300"/>
  <c r="E2" i="301"/>
  <c r="D2" i="301"/>
  <c r="E3" i="298"/>
  <c r="E4" i="298"/>
  <c r="E5" i="298"/>
  <c r="E6" i="298"/>
  <c r="E7" i="298"/>
  <c r="E8" i="298"/>
  <c r="E9" i="298"/>
  <c r="E10" i="298"/>
  <c r="E11" i="298"/>
  <c r="E12" i="298"/>
  <c r="E13" i="298"/>
  <c r="E14" i="298"/>
  <c r="E15" i="298"/>
  <c r="E16" i="298"/>
  <c r="E17" i="298"/>
  <c r="E18" i="298"/>
  <c r="E19" i="298"/>
  <c r="E20" i="298"/>
  <c r="D3" i="298"/>
  <c r="D4" i="298"/>
  <c r="D5" i="298"/>
  <c r="D6" i="298"/>
  <c r="D7" i="298"/>
  <c r="D8" i="298"/>
  <c r="D9" i="298"/>
  <c r="D10" i="298"/>
  <c r="D11" i="298"/>
  <c r="D12" i="298"/>
  <c r="D13" i="298"/>
  <c r="D14" i="298"/>
  <c r="D15" i="298"/>
  <c r="D16" i="298"/>
  <c r="D17" i="298"/>
  <c r="D18" i="298"/>
  <c r="D19" i="298"/>
  <c r="D20" i="298"/>
  <c r="E2" i="298"/>
  <c r="D2" i="298"/>
  <c r="I24" i="260"/>
  <c r="I25" i="260"/>
  <c r="I26" i="260"/>
  <c r="I27" i="260"/>
  <c r="I28" i="260"/>
  <c r="I23" i="260"/>
  <c r="I8" i="260"/>
  <c r="I9" i="260"/>
  <c r="I10" i="260"/>
  <c r="I11" i="260"/>
  <c r="I12" i="260"/>
  <c r="I13" i="260"/>
  <c r="I14" i="260"/>
  <c r="I15" i="260"/>
  <c r="I16" i="260"/>
  <c r="I17" i="260"/>
  <c r="I18" i="260"/>
  <c r="I19" i="260"/>
  <c r="I7" i="260"/>
  <c r="I24" i="259"/>
  <c r="I25" i="259"/>
  <c r="I26" i="259"/>
  <c r="I27" i="259"/>
  <c r="I28" i="259"/>
  <c r="I23" i="259"/>
  <c r="I8" i="259"/>
  <c r="I9" i="259"/>
  <c r="I10" i="259"/>
  <c r="I11" i="259"/>
  <c r="I12" i="259"/>
  <c r="I13" i="259"/>
  <c r="I14" i="259"/>
  <c r="I15" i="259"/>
  <c r="I16" i="259"/>
  <c r="I17" i="259"/>
  <c r="I18" i="259"/>
  <c r="I19" i="259"/>
  <c r="I7" i="259"/>
  <c r="I24" i="257"/>
  <c r="I25" i="257"/>
  <c r="I26" i="257"/>
  <c r="I27" i="257"/>
  <c r="I28" i="257"/>
  <c r="I23" i="257"/>
  <c r="I8" i="257"/>
  <c r="I9" i="257"/>
  <c r="I10" i="257"/>
  <c r="I11" i="257"/>
  <c r="I12" i="257"/>
  <c r="I13" i="257"/>
  <c r="I14" i="257"/>
  <c r="I15" i="257"/>
  <c r="I16" i="257"/>
  <c r="I17" i="257"/>
  <c r="I18" i="257"/>
  <c r="I19" i="257"/>
  <c r="I7" i="257"/>
  <c r="I24" i="256"/>
  <c r="I25" i="256"/>
  <c r="I26" i="256"/>
  <c r="I27" i="256"/>
  <c r="I28" i="256"/>
  <c r="I23" i="256"/>
  <c r="I8" i="256"/>
  <c r="I9" i="256"/>
  <c r="I10" i="256"/>
  <c r="I11" i="256"/>
  <c r="I12" i="256"/>
  <c r="I13" i="256"/>
  <c r="I14" i="256"/>
  <c r="I15" i="256"/>
  <c r="I16" i="256"/>
  <c r="I17" i="256"/>
  <c r="I18" i="256"/>
  <c r="I19" i="256"/>
  <c r="I7" i="256"/>
  <c r="I24" i="255"/>
  <c r="I25" i="255"/>
  <c r="I26" i="255"/>
  <c r="I27" i="255"/>
  <c r="I28" i="255"/>
  <c r="I23" i="255"/>
  <c r="I8" i="255"/>
  <c r="I9" i="255"/>
  <c r="I10" i="255"/>
  <c r="I11" i="255"/>
  <c r="I12" i="255"/>
  <c r="I13" i="255"/>
  <c r="I14" i="255"/>
  <c r="I15" i="255"/>
  <c r="I16" i="255"/>
  <c r="I17" i="255"/>
  <c r="I18" i="255"/>
  <c r="I19" i="255"/>
  <c r="I7" i="255"/>
  <c r="L16" i="254"/>
  <c r="L17" i="254"/>
  <c r="L16" i="253"/>
  <c r="L17" i="253"/>
  <c r="L8" i="252"/>
  <c r="L9" i="252"/>
  <c r="L10" i="252"/>
  <c r="L11" i="252"/>
  <c r="L12" i="252"/>
  <c r="L13" i="252"/>
  <c r="L14" i="252"/>
  <c r="L15" i="252"/>
  <c r="L16" i="252"/>
  <c r="L17" i="252"/>
  <c r="L18" i="252"/>
  <c r="L19" i="252"/>
  <c r="I24" i="251"/>
  <c r="I25" i="251"/>
  <c r="I26" i="251"/>
  <c r="I27" i="251"/>
  <c r="I28" i="251"/>
  <c r="I23" i="251"/>
  <c r="I8" i="251"/>
  <c r="I9" i="251"/>
  <c r="I10" i="251"/>
  <c r="I11" i="251"/>
  <c r="I12" i="251"/>
  <c r="I13" i="251"/>
  <c r="I14" i="251"/>
  <c r="I15" i="251"/>
  <c r="I16" i="251"/>
  <c r="I17" i="251"/>
  <c r="I18" i="251"/>
  <c r="I19" i="251"/>
  <c r="I7" i="251"/>
  <c r="I24" i="246"/>
  <c r="I25" i="246"/>
  <c r="I26" i="246"/>
  <c r="I27" i="246"/>
  <c r="I28" i="246"/>
  <c r="I23" i="246"/>
  <c r="I8" i="246"/>
  <c r="I9" i="246"/>
  <c r="I10" i="246"/>
  <c r="I11" i="246"/>
  <c r="I12" i="246"/>
  <c r="I13" i="246"/>
  <c r="I14" i="246"/>
  <c r="I15" i="246"/>
  <c r="I16" i="246"/>
  <c r="I17" i="246"/>
  <c r="I18" i="246"/>
  <c r="I19" i="246"/>
  <c r="I7" i="246"/>
  <c r="I24" i="244"/>
  <c r="I25" i="244"/>
  <c r="I26" i="244"/>
  <c r="I27" i="244"/>
  <c r="I28" i="244"/>
  <c r="I23" i="244"/>
  <c r="I8" i="244"/>
  <c r="I9" i="244"/>
  <c r="I10" i="244"/>
  <c r="I11" i="244"/>
  <c r="I12" i="244"/>
  <c r="I13" i="244"/>
  <c r="I14" i="244"/>
  <c r="I15" i="244"/>
  <c r="I16" i="244"/>
  <c r="I17" i="244"/>
  <c r="I18" i="244"/>
  <c r="I19" i="244"/>
  <c r="I7" i="244"/>
  <c r="F20" i="242"/>
  <c r="C20" i="242"/>
  <c r="I24" i="242"/>
  <c r="I25" i="242"/>
  <c r="I26" i="242"/>
  <c r="I27" i="242"/>
  <c r="I28" i="242"/>
  <c r="I23" i="242"/>
  <c r="I8" i="242"/>
  <c r="I9" i="242"/>
  <c r="I10" i="242"/>
  <c r="I11" i="242"/>
  <c r="I12" i="242"/>
  <c r="I13" i="242"/>
  <c r="I14" i="242"/>
  <c r="I15" i="242"/>
  <c r="I16" i="242"/>
  <c r="I18" i="242"/>
  <c r="I19" i="242"/>
  <c r="I7" i="242"/>
  <c r="I24" i="249"/>
  <c r="I25" i="249"/>
  <c r="I26" i="249"/>
  <c r="I27" i="249"/>
  <c r="I28" i="249"/>
  <c r="I23" i="249"/>
  <c r="I8" i="249"/>
  <c r="I9" i="249"/>
  <c r="I10" i="249"/>
  <c r="I11" i="249"/>
  <c r="I12" i="249"/>
  <c r="I13" i="249"/>
  <c r="I14" i="249"/>
  <c r="I15" i="249"/>
  <c r="I16" i="249"/>
  <c r="I17" i="249"/>
  <c r="I18" i="249"/>
  <c r="I19" i="249"/>
  <c r="I7" i="249"/>
  <c r="I24" i="245"/>
  <c r="I25" i="245"/>
  <c r="I26" i="245"/>
  <c r="I27" i="245"/>
  <c r="I28" i="245"/>
  <c r="I23" i="245"/>
  <c r="I8" i="245"/>
  <c r="I9" i="245"/>
  <c r="I10" i="245"/>
  <c r="I11" i="245"/>
  <c r="I12" i="245"/>
  <c r="I13" i="245"/>
  <c r="I14" i="245"/>
  <c r="I15" i="245"/>
  <c r="I16" i="245"/>
  <c r="I17" i="245"/>
  <c r="I18" i="245"/>
  <c r="I19" i="245"/>
  <c r="I7" i="245"/>
  <c r="I24" i="241"/>
  <c r="I25" i="241"/>
  <c r="I26" i="241"/>
  <c r="I27" i="241"/>
  <c r="I28" i="241"/>
  <c r="I23" i="241"/>
  <c r="I8" i="241"/>
  <c r="I9" i="241"/>
  <c r="I10" i="241"/>
  <c r="I11" i="241"/>
  <c r="I12" i="241"/>
  <c r="I13" i="241"/>
  <c r="I14" i="241"/>
  <c r="I15" i="241"/>
  <c r="I16" i="241"/>
  <c r="I17" i="241"/>
  <c r="I18" i="241"/>
  <c r="I19" i="241"/>
  <c r="I7" i="241"/>
  <c r="I24" i="248"/>
  <c r="I25" i="248"/>
  <c r="I26" i="248"/>
  <c r="I27" i="248"/>
  <c r="I28" i="248"/>
  <c r="I23" i="248"/>
  <c r="I8" i="248"/>
  <c r="I9" i="248"/>
  <c r="I10" i="248"/>
  <c r="I11" i="248"/>
  <c r="I12" i="248"/>
  <c r="I13" i="248"/>
  <c r="I14" i="248"/>
  <c r="I15" i="248"/>
  <c r="I16" i="248"/>
  <c r="I17" i="248"/>
  <c r="I18" i="248"/>
  <c r="I19" i="248"/>
  <c r="I7" i="248"/>
  <c r="I24" i="250"/>
  <c r="I25" i="250"/>
  <c r="I26" i="250"/>
  <c r="I27" i="250"/>
  <c r="I28" i="250"/>
  <c r="I23" i="250"/>
  <c r="I8" i="250"/>
  <c r="I9" i="250"/>
  <c r="I10" i="250"/>
  <c r="I11" i="250"/>
  <c r="I12" i="250"/>
  <c r="I13" i="250"/>
  <c r="I14" i="250"/>
  <c r="I15" i="250"/>
  <c r="I16" i="250"/>
  <c r="I17" i="250"/>
  <c r="I18" i="250"/>
  <c r="I19" i="250"/>
  <c r="I7" i="250"/>
  <c r="I19" i="247"/>
  <c r="I24" i="247"/>
  <c r="I25" i="247"/>
  <c r="I26" i="247"/>
  <c r="I27" i="247"/>
  <c r="I28" i="247"/>
  <c r="I23" i="247"/>
  <c r="I8" i="247"/>
  <c r="I9" i="247"/>
  <c r="I10" i="247"/>
  <c r="I11" i="247"/>
  <c r="I12" i="247"/>
  <c r="I13" i="247"/>
  <c r="I14" i="247"/>
  <c r="I15" i="247"/>
  <c r="I16" i="247"/>
  <c r="I17" i="247"/>
  <c r="I18" i="247"/>
  <c r="I7" i="247"/>
  <c r="I24" i="243"/>
  <c r="I25" i="243"/>
  <c r="I26" i="243"/>
  <c r="I27" i="243"/>
  <c r="I28" i="243"/>
  <c r="I23" i="243"/>
  <c r="I8" i="243"/>
  <c r="I9" i="243"/>
  <c r="I10" i="243"/>
  <c r="I11" i="243"/>
  <c r="I12" i="243"/>
  <c r="I13" i="243"/>
  <c r="I14" i="243"/>
  <c r="I15" i="243"/>
  <c r="I16" i="243"/>
  <c r="I17" i="243"/>
  <c r="I18" i="243"/>
  <c r="I19" i="243"/>
  <c r="I7" i="243"/>
  <c r="I24" i="240"/>
  <c r="I25" i="240"/>
  <c r="I26" i="240"/>
  <c r="I27" i="240"/>
  <c r="I28" i="240"/>
  <c r="I23" i="240"/>
  <c r="I19" i="240"/>
  <c r="I8" i="240"/>
  <c r="I9" i="240"/>
  <c r="I10" i="240"/>
  <c r="I11" i="240"/>
  <c r="I12" i="240"/>
  <c r="I13" i="240"/>
  <c r="I14" i="240"/>
  <c r="I15" i="240"/>
  <c r="I16" i="240"/>
  <c r="I17" i="240"/>
  <c r="I18" i="240"/>
  <c r="I7" i="240"/>
  <c r="D20" i="305" l="1"/>
  <c r="D18" i="305"/>
  <c r="D16" i="305"/>
  <c r="D14" i="305"/>
  <c r="D12" i="305"/>
  <c r="D10" i="305"/>
  <c r="D8" i="305"/>
  <c r="D6" i="305"/>
  <c r="D4" i="305"/>
  <c r="E2" i="305"/>
  <c r="D19" i="305"/>
  <c r="D17" i="305"/>
  <c r="D15" i="305"/>
  <c r="D13" i="305"/>
  <c r="D11" i="305"/>
  <c r="D9" i="305"/>
  <c r="D7" i="305"/>
  <c r="D5" i="305"/>
  <c r="D3" i="305"/>
  <c r="D18" i="304"/>
  <c r="E13" i="304"/>
  <c r="E9" i="304"/>
  <c r="D5" i="304"/>
  <c r="D20" i="304"/>
  <c r="D14" i="304"/>
  <c r="D10" i="304"/>
  <c r="E2" i="304"/>
  <c r="D16" i="304"/>
  <c r="D12" i="304"/>
  <c r="D6" i="304"/>
  <c r="E17" i="304"/>
  <c r="D8" i="304"/>
  <c r="D4" i="304"/>
  <c r="E19" i="304"/>
  <c r="E15" i="304"/>
  <c r="E11" i="304"/>
  <c r="E7" i="304"/>
  <c r="E3" i="304"/>
  <c r="D2" i="303"/>
  <c r="L16" i="239"/>
  <c r="L17" i="239"/>
  <c r="L16" i="238"/>
  <c r="L17" i="238"/>
  <c r="D20" i="365" l="1"/>
  <c r="L13" i="254" l="1"/>
  <c r="L14" i="254"/>
  <c r="L13" i="253"/>
  <c r="L14" i="253"/>
  <c r="L13" i="362" l="1"/>
  <c r="L14" i="362"/>
  <c r="L15" i="362"/>
  <c r="I20" i="240" l="1"/>
  <c r="I29" i="240"/>
  <c r="L24" i="239"/>
  <c r="L25" i="239"/>
  <c r="L26" i="239"/>
  <c r="L27" i="239"/>
  <c r="L28" i="239"/>
  <c r="L23" i="239"/>
  <c r="L19" i="239"/>
  <c r="L18" i="239"/>
  <c r="L15" i="239"/>
  <c r="L13" i="239"/>
  <c r="L14" i="239"/>
  <c r="L8" i="239"/>
  <c r="L9" i="239"/>
  <c r="L10" i="239"/>
  <c r="L11" i="239"/>
  <c r="L12" i="239"/>
  <c r="L24" i="238"/>
  <c r="L25" i="238"/>
  <c r="L26" i="238"/>
  <c r="L27" i="238"/>
  <c r="L28" i="238"/>
  <c r="L8" i="238"/>
  <c r="L9" i="238"/>
  <c r="L10" i="238"/>
  <c r="L11" i="238"/>
  <c r="L12" i="238"/>
  <c r="L13" i="238"/>
  <c r="L14" i="238"/>
  <c r="L15" i="238"/>
  <c r="L18" i="238"/>
  <c r="L19" i="238"/>
  <c r="L24" i="237"/>
  <c r="L25" i="237"/>
  <c r="L26" i="237"/>
  <c r="L27" i="237"/>
  <c r="L28" i="237"/>
  <c r="L13" i="237"/>
  <c r="L14" i="237"/>
  <c r="L15" i="237"/>
  <c r="L16" i="237"/>
  <c r="L18" i="237"/>
  <c r="L19" i="237"/>
  <c r="L8" i="237"/>
  <c r="L9" i="237"/>
  <c r="L10" i="237"/>
  <c r="L11" i="237"/>
  <c r="L12" i="237"/>
  <c r="J17" i="240" l="1"/>
  <c r="J12" i="240"/>
  <c r="J10" i="240"/>
  <c r="J18" i="240"/>
  <c r="J8" i="240"/>
  <c r="J11" i="240"/>
  <c r="J13" i="240"/>
  <c r="J15" i="240"/>
  <c r="J9" i="240"/>
  <c r="J14" i="240"/>
  <c r="J16" i="240"/>
  <c r="K8" i="364"/>
  <c r="K9" i="364"/>
  <c r="K10" i="364"/>
  <c r="K11" i="364"/>
  <c r="K12" i="364"/>
  <c r="K13" i="364"/>
  <c r="K14" i="364"/>
  <c r="K15" i="364"/>
  <c r="K16" i="364"/>
  <c r="K18" i="364"/>
  <c r="K19" i="364"/>
  <c r="K8" i="365"/>
  <c r="K9" i="365"/>
  <c r="K10" i="365"/>
  <c r="K11" i="365"/>
  <c r="K12" i="365"/>
  <c r="K13" i="365"/>
  <c r="K14" i="365"/>
  <c r="K15" i="365"/>
  <c r="K16" i="365"/>
  <c r="K18" i="365"/>
  <c r="K19" i="365"/>
  <c r="K8" i="366"/>
  <c r="K9" i="366"/>
  <c r="K10" i="366"/>
  <c r="K11" i="366"/>
  <c r="K19" i="366"/>
  <c r="K8" i="367"/>
  <c r="K9" i="367"/>
  <c r="K10" i="367"/>
  <c r="K11" i="367"/>
  <c r="K12" i="367"/>
  <c r="K13" i="367"/>
  <c r="K14" i="367"/>
  <c r="K15" i="367"/>
  <c r="K16" i="367"/>
  <c r="K18" i="367"/>
  <c r="K19" i="367"/>
  <c r="K8" i="368"/>
  <c r="K9" i="368"/>
  <c r="K10" i="368"/>
  <c r="K11" i="368"/>
  <c r="K12" i="368"/>
  <c r="K13" i="368"/>
  <c r="K14" i="368"/>
  <c r="K15" i="368"/>
  <c r="K16" i="368"/>
  <c r="K18" i="368"/>
  <c r="K19" i="368"/>
  <c r="K8" i="369"/>
  <c r="K9" i="369"/>
  <c r="K10" i="369"/>
  <c r="K11" i="369"/>
  <c r="K12" i="369"/>
  <c r="K13" i="369"/>
  <c r="K14" i="369"/>
  <c r="K15" i="369"/>
  <c r="K16" i="369"/>
  <c r="K18" i="369"/>
  <c r="K19" i="369"/>
  <c r="K8" i="370"/>
  <c r="K9" i="370"/>
  <c r="K10" i="370"/>
  <c r="K11" i="370"/>
  <c r="K12" i="370"/>
  <c r="K13" i="370"/>
  <c r="K14" i="370"/>
  <c r="K15" i="370"/>
  <c r="K16" i="370"/>
  <c r="K18" i="370"/>
  <c r="K19" i="370"/>
  <c r="K8" i="371"/>
  <c r="K9" i="371"/>
  <c r="K10" i="371"/>
  <c r="K11" i="371"/>
  <c r="K12" i="371"/>
  <c r="K13" i="371"/>
  <c r="K14" i="371"/>
  <c r="K15" i="371"/>
  <c r="K16" i="371"/>
  <c r="K18" i="371"/>
  <c r="K19" i="371"/>
  <c r="K8" i="372"/>
  <c r="K9" i="372"/>
  <c r="K10" i="372"/>
  <c r="K11" i="372"/>
  <c r="K12" i="372"/>
  <c r="K13" i="372"/>
  <c r="K14" i="372"/>
  <c r="K15" i="372"/>
  <c r="K16" i="372"/>
  <c r="K18" i="372"/>
  <c r="K19" i="372"/>
  <c r="K8" i="373"/>
  <c r="K9" i="373"/>
  <c r="K19" i="373"/>
  <c r="K8" i="374"/>
  <c r="K9" i="374"/>
  <c r="K10" i="374"/>
  <c r="K11" i="374"/>
  <c r="K12" i="374"/>
  <c r="K13" i="374"/>
  <c r="K14" i="374"/>
  <c r="K15" i="374"/>
  <c r="K16" i="374"/>
  <c r="K18" i="374"/>
  <c r="K19" i="374"/>
  <c r="K8" i="375"/>
  <c r="K9" i="375"/>
  <c r="K10" i="375"/>
  <c r="K11" i="375"/>
  <c r="K12" i="375"/>
  <c r="K13" i="375"/>
  <c r="K14" i="375"/>
  <c r="K15" i="375"/>
  <c r="K16" i="375"/>
  <c r="K18" i="375"/>
  <c r="K19" i="375"/>
  <c r="K8" i="376"/>
  <c r="K9" i="376"/>
  <c r="K10" i="376"/>
  <c r="K11" i="376"/>
  <c r="K12" i="376"/>
  <c r="K13" i="376"/>
  <c r="K14" i="376"/>
  <c r="K15" i="376"/>
  <c r="K16" i="376"/>
  <c r="K18" i="376"/>
  <c r="K19" i="376"/>
  <c r="K8" i="377"/>
  <c r="K9" i="377"/>
  <c r="K10" i="377"/>
  <c r="K11" i="377"/>
  <c r="K12" i="377"/>
  <c r="K13" i="377"/>
  <c r="K14" i="377"/>
  <c r="K15" i="377"/>
  <c r="K16" i="377"/>
  <c r="K18" i="377"/>
  <c r="K19" i="377"/>
  <c r="I8" i="175"/>
  <c r="I9" i="175"/>
  <c r="I10" i="175"/>
  <c r="I11" i="175"/>
  <c r="I12" i="175"/>
  <c r="I13" i="175"/>
  <c r="I14" i="175"/>
  <c r="I15" i="175"/>
  <c r="I16" i="175"/>
  <c r="I18" i="175"/>
  <c r="I19" i="175"/>
  <c r="I8" i="179"/>
  <c r="I9" i="179"/>
  <c r="I10" i="179"/>
  <c r="I11" i="179"/>
  <c r="I12" i="179"/>
  <c r="I13" i="179"/>
  <c r="I14" i="179"/>
  <c r="I15" i="179"/>
  <c r="I16" i="179"/>
  <c r="I18" i="179"/>
  <c r="I19" i="179"/>
  <c r="I8" i="182"/>
  <c r="I9" i="182"/>
  <c r="I10" i="182"/>
  <c r="I11" i="182"/>
  <c r="I12" i="182"/>
  <c r="I13" i="182"/>
  <c r="I14" i="182"/>
  <c r="I15" i="182"/>
  <c r="I16" i="182"/>
  <c r="I18" i="182"/>
  <c r="I19" i="182"/>
  <c r="I8" i="180"/>
  <c r="I9" i="180"/>
  <c r="I10" i="180"/>
  <c r="I11" i="180"/>
  <c r="I12" i="180"/>
  <c r="I13" i="180"/>
  <c r="I14" i="180"/>
  <c r="I15" i="180"/>
  <c r="I16" i="180"/>
  <c r="I18" i="180"/>
  <c r="I19" i="180"/>
  <c r="I8" i="173"/>
  <c r="I9" i="173"/>
  <c r="I10" i="173"/>
  <c r="I11" i="173"/>
  <c r="I12" i="173"/>
  <c r="I13" i="173"/>
  <c r="I14" i="173"/>
  <c r="I15" i="173"/>
  <c r="I16" i="173"/>
  <c r="I18" i="173"/>
  <c r="I19" i="173"/>
  <c r="I8" i="177"/>
  <c r="I9" i="177"/>
  <c r="I10" i="177"/>
  <c r="I11" i="177"/>
  <c r="I12" i="177"/>
  <c r="I13" i="177"/>
  <c r="I14" i="177"/>
  <c r="I15" i="177"/>
  <c r="I16" i="177"/>
  <c r="I18" i="177"/>
  <c r="I19" i="177"/>
  <c r="I8" i="181"/>
  <c r="I9" i="181"/>
  <c r="I10" i="181"/>
  <c r="I11" i="181"/>
  <c r="I12" i="181"/>
  <c r="I13" i="181"/>
  <c r="I14" i="181"/>
  <c r="I15" i="181"/>
  <c r="I18" i="181"/>
  <c r="I19" i="181"/>
  <c r="I8" i="174"/>
  <c r="I9" i="174"/>
  <c r="I10" i="174"/>
  <c r="I11" i="174"/>
  <c r="I12" i="174"/>
  <c r="I13" i="174"/>
  <c r="I14" i="174"/>
  <c r="I15" i="174"/>
  <c r="I16" i="174"/>
  <c r="I18" i="174"/>
  <c r="I19" i="174"/>
  <c r="I8" i="176"/>
  <c r="I9" i="176"/>
  <c r="I10" i="176"/>
  <c r="I11" i="176"/>
  <c r="I12" i="176"/>
  <c r="I13" i="176"/>
  <c r="I14" i="176"/>
  <c r="I15" i="176"/>
  <c r="I16" i="176"/>
  <c r="I18" i="176"/>
  <c r="I19" i="176"/>
  <c r="I8" i="178"/>
  <c r="I9" i="178"/>
  <c r="I10" i="178"/>
  <c r="I11" i="178"/>
  <c r="I12" i="178"/>
  <c r="I13" i="178"/>
  <c r="I14" i="178"/>
  <c r="I15" i="178"/>
  <c r="I16" i="178"/>
  <c r="I18" i="178"/>
  <c r="I19" i="178"/>
  <c r="I8" i="183"/>
  <c r="I9" i="183"/>
  <c r="I10" i="183"/>
  <c r="I11" i="183"/>
  <c r="I12" i="183"/>
  <c r="I13" i="183"/>
  <c r="I14" i="183"/>
  <c r="I15" i="183"/>
  <c r="I16" i="183"/>
  <c r="I18" i="183"/>
  <c r="I19" i="183"/>
  <c r="I8" i="172"/>
  <c r="I9" i="172"/>
  <c r="I10" i="172"/>
  <c r="I11" i="172"/>
  <c r="I12" i="172"/>
  <c r="I13" i="172"/>
  <c r="I14" i="172"/>
  <c r="I15" i="172"/>
  <c r="I18" i="172"/>
  <c r="I19" i="172"/>
  <c r="I24" i="183" l="1"/>
  <c r="I25" i="183"/>
  <c r="I26" i="183"/>
  <c r="I27" i="183"/>
  <c r="I28" i="183"/>
  <c r="I23" i="183"/>
  <c r="I7" i="183"/>
  <c r="I24" i="178"/>
  <c r="I25" i="178"/>
  <c r="I26" i="178"/>
  <c r="I27" i="178"/>
  <c r="I28" i="178"/>
  <c r="I23" i="178"/>
  <c r="I7" i="178"/>
  <c r="I24" i="176"/>
  <c r="I25" i="176"/>
  <c r="I26" i="176"/>
  <c r="I27" i="176"/>
  <c r="I28" i="176"/>
  <c r="I23" i="176"/>
  <c r="I7" i="176"/>
  <c r="I24" i="174"/>
  <c r="I25" i="174"/>
  <c r="I26" i="174"/>
  <c r="I27" i="174"/>
  <c r="I28" i="174"/>
  <c r="I23" i="174"/>
  <c r="I7" i="174"/>
  <c r="I24" i="181"/>
  <c r="I25" i="181"/>
  <c r="I26" i="181"/>
  <c r="I27" i="181"/>
  <c r="I28" i="181"/>
  <c r="I23" i="181"/>
  <c r="I7" i="181"/>
  <c r="I24" i="177"/>
  <c r="I25" i="177"/>
  <c r="I26" i="177"/>
  <c r="I27" i="177"/>
  <c r="I28" i="177"/>
  <c r="I23" i="177"/>
  <c r="I7" i="177"/>
  <c r="I24" i="173"/>
  <c r="I25" i="173"/>
  <c r="I26" i="173"/>
  <c r="I27" i="173"/>
  <c r="I28" i="173"/>
  <c r="I23" i="173"/>
  <c r="I7" i="173"/>
  <c r="I24" i="180"/>
  <c r="I25" i="180"/>
  <c r="I26" i="180"/>
  <c r="I27" i="180"/>
  <c r="I28" i="180"/>
  <c r="I23" i="180"/>
  <c r="I7" i="180"/>
  <c r="I24" i="182"/>
  <c r="I25" i="182"/>
  <c r="I26" i="182"/>
  <c r="I27" i="182"/>
  <c r="I28" i="182"/>
  <c r="I23" i="182"/>
  <c r="I7" i="182"/>
  <c r="I24" i="179"/>
  <c r="I25" i="179"/>
  <c r="I26" i="179"/>
  <c r="I27" i="179"/>
  <c r="I28" i="179"/>
  <c r="I23" i="179"/>
  <c r="I7" i="179"/>
  <c r="I24" i="175"/>
  <c r="I25" i="175"/>
  <c r="I26" i="175"/>
  <c r="I27" i="175"/>
  <c r="I28" i="175"/>
  <c r="I23" i="175"/>
  <c r="I7" i="175"/>
  <c r="I24" i="172"/>
  <c r="I25" i="172"/>
  <c r="I26" i="172"/>
  <c r="I27" i="172"/>
  <c r="I28" i="172"/>
  <c r="I23" i="172"/>
  <c r="I7" i="172"/>
  <c r="I20" i="175" l="1"/>
  <c r="J7" i="175" l="1"/>
  <c r="J12" i="175"/>
  <c r="J19" i="175"/>
  <c r="J15" i="175"/>
  <c r="J18" i="175"/>
  <c r="J13" i="175"/>
  <c r="J8" i="175"/>
  <c r="J10" i="175"/>
  <c r="J11" i="175"/>
  <c r="J14" i="175"/>
  <c r="J9" i="175"/>
  <c r="J16" i="175"/>
  <c r="I29" i="183"/>
  <c r="F29" i="183"/>
  <c r="C29" i="183"/>
  <c r="I20" i="183"/>
  <c r="F20" i="183"/>
  <c r="C20" i="183"/>
  <c r="I29" i="178"/>
  <c r="F29" i="178"/>
  <c r="C29" i="178"/>
  <c r="I20" i="178"/>
  <c r="F20" i="178"/>
  <c r="C20" i="178"/>
  <c r="I29" i="176"/>
  <c r="F29" i="176"/>
  <c r="C29" i="176"/>
  <c r="I20" i="176"/>
  <c r="J17" i="176" s="1"/>
  <c r="F20" i="176"/>
  <c r="G17" i="176" s="1"/>
  <c r="C20" i="176"/>
  <c r="I29" i="174"/>
  <c r="F29" i="174"/>
  <c r="C29" i="174"/>
  <c r="I20" i="174"/>
  <c r="F20" i="174"/>
  <c r="C20" i="174"/>
  <c r="I29" i="181"/>
  <c r="F29" i="181"/>
  <c r="C29" i="181"/>
  <c r="I20" i="181"/>
  <c r="F20" i="181"/>
  <c r="C20" i="181"/>
  <c r="C20" i="180"/>
  <c r="F20" i="180"/>
  <c r="I20" i="180"/>
  <c r="C29" i="180"/>
  <c r="F29" i="180"/>
  <c r="I29" i="180"/>
  <c r="I29" i="177"/>
  <c r="F29" i="177"/>
  <c r="C29" i="177"/>
  <c r="I20" i="177"/>
  <c r="F20" i="177"/>
  <c r="C20" i="177"/>
  <c r="I29" i="173"/>
  <c r="F29" i="173"/>
  <c r="C29" i="173"/>
  <c r="I20" i="173"/>
  <c r="F20" i="173"/>
  <c r="C20" i="173"/>
  <c r="I29" i="182"/>
  <c r="F29" i="182"/>
  <c r="C29" i="182"/>
  <c r="I20" i="182"/>
  <c r="F20" i="182"/>
  <c r="C20" i="182"/>
  <c r="K28" i="365"/>
  <c r="D29" i="365"/>
  <c r="D31" i="365" s="1"/>
  <c r="E29" i="365"/>
  <c r="E31" i="365" s="1"/>
  <c r="F29" i="365"/>
  <c r="F31" i="365" s="1"/>
  <c r="G29" i="365"/>
  <c r="G31" i="365" s="1"/>
  <c r="H29" i="365"/>
  <c r="H31" i="365" s="1"/>
  <c r="I29" i="365"/>
  <c r="I31" i="365" s="1"/>
  <c r="J29" i="365"/>
  <c r="J31" i="365" s="1"/>
  <c r="C29" i="365"/>
  <c r="C31" i="365" s="1"/>
  <c r="D29" i="364"/>
  <c r="E29" i="364"/>
  <c r="F29" i="364"/>
  <c r="G29" i="364"/>
  <c r="H29" i="364"/>
  <c r="I29" i="364"/>
  <c r="J29" i="364"/>
  <c r="C29" i="364"/>
  <c r="D20" i="364"/>
  <c r="E20" i="364"/>
  <c r="F20" i="364"/>
  <c r="G20" i="364"/>
  <c r="H20" i="364"/>
  <c r="I20" i="364"/>
  <c r="J20" i="364"/>
  <c r="C20" i="364"/>
  <c r="D29" i="363"/>
  <c r="E29" i="363"/>
  <c r="F29" i="363"/>
  <c r="G29" i="363"/>
  <c r="H29" i="363"/>
  <c r="I29" i="363"/>
  <c r="J29" i="363"/>
  <c r="C29" i="363"/>
  <c r="I20" i="363"/>
  <c r="J20" i="363"/>
  <c r="G17" i="181" l="1"/>
  <c r="G16" i="181"/>
  <c r="J17" i="181"/>
  <c r="J16" i="181"/>
  <c r="G8" i="183"/>
  <c r="G12" i="183"/>
  <c r="G16" i="183"/>
  <c r="G9" i="183"/>
  <c r="G13" i="183"/>
  <c r="G10" i="183"/>
  <c r="G14" i="183"/>
  <c r="G18" i="183"/>
  <c r="G11" i="183"/>
  <c r="G15" i="183"/>
  <c r="G19" i="183"/>
  <c r="D8" i="183"/>
  <c r="D12" i="183"/>
  <c r="D16" i="183"/>
  <c r="D13" i="183"/>
  <c r="D9" i="183"/>
  <c r="D10" i="183"/>
  <c r="D14" i="183"/>
  <c r="D18" i="183"/>
  <c r="D11" i="183"/>
  <c r="D15" i="183"/>
  <c r="D19" i="183"/>
  <c r="J19" i="183"/>
  <c r="J14" i="183"/>
  <c r="J9" i="183"/>
  <c r="J15" i="183"/>
  <c r="J10" i="183"/>
  <c r="J16" i="183"/>
  <c r="J11" i="183"/>
  <c r="J12" i="183"/>
  <c r="J18" i="183"/>
  <c r="J13" i="183"/>
  <c r="J8" i="183"/>
  <c r="G8" i="178"/>
  <c r="G12" i="178"/>
  <c r="G16" i="178"/>
  <c r="G9" i="178"/>
  <c r="G13" i="178"/>
  <c r="G10" i="178"/>
  <c r="G14" i="178"/>
  <c r="G18" i="178"/>
  <c r="G11" i="178"/>
  <c r="G15" i="178"/>
  <c r="G19" i="178"/>
  <c r="D9" i="178"/>
  <c r="D13" i="178"/>
  <c r="D12" i="178"/>
  <c r="D10" i="178"/>
  <c r="D14" i="178"/>
  <c r="D18" i="178"/>
  <c r="D16" i="178"/>
  <c r="D11" i="178"/>
  <c r="D15" i="178"/>
  <c r="D19" i="178"/>
  <c r="D8" i="178"/>
  <c r="J19" i="178"/>
  <c r="J8" i="178"/>
  <c r="J15" i="178"/>
  <c r="J18" i="178"/>
  <c r="J13" i="178"/>
  <c r="J16" i="178"/>
  <c r="J11" i="178"/>
  <c r="J14" i="178"/>
  <c r="J9" i="178"/>
  <c r="J12" i="178"/>
  <c r="J10" i="178"/>
  <c r="G8" i="176"/>
  <c r="G12" i="176"/>
  <c r="G16" i="176"/>
  <c r="G9" i="176"/>
  <c r="G10" i="176"/>
  <c r="G18" i="176"/>
  <c r="G11" i="176"/>
  <c r="G19" i="176"/>
  <c r="G13" i="176"/>
  <c r="G14" i="176"/>
  <c r="G15" i="176"/>
  <c r="D8" i="176"/>
  <c r="D12" i="176"/>
  <c r="D16" i="176"/>
  <c r="D18" i="176"/>
  <c r="D15" i="176"/>
  <c r="D9" i="176"/>
  <c r="D13" i="176"/>
  <c r="D14" i="176"/>
  <c r="D11" i="176"/>
  <c r="D10" i="176"/>
  <c r="D19" i="176"/>
  <c r="J11" i="176"/>
  <c r="J15" i="176"/>
  <c r="J19" i="176"/>
  <c r="J9" i="176"/>
  <c r="J18" i="176"/>
  <c r="J16" i="176"/>
  <c r="J12" i="176"/>
  <c r="J10" i="176"/>
  <c r="J8" i="176"/>
  <c r="J14" i="176"/>
  <c r="J13" i="176"/>
  <c r="G8" i="174"/>
  <c r="G12" i="174"/>
  <c r="G16" i="174"/>
  <c r="G9" i="174"/>
  <c r="G13" i="174"/>
  <c r="G10" i="174"/>
  <c r="G14" i="174"/>
  <c r="G18" i="174"/>
  <c r="G11" i="174"/>
  <c r="G15" i="174"/>
  <c r="G19" i="174"/>
  <c r="D16" i="174"/>
  <c r="D9" i="174"/>
  <c r="D13" i="174"/>
  <c r="D10" i="174"/>
  <c r="D14" i="174"/>
  <c r="D18" i="174"/>
  <c r="D8" i="174"/>
  <c r="D11" i="174"/>
  <c r="D15" i="174"/>
  <c r="D19" i="174"/>
  <c r="D12" i="174"/>
  <c r="J19" i="174"/>
  <c r="J15" i="174"/>
  <c r="J18" i="174"/>
  <c r="J13" i="174"/>
  <c r="J16" i="174"/>
  <c r="J12" i="174"/>
  <c r="J11" i="174"/>
  <c r="J14" i="174"/>
  <c r="J9" i="174"/>
  <c r="J8" i="174"/>
  <c r="J10" i="174"/>
  <c r="G9" i="181"/>
  <c r="G13" i="181"/>
  <c r="G10" i="181"/>
  <c r="G14" i="181"/>
  <c r="G18" i="181"/>
  <c r="G12" i="181"/>
  <c r="G11" i="181"/>
  <c r="G15" i="181"/>
  <c r="G19" i="181"/>
  <c r="G8" i="181"/>
  <c r="D8" i="181"/>
  <c r="D12" i="181"/>
  <c r="D16" i="181"/>
  <c r="D9" i="181"/>
  <c r="D13" i="181"/>
  <c r="D10" i="181"/>
  <c r="D14" i="181"/>
  <c r="D18" i="181"/>
  <c r="D11" i="181"/>
  <c r="D15" i="181"/>
  <c r="D19" i="181"/>
  <c r="J19" i="181"/>
  <c r="J14" i="181"/>
  <c r="J9" i="181"/>
  <c r="J15" i="181"/>
  <c r="J10" i="181"/>
  <c r="J11" i="181"/>
  <c r="J12" i="181"/>
  <c r="J18" i="181"/>
  <c r="J13" i="181"/>
  <c r="J8" i="181"/>
  <c r="G8" i="177"/>
  <c r="G12" i="177"/>
  <c r="G16" i="177"/>
  <c r="G9" i="177"/>
  <c r="G13" i="177"/>
  <c r="G10" i="177"/>
  <c r="G14" i="177"/>
  <c r="G18" i="177"/>
  <c r="G11" i="177"/>
  <c r="G15" i="177"/>
  <c r="G19" i="177"/>
  <c r="D8" i="177"/>
  <c r="D12" i="177"/>
  <c r="D16" i="177"/>
  <c r="D9" i="177"/>
  <c r="D13" i="177"/>
  <c r="D10" i="177"/>
  <c r="D14" i="177"/>
  <c r="D18" i="177"/>
  <c r="D11" i="177"/>
  <c r="D15" i="177"/>
  <c r="D19" i="177"/>
  <c r="J19" i="177"/>
  <c r="J14" i="177"/>
  <c r="J9" i="177"/>
  <c r="J15" i="177"/>
  <c r="J10" i="177"/>
  <c r="J16" i="177"/>
  <c r="J11" i="177"/>
  <c r="J12" i="177"/>
  <c r="J18" i="177"/>
  <c r="J13" i="177"/>
  <c r="J8" i="177"/>
  <c r="G16" i="173"/>
  <c r="G9" i="173"/>
  <c r="G13" i="173"/>
  <c r="G10" i="173"/>
  <c r="G14" i="173"/>
  <c r="G18" i="173"/>
  <c r="G12" i="173"/>
  <c r="G11" i="173"/>
  <c r="G15" i="173"/>
  <c r="G19" i="173"/>
  <c r="G8" i="173"/>
  <c r="D9" i="173"/>
  <c r="D13" i="173"/>
  <c r="D15" i="173"/>
  <c r="D12" i="173"/>
  <c r="D10" i="173"/>
  <c r="D14" i="173"/>
  <c r="D18" i="173"/>
  <c r="D11" i="173"/>
  <c r="D19" i="173"/>
  <c r="D8" i="173"/>
  <c r="D16" i="173"/>
  <c r="J19" i="173"/>
  <c r="J16" i="173"/>
  <c r="J15" i="173"/>
  <c r="J12" i="173"/>
  <c r="J14" i="173"/>
  <c r="J10" i="173"/>
  <c r="J18" i="173"/>
  <c r="J13" i="173"/>
  <c r="J8" i="173"/>
  <c r="J11" i="173"/>
  <c r="J9" i="173"/>
  <c r="G8" i="180"/>
  <c r="G12" i="180"/>
  <c r="G16" i="180"/>
  <c r="G9" i="180"/>
  <c r="G13" i="180"/>
  <c r="G10" i="180"/>
  <c r="G14" i="180"/>
  <c r="G18" i="180"/>
  <c r="G11" i="180"/>
  <c r="G15" i="180"/>
  <c r="G19" i="180"/>
  <c r="D7" i="180"/>
  <c r="D8" i="180"/>
  <c r="D12" i="180"/>
  <c r="D16" i="180"/>
  <c r="D9" i="180"/>
  <c r="D13" i="180"/>
  <c r="D10" i="180"/>
  <c r="D14" i="180"/>
  <c r="D18" i="180"/>
  <c r="D11" i="180"/>
  <c r="D15" i="180"/>
  <c r="D19" i="180"/>
  <c r="J7" i="180"/>
  <c r="J19" i="180"/>
  <c r="J14" i="180"/>
  <c r="J9" i="180"/>
  <c r="J15" i="180"/>
  <c r="J10" i="180"/>
  <c r="J16" i="180"/>
  <c r="J11" i="180"/>
  <c r="J12" i="180"/>
  <c r="J18" i="180"/>
  <c r="J13" i="180"/>
  <c r="J8" i="180"/>
  <c r="G9" i="182"/>
  <c r="G13" i="182"/>
  <c r="G16" i="182"/>
  <c r="G10" i="182"/>
  <c r="G14" i="182"/>
  <c r="G18" i="182"/>
  <c r="G12" i="182"/>
  <c r="G11" i="182"/>
  <c r="G15" i="182"/>
  <c r="G19" i="182"/>
  <c r="G8" i="182"/>
  <c r="J16" i="182"/>
  <c r="J11" i="182"/>
  <c r="J12" i="182"/>
  <c r="J19" i="182"/>
  <c r="J15" i="182"/>
  <c r="J18" i="182"/>
  <c r="J13" i="182"/>
  <c r="J8" i="182"/>
  <c r="J14" i="182"/>
  <c r="J9" i="182"/>
  <c r="J10" i="182"/>
  <c r="D9" i="182"/>
  <c r="D13" i="182"/>
  <c r="D16" i="182"/>
  <c r="D10" i="182"/>
  <c r="D14" i="182"/>
  <c r="D18" i="182"/>
  <c r="D12" i="182"/>
  <c r="D11" i="182"/>
  <c r="D15" i="182"/>
  <c r="D19" i="182"/>
  <c r="D8" i="182"/>
  <c r="I31" i="183"/>
  <c r="K26" i="183" s="1"/>
  <c r="I31" i="176"/>
  <c r="K17" i="176" s="1"/>
  <c r="J7" i="183"/>
  <c r="J7" i="178"/>
  <c r="I31" i="181"/>
  <c r="J7" i="181"/>
  <c r="I31" i="182"/>
  <c r="C31" i="180"/>
  <c r="F31" i="180"/>
  <c r="H23" i="180" s="1"/>
  <c r="I31" i="174"/>
  <c r="K25" i="174" s="1"/>
  <c r="I31" i="178"/>
  <c r="K23" i="178" s="1"/>
  <c r="J7" i="182"/>
  <c r="I31" i="173"/>
  <c r="G7" i="176"/>
  <c r="D7" i="182"/>
  <c r="F31" i="183"/>
  <c r="C31" i="183"/>
  <c r="G7" i="183"/>
  <c r="D7" i="183"/>
  <c r="F31" i="178"/>
  <c r="G7" i="178"/>
  <c r="C31" i="178"/>
  <c r="D7" i="178"/>
  <c r="J7" i="176"/>
  <c r="D7" i="176"/>
  <c r="C31" i="176"/>
  <c r="F31" i="176"/>
  <c r="H17" i="176" s="1"/>
  <c r="G7" i="174"/>
  <c r="J7" i="174"/>
  <c r="D7" i="174"/>
  <c r="F31" i="174"/>
  <c r="C31" i="174"/>
  <c r="F31" i="181"/>
  <c r="G7" i="181"/>
  <c r="C31" i="181"/>
  <c r="D7" i="181"/>
  <c r="I31" i="177"/>
  <c r="G7" i="177"/>
  <c r="J7" i="177"/>
  <c r="D7" i="177"/>
  <c r="G7" i="173"/>
  <c r="J7" i="173"/>
  <c r="D7" i="173"/>
  <c r="G7" i="180"/>
  <c r="I31" i="180"/>
  <c r="C31" i="182"/>
  <c r="F31" i="177"/>
  <c r="C31" i="177"/>
  <c r="F31" i="173"/>
  <c r="C31" i="173"/>
  <c r="G7" i="182"/>
  <c r="F31" i="182"/>
  <c r="J29" i="377"/>
  <c r="I29" i="377"/>
  <c r="H29" i="377"/>
  <c r="G29" i="377"/>
  <c r="F29" i="377"/>
  <c r="E29" i="377"/>
  <c r="D29" i="377"/>
  <c r="C29" i="377"/>
  <c r="K28" i="377"/>
  <c r="K27" i="377"/>
  <c r="K26" i="377"/>
  <c r="K25" i="377"/>
  <c r="K24" i="377"/>
  <c r="K23" i="377"/>
  <c r="J20" i="377"/>
  <c r="I20" i="377"/>
  <c r="H20" i="377"/>
  <c r="G20" i="377"/>
  <c r="F20" i="377"/>
  <c r="E20" i="377"/>
  <c r="D20" i="377"/>
  <c r="C20" i="377"/>
  <c r="K7" i="377"/>
  <c r="J29" i="376"/>
  <c r="I29" i="376"/>
  <c r="H29" i="376"/>
  <c r="G29" i="376"/>
  <c r="F29" i="376"/>
  <c r="E29" i="376"/>
  <c r="D29" i="376"/>
  <c r="C29" i="376"/>
  <c r="K28" i="376"/>
  <c r="K27" i="376"/>
  <c r="K26" i="376"/>
  <c r="K25" i="376"/>
  <c r="K24" i="376"/>
  <c r="K23" i="376"/>
  <c r="J20" i="376"/>
  <c r="I20" i="376"/>
  <c r="H20" i="376"/>
  <c r="G20" i="376"/>
  <c r="F20" i="376"/>
  <c r="E20" i="376"/>
  <c r="D20" i="376"/>
  <c r="C20" i="376"/>
  <c r="K7" i="376"/>
  <c r="J29" i="375"/>
  <c r="I29" i="375"/>
  <c r="H29" i="375"/>
  <c r="G29" i="375"/>
  <c r="F29" i="375"/>
  <c r="E29" i="375"/>
  <c r="D29" i="375"/>
  <c r="C29" i="375"/>
  <c r="K28" i="375"/>
  <c r="K27" i="375"/>
  <c r="K26" i="375"/>
  <c r="K25" i="375"/>
  <c r="K24" i="375"/>
  <c r="K23" i="375"/>
  <c r="J20" i="375"/>
  <c r="I20" i="375"/>
  <c r="H20" i="375"/>
  <c r="G20" i="375"/>
  <c r="F20" i="375"/>
  <c r="E20" i="375"/>
  <c r="D20" i="375"/>
  <c r="C20" i="375"/>
  <c r="K7" i="375"/>
  <c r="J29" i="374"/>
  <c r="I29" i="374"/>
  <c r="H29" i="374"/>
  <c r="G29" i="374"/>
  <c r="F29" i="374"/>
  <c r="E29" i="374"/>
  <c r="D29" i="374"/>
  <c r="C29" i="374"/>
  <c r="K28" i="374"/>
  <c r="K27" i="374"/>
  <c r="K26" i="374"/>
  <c r="K25" i="374"/>
  <c r="K24" i="374"/>
  <c r="K23" i="374"/>
  <c r="J20" i="374"/>
  <c r="I20" i="374"/>
  <c r="H20" i="374"/>
  <c r="G20" i="374"/>
  <c r="F20" i="374"/>
  <c r="E20" i="374"/>
  <c r="D20" i="374"/>
  <c r="C20" i="374"/>
  <c r="K7" i="374"/>
  <c r="J29" i="373"/>
  <c r="I29" i="373"/>
  <c r="H29" i="373"/>
  <c r="G29" i="373"/>
  <c r="F29" i="373"/>
  <c r="E29" i="373"/>
  <c r="D29" i="373"/>
  <c r="C29" i="373"/>
  <c r="K28" i="373"/>
  <c r="K27" i="373"/>
  <c r="K26" i="373"/>
  <c r="K25" i="373"/>
  <c r="K24" i="373"/>
  <c r="K23" i="373"/>
  <c r="J20" i="373"/>
  <c r="I20" i="373"/>
  <c r="H20" i="373"/>
  <c r="G20" i="373"/>
  <c r="F20" i="373"/>
  <c r="E20" i="373"/>
  <c r="D20" i="373"/>
  <c r="C20" i="373"/>
  <c r="K7" i="373"/>
  <c r="J29" i="372"/>
  <c r="I29" i="372"/>
  <c r="H29" i="372"/>
  <c r="G29" i="372"/>
  <c r="F29" i="372"/>
  <c r="E29" i="372"/>
  <c r="D29" i="372"/>
  <c r="C29" i="372"/>
  <c r="K28" i="372"/>
  <c r="K27" i="372"/>
  <c r="K26" i="372"/>
  <c r="K25" i="372"/>
  <c r="K24" i="372"/>
  <c r="K23" i="372"/>
  <c r="J20" i="372"/>
  <c r="I20" i="372"/>
  <c r="H20" i="372"/>
  <c r="G20" i="372"/>
  <c r="F20" i="372"/>
  <c r="E20" i="372"/>
  <c r="D20" i="372"/>
  <c r="C20" i="372"/>
  <c r="K7" i="372"/>
  <c r="J29" i="371"/>
  <c r="I29" i="371"/>
  <c r="H29" i="371"/>
  <c r="G29" i="371"/>
  <c r="F29" i="371"/>
  <c r="E29" i="371"/>
  <c r="D29" i="371"/>
  <c r="C29" i="371"/>
  <c r="K28" i="371"/>
  <c r="K27" i="371"/>
  <c r="K26" i="371"/>
  <c r="K25" i="371"/>
  <c r="K24" i="371"/>
  <c r="K23" i="371"/>
  <c r="J20" i="371"/>
  <c r="I20" i="371"/>
  <c r="H20" i="371"/>
  <c r="G20" i="371"/>
  <c r="F20" i="371"/>
  <c r="E20" i="371"/>
  <c r="D20" i="371"/>
  <c r="C20" i="371"/>
  <c r="K7" i="371"/>
  <c r="J29" i="370"/>
  <c r="I29" i="370"/>
  <c r="H29" i="370"/>
  <c r="G29" i="370"/>
  <c r="F29" i="370"/>
  <c r="E29" i="370"/>
  <c r="D29" i="370"/>
  <c r="C29" i="370"/>
  <c r="K28" i="370"/>
  <c r="K27" i="370"/>
  <c r="K26" i="370"/>
  <c r="K25" i="370"/>
  <c r="K24" i="370"/>
  <c r="K23" i="370"/>
  <c r="J20" i="370"/>
  <c r="I20" i="370"/>
  <c r="H20" i="370"/>
  <c r="G20" i="370"/>
  <c r="F20" i="370"/>
  <c r="E20" i="370"/>
  <c r="D20" i="370"/>
  <c r="C20" i="370"/>
  <c r="K7" i="370"/>
  <c r="J29" i="369"/>
  <c r="I29" i="369"/>
  <c r="H29" i="369"/>
  <c r="G29" i="369"/>
  <c r="F29" i="369"/>
  <c r="E29" i="369"/>
  <c r="D29" i="369"/>
  <c r="C29" i="369"/>
  <c r="K28" i="369"/>
  <c r="K27" i="369"/>
  <c r="K26" i="369"/>
  <c r="K25" i="369"/>
  <c r="K24" i="369"/>
  <c r="K23" i="369"/>
  <c r="J20" i="369"/>
  <c r="I20" i="369"/>
  <c r="H20" i="369"/>
  <c r="G20" i="369"/>
  <c r="F20" i="369"/>
  <c r="E20" i="369"/>
  <c r="D20" i="369"/>
  <c r="C20" i="369"/>
  <c r="K7" i="369"/>
  <c r="J29" i="368"/>
  <c r="I29" i="368"/>
  <c r="H29" i="368"/>
  <c r="G29" i="368"/>
  <c r="F29" i="368"/>
  <c r="E29" i="368"/>
  <c r="D29" i="368"/>
  <c r="C29" i="368"/>
  <c r="K28" i="368"/>
  <c r="K27" i="368"/>
  <c r="K26" i="368"/>
  <c r="K25" i="368"/>
  <c r="K24" i="368"/>
  <c r="K23" i="368"/>
  <c r="J20" i="368"/>
  <c r="I20" i="368"/>
  <c r="H20" i="368"/>
  <c r="G20" i="368"/>
  <c r="F20" i="368"/>
  <c r="E20" i="368"/>
  <c r="D20" i="368"/>
  <c r="C20" i="368"/>
  <c r="K7" i="368"/>
  <c r="J29" i="367"/>
  <c r="I29" i="367"/>
  <c r="H29" i="367"/>
  <c r="G29" i="367"/>
  <c r="F29" i="367"/>
  <c r="E29" i="367"/>
  <c r="D29" i="367"/>
  <c r="C29" i="367"/>
  <c r="K28" i="367"/>
  <c r="K27" i="367"/>
  <c r="K26" i="367"/>
  <c r="K25" i="367"/>
  <c r="K24" i="367"/>
  <c r="K23" i="367"/>
  <c r="J20" i="367"/>
  <c r="I20" i="367"/>
  <c r="H20" i="367"/>
  <c r="G20" i="367"/>
  <c r="F20" i="367"/>
  <c r="E20" i="367"/>
  <c r="D20" i="367"/>
  <c r="C20" i="367"/>
  <c r="K7" i="367"/>
  <c r="J29" i="366"/>
  <c r="I29" i="366"/>
  <c r="H29" i="366"/>
  <c r="G29" i="366"/>
  <c r="F29" i="366"/>
  <c r="E29" i="366"/>
  <c r="D29" i="366"/>
  <c r="C29" i="366"/>
  <c r="K28" i="366"/>
  <c r="K27" i="366"/>
  <c r="K26" i="366"/>
  <c r="K25" i="366"/>
  <c r="K24" i="366"/>
  <c r="K23" i="366"/>
  <c r="J20" i="366"/>
  <c r="I20" i="366"/>
  <c r="H20" i="366"/>
  <c r="G20" i="366"/>
  <c r="F20" i="366"/>
  <c r="E20" i="366"/>
  <c r="D20" i="366"/>
  <c r="C20" i="366"/>
  <c r="K7" i="366"/>
  <c r="K27" i="365"/>
  <c r="K26" i="365"/>
  <c r="K25" i="365"/>
  <c r="K24" i="365"/>
  <c r="K23" i="365"/>
  <c r="K7" i="365"/>
  <c r="H31" i="364"/>
  <c r="C31" i="364"/>
  <c r="K28" i="364"/>
  <c r="K27" i="364"/>
  <c r="K26" i="364"/>
  <c r="K25" i="364"/>
  <c r="K24" i="364"/>
  <c r="K23" i="364"/>
  <c r="J31" i="364"/>
  <c r="G31" i="364"/>
  <c r="F31" i="364"/>
  <c r="K7" i="364"/>
  <c r="J31" i="363"/>
  <c r="K7" i="363"/>
  <c r="F31" i="363"/>
  <c r="K28" i="363"/>
  <c r="K27" i="363"/>
  <c r="K26" i="363"/>
  <c r="K25" i="363"/>
  <c r="K24" i="363"/>
  <c r="K23" i="363"/>
  <c r="I29" i="179"/>
  <c r="F29" i="179"/>
  <c r="C29" i="179"/>
  <c r="I20" i="179"/>
  <c r="F20" i="179"/>
  <c r="C20" i="179"/>
  <c r="C29" i="175"/>
  <c r="C20" i="175"/>
  <c r="F29" i="175"/>
  <c r="F20" i="175"/>
  <c r="F20" i="172"/>
  <c r="I29" i="172"/>
  <c r="F29" i="172"/>
  <c r="C29" i="172"/>
  <c r="I20" i="172"/>
  <c r="C20" i="172"/>
  <c r="I29" i="362"/>
  <c r="F29" i="362"/>
  <c r="C29" i="362"/>
  <c r="L28" i="362"/>
  <c r="L27" i="362"/>
  <c r="L26" i="362"/>
  <c r="L25" i="362"/>
  <c r="L24" i="362"/>
  <c r="L23" i="362"/>
  <c r="I20" i="362"/>
  <c r="F20" i="362"/>
  <c r="C20" i="362"/>
  <c r="L19" i="362"/>
  <c r="L12" i="362"/>
  <c r="L11" i="362"/>
  <c r="L10" i="362"/>
  <c r="L9" i="362"/>
  <c r="L8" i="362"/>
  <c r="L7" i="362"/>
  <c r="I29" i="260"/>
  <c r="F29" i="260"/>
  <c r="C29" i="260"/>
  <c r="I20" i="260"/>
  <c r="F20" i="260"/>
  <c r="C20" i="260"/>
  <c r="I29" i="259"/>
  <c r="F29" i="259"/>
  <c r="C29" i="259"/>
  <c r="I20" i="259"/>
  <c r="J17" i="259" s="1"/>
  <c r="F20" i="259"/>
  <c r="C20" i="259"/>
  <c r="D17" i="259" s="1"/>
  <c r="I29" i="257"/>
  <c r="F29" i="257"/>
  <c r="C29" i="257"/>
  <c r="I20" i="257"/>
  <c r="J17" i="257" s="1"/>
  <c r="F20" i="257"/>
  <c r="G17" i="257" s="1"/>
  <c r="C20" i="257"/>
  <c r="D17" i="257" s="1"/>
  <c r="I29" i="256"/>
  <c r="F29" i="256"/>
  <c r="C29" i="256"/>
  <c r="I20" i="256"/>
  <c r="F20" i="256"/>
  <c r="C20" i="256"/>
  <c r="I29" i="255"/>
  <c r="F29" i="255"/>
  <c r="C29" i="255"/>
  <c r="I20" i="255"/>
  <c r="F20" i="255"/>
  <c r="C20" i="255"/>
  <c r="I29" i="254"/>
  <c r="F29" i="254"/>
  <c r="C29" i="254"/>
  <c r="L28" i="254"/>
  <c r="L27" i="254"/>
  <c r="L26" i="254"/>
  <c r="L25" i="254"/>
  <c r="L24" i="254"/>
  <c r="L23" i="254"/>
  <c r="I20" i="254"/>
  <c r="J17" i="254" s="1"/>
  <c r="F20" i="254"/>
  <c r="G17" i="254" s="1"/>
  <c r="C20" i="254"/>
  <c r="L19" i="254"/>
  <c r="L15" i="254"/>
  <c r="L12" i="254"/>
  <c r="L11" i="254"/>
  <c r="L10" i="254"/>
  <c r="L9" i="254"/>
  <c r="L8" i="254"/>
  <c r="L7" i="254"/>
  <c r="I29" i="253"/>
  <c r="F29" i="253"/>
  <c r="C29" i="253"/>
  <c r="L28" i="253"/>
  <c r="L27" i="253"/>
  <c r="L26" i="253"/>
  <c r="L25" i="253"/>
  <c r="L24" i="253"/>
  <c r="L23" i="253"/>
  <c r="I20" i="253"/>
  <c r="J17" i="253" s="1"/>
  <c r="F20" i="253"/>
  <c r="C20" i="253"/>
  <c r="L19" i="253"/>
  <c r="L15" i="253"/>
  <c r="L12" i="253"/>
  <c r="L11" i="253"/>
  <c r="L10" i="253"/>
  <c r="L9" i="253"/>
  <c r="L8" i="253"/>
  <c r="L7" i="253"/>
  <c r="I29" i="252"/>
  <c r="F29" i="252"/>
  <c r="C29" i="252"/>
  <c r="L28" i="252"/>
  <c r="L27" i="252"/>
  <c r="L26" i="252"/>
  <c r="L25" i="252"/>
  <c r="L24" i="252"/>
  <c r="L23" i="252"/>
  <c r="I20" i="252"/>
  <c r="J17" i="252" s="1"/>
  <c r="F20" i="252"/>
  <c r="G17" i="252" s="1"/>
  <c r="C20" i="252"/>
  <c r="D17" i="252" s="1"/>
  <c r="L7" i="252"/>
  <c r="I29" i="251"/>
  <c r="F29" i="251"/>
  <c r="C29" i="251"/>
  <c r="I20" i="251"/>
  <c r="J17" i="251" s="1"/>
  <c r="F20" i="251"/>
  <c r="C20" i="251"/>
  <c r="D17" i="251" s="1"/>
  <c r="I29" i="246"/>
  <c r="F29" i="246"/>
  <c r="C29" i="246"/>
  <c r="I20" i="246"/>
  <c r="J17" i="246" s="1"/>
  <c r="F20" i="246"/>
  <c r="G17" i="246" s="1"/>
  <c r="C20" i="246"/>
  <c r="D17" i="246" s="1"/>
  <c r="I29" i="244"/>
  <c r="F29" i="244"/>
  <c r="C29" i="244"/>
  <c r="I20" i="244"/>
  <c r="J17" i="244" s="1"/>
  <c r="F20" i="244"/>
  <c r="G17" i="244" s="1"/>
  <c r="C20" i="244"/>
  <c r="D17" i="244" s="1"/>
  <c r="I29" i="242"/>
  <c r="F29" i="242"/>
  <c r="C29" i="242"/>
  <c r="I20" i="242"/>
  <c r="I29" i="249"/>
  <c r="F29" i="249"/>
  <c r="C29" i="249"/>
  <c r="I20" i="249"/>
  <c r="J17" i="249" s="1"/>
  <c r="F20" i="249"/>
  <c r="C20" i="249"/>
  <c r="D17" i="249" s="1"/>
  <c r="I29" i="245"/>
  <c r="F29" i="245"/>
  <c r="C29" i="245"/>
  <c r="I20" i="245"/>
  <c r="F20" i="245"/>
  <c r="C20" i="245"/>
  <c r="I29" i="241"/>
  <c r="F29" i="241"/>
  <c r="C29" i="241"/>
  <c r="I20" i="241"/>
  <c r="F20" i="241"/>
  <c r="C20" i="241"/>
  <c r="I29" i="248"/>
  <c r="F29" i="248"/>
  <c r="C29" i="248"/>
  <c r="I20" i="248"/>
  <c r="F20" i="248"/>
  <c r="C20" i="248"/>
  <c r="I29" i="250"/>
  <c r="F29" i="250"/>
  <c r="C29" i="250"/>
  <c r="I20" i="250"/>
  <c r="F20" i="250"/>
  <c r="C20" i="250"/>
  <c r="I29" i="247"/>
  <c r="F29" i="247"/>
  <c r="C29" i="247"/>
  <c r="I20" i="247"/>
  <c r="F20" i="247"/>
  <c r="C20" i="247"/>
  <c r="I29" i="243"/>
  <c r="F29" i="243"/>
  <c r="C29" i="243"/>
  <c r="I20" i="243"/>
  <c r="F20" i="243"/>
  <c r="C20" i="243"/>
  <c r="I29" i="239"/>
  <c r="F29" i="239"/>
  <c r="C29" i="239"/>
  <c r="I20" i="239"/>
  <c r="J17" i="239" s="1"/>
  <c r="F20" i="239"/>
  <c r="G17" i="239" s="1"/>
  <c r="C20" i="239"/>
  <c r="L7" i="239"/>
  <c r="I29" i="238"/>
  <c r="F29" i="238"/>
  <c r="C29" i="238"/>
  <c r="L23" i="238"/>
  <c r="L29" i="238" s="1"/>
  <c r="I20" i="238"/>
  <c r="J17" i="238" s="1"/>
  <c r="F20" i="238"/>
  <c r="C20" i="238"/>
  <c r="L7" i="238"/>
  <c r="H16" i="181" l="1"/>
  <c r="H17" i="181"/>
  <c r="G16" i="172"/>
  <c r="G17" i="172"/>
  <c r="D17" i="362"/>
  <c r="D16" i="362"/>
  <c r="G16" i="255"/>
  <c r="G17" i="255"/>
  <c r="D17" i="255"/>
  <c r="D16" i="255"/>
  <c r="J16" i="255"/>
  <c r="J17" i="255"/>
  <c r="D7" i="254"/>
  <c r="D17" i="254"/>
  <c r="D16" i="254"/>
  <c r="D17" i="253"/>
  <c r="D16" i="253"/>
  <c r="G16" i="249"/>
  <c r="G17" i="249"/>
  <c r="D16" i="248"/>
  <c r="D17" i="248"/>
  <c r="J17" i="250"/>
  <c r="J16" i="250"/>
  <c r="D16" i="250"/>
  <c r="D17" i="250"/>
  <c r="D17" i="247"/>
  <c r="D16" i="247"/>
  <c r="J16" i="243"/>
  <c r="J17" i="243"/>
  <c r="D17" i="243"/>
  <c r="D16" i="243"/>
  <c r="D17" i="239"/>
  <c r="D16" i="239"/>
  <c r="D16" i="238"/>
  <c r="D17" i="238"/>
  <c r="K17" i="181"/>
  <c r="K16" i="181"/>
  <c r="J16" i="172"/>
  <c r="J17" i="172"/>
  <c r="J16" i="248"/>
  <c r="J17" i="248"/>
  <c r="J16" i="247"/>
  <c r="J17" i="247"/>
  <c r="H7" i="180"/>
  <c r="K23" i="183"/>
  <c r="H24" i="180"/>
  <c r="H28" i="180"/>
  <c r="H27" i="180"/>
  <c r="K24" i="183"/>
  <c r="K27" i="183"/>
  <c r="H8" i="183"/>
  <c r="H12" i="183"/>
  <c r="H16" i="183"/>
  <c r="H9" i="183"/>
  <c r="H13" i="183"/>
  <c r="H10" i="183"/>
  <c r="H14" i="183"/>
  <c r="H18" i="183"/>
  <c r="H11" i="183"/>
  <c r="H15" i="183"/>
  <c r="H19" i="183"/>
  <c r="K15" i="183"/>
  <c r="K11" i="183"/>
  <c r="K13" i="183"/>
  <c r="K18" i="183"/>
  <c r="K16" i="183"/>
  <c r="K14" i="183"/>
  <c r="K9" i="183"/>
  <c r="K12" i="183"/>
  <c r="K10" i="183"/>
  <c r="K19" i="183"/>
  <c r="K8" i="183"/>
  <c r="E8" i="183"/>
  <c r="E12" i="183"/>
  <c r="E16" i="183"/>
  <c r="E9" i="183"/>
  <c r="E13" i="183"/>
  <c r="E10" i="183"/>
  <c r="E14" i="183"/>
  <c r="E18" i="183"/>
  <c r="E11" i="183"/>
  <c r="E15" i="183"/>
  <c r="E19" i="183"/>
  <c r="K25" i="183"/>
  <c r="K28" i="183"/>
  <c r="K7" i="183"/>
  <c r="H8" i="178"/>
  <c r="H12" i="178"/>
  <c r="H16" i="178"/>
  <c r="H9" i="178"/>
  <c r="H13" i="178"/>
  <c r="H10" i="178"/>
  <c r="H14" i="178"/>
  <c r="H18" i="178"/>
  <c r="H11" i="178"/>
  <c r="H15" i="178"/>
  <c r="H19" i="178"/>
  <c r="E9" i="178"/>
  <c r="E13" i="178"/>
  <c r="E12" i="178"/>
  <c r="E10" i="178"/>
  <c r="E14" i="178"/>
  <c r="E18" i="178"/>
  <c r="E8" i="178"/>
  <c r="E11" i="178"/>
  <c r="E15" i="178"/>
  <c r="E19" i="178"/>
  <c r="E16" i="178"/>
  <c r="K27" i="178"/>
  <c r="K19" i="178"/>
  <c r="K18" i="178"/>
  <c r="K15" i="178"/>
  <c r="K14" i="178"/>
  <c r="K13" i="178"/>
  <c r="K12" i="178"/>
  <c r="K16" i="178"/>
  <c r="K11" i="178"/>
  <c r="K10" i="178"/>
  <c r="K9" i="178"/>
  <c r="K8" i="178"/>
  <c r="H8" i="176"/>
  <c r="H12" i="176"/>
  <c r="H16" i="176"/>
  <c r="H13" i="176"/>
  <c r="H14" i="176"/>
  <c r="H15" i="176"/>
  <c r="H9" i="176"/>
  <c r="H10" i="176"/>
  <c r="H18" i="176"/>
  <c r="H11" i="176"/>
  <c r="H19" i="176"/>
  <c r="K7" i="176"/>
  <c r="K15" i="176"/>
  <c r="K19" i="176"/>
  <c r="K8" i="176"/>
  <c r="K18" i="176"/>
  <c r="K16" i="176"/>
  <c r="K11" i="176"/>
  <c r="K12" i="176"/>
  <c r="K10" i="176"/>
  <c r="K14" i="176"/>
  <c r="K13" i="176"/>
  <c r="K9" i="176"/>
  <c r="E8" i="176"/>
  <c r="E12" i="176"/>
  <c r="E16" i="176"/>
  <c r="E18" i="176"/>
  <c r="E15" i="176"/>
  <c r="E9" i="176"/>
  <c r="E13" i="176"/>
  <c r="E11" i="176"/>
  <c r="E10" i="176"/>
  <c r="E14" i="176"/>
  <c r="E19" i="176"/>
  <c r="H8" i="174"/>
  <c r="H12" i="174"/>
  <c r="H16" i="174"/>
  <c r="H9" i="174"/>
  <c r="H13" i="174"/>
  <c r="H10" i="174"/>
  <c r="H14" i="174"/>
  <c r="H18" i="174"/>
  <c r="H11" i="174"/>
  <c r="H15" i="174"/>
  <c r="H19" i="174"/>
  <c r="K15" i="174"/>
  <c r="K10" i="174"/>
  <c r="K16" i="174"/>
  <c r="K11" i="174"/>
  <c r="K12" i="174"/>
  <c r="K19" i="174"/>
  <c r="K9" i="174"/>
  <c r="K18" i="174"/>
  <c r="K13" i="174"/>
  <c r="K8" i="174"/>
  <c r="K14" i="174"/>
  <c r="E8" i="174"/>
  <c r="E9" i="174"/>
  <c r="E13" i="174"/>
  <c r="E12" i="174"/>
  <c r="E10" i="174"/>
  <c r="E14" i="174"/>
  <c r="E18" i="174"/>
  <c r="E11" i="174"/>
  <c r="E15" i="174"/>
  <c r="E19" i="174"/>
  <c r="E16" i="174"/>
  <c r="H9" i="181"/>
  <c r="H13" i="181"/>
  <c r="H8" i="181"/>
  <c r="H10" i="181"/>
  <c r="H14" i="181"/>
  <c r="H18" i="181"/>
  <c r="H11" i="181"/>
  <c r="H15" i="181"/>
  <c r="H19" i="181"/>
  <c r="H12" i="181"/>
  <c r="K28" i="181"/>
  <c r="K19" i="181"/>
  <c r="K14" i="181"/>
  <c r="K9" i="181"/>
  <c r="K10" i="181"/>
  <c r="K15" i="181"/>
  <c r="K11" i="181"/>
  <c r="K12" i="181"/>
  <c r="K18" i="181"/>
  <c r="K13" i="181"/>
  <c r="K8" i="181"/>
  <c r="E8" i="181"/>
  <c r="E12" i="181"/>
  <c r="E16" i="181"/>
  <c r="E9" i="181"/>
  <c r="E13" i="181"/>
  <c r="E10" i="181"/>
  <c r="E14" i="181"/>
  <c r="E18" i="181"/>
  <c r="E11" i="181"/>
  <c r="E15" i="181"/>
  <c r="E19" i="181"/>
  <c r="H8" i="177"/>
  <c r="H12" i="177"/>
  <c r="H16" i="177"/>
  <c r="H9" i="177"/>
  <c r="H13" i="177"/>
  <c r="H10" i="177"/>
  <c r="H14" i="177"/>
  <c r="H18" i="177"/>
  <c r="H11" i="177"/>
  <c r="H15" i="177"/>
  <c r="H19" i="177"/>
  <c r="K26" i="177"/>
  <c r="K19" i="177"/>
  <c r="K14" i="177"/>
  <c r="K9" i="177"/>
  <c r="K15" i="177"/>
  <c r="K10" i="177"/>
  <c r="K16" i="177"/>
  <c r="K11" i="177"/>
  <c r="K12" i="177"/>
  <c r="K18" i="177"/>
  <c r="K13" i="177"/>
  <c r="K8" i="177"/>
  <c r="E8" i="177"/>
  <c r="E12" i="177"/>
  <c r="E16" i="177"/>
  <c r="E9" i="177"/>
  <c r="E13" i="177"/>
  <c r="E10" i="177"/>
  <c r="E14" i="177"/>
  <c r="E18" i="177"/>
  <c r="E11" i="177"/>
  <c r="E15" i="177"/>
  <c r="E19" i="177"/>
  <c r="H9" i="173"/>
  <c r="H13" i="173"/>
  <c r="H10" i="173"/>
  <c r="H14" i="173"/>
  <c r="H18" i="173"/>
  <c r="H12" i="173"/>
  <c r="H11" i="173"/>
  <c r="H15" i="173"/>
  <c r="H19" i="173"/>
  <c r="H8" i="173"/>
  <c r="H16" i="173"/>
  <c r="E9" i="173"/>
  <c r="E13" i="173"/>
  <c r="E15" i="173"/>
  <c r="E19" i="173"/>
  <c r="E12" i="173"/>
  <c r="E16" i="173"/>
  <c r="E10" i="173"/>
  <c r="E14" i="173"/>
  <c r="E18" i="173"/>
  <c r="E11" i="173"/>
  <c r="E8" i="173"/>
  <c r="K24" i="173"/>
  <c r="K8" i="173"/>
  <c r="K19" i="173"/>
  <c r="K18" i="173"/>
  <c r="K13" i="173"/>
  <c r="K15" i="173"/>
  <c r="K16" i="173"/>
  <c r="K10" i="173"/>
  <c r="K11" i="173"/>
  <c r="K14" i="173"/>
  <c r="K9" i="173"/>
  <c r="K12" i="173"/>
  <c r="H25" i="180"/>
  <c r="H8" i="180"/>
  <c r="H12" i="180"/>
  <c r="H16" i="180"/>
  <c r="H9" i="180"/>
  <c r="H13" i="180"/>
  <c r="H10" i="180"/>
  <c r="H14" i="180"/>
  <c r="H18" i="180"/>
  <c r="H11" i="180"/>
  <c r="H15" i="180"/>
  <c r="H19" i="180"/>
  <c r="E28" i="180"/>
  <c r="E8" i="180"/>
  <c r="E12" i="180"/>
  <c r="E16" i="180"/>
  <c r="E9" i="180"/>
  <c r="E13" i="180"/>
  <c r="E10" i="180"/>
  <c r="E14" i="180"/>
  <c r="E18" i="180"/>
  <c r="E11" i="180"/>
  <c r="E15" i="180"/>
  <c r="E19" i="180"/>
  <c r="K19" i="180"/>
  <c r="K14" i="180"/>
  <c r="K9" i="180"/>
  <c r="K15" i="180"/>
  <c r="K10" i="180"/>
  <c r="K16" i="180"/>
  <c r="K11" i="180"/>
  <c r="K12" i="180"/>
  <c r="K18" i="180"/>
  <c r="K13" i="180"/>
  <c r="K8" i="180"/>
  <c r="H8" i="182"/>
  <c r="H12" i="182"/>
  <c r="H16" i="182"/>
  <c r="H9" i="182"/>
  <c r="H13" i="182"/>
  <c r="H10" i="182"/>
  <c r="H14" i="182"/>
  <c r="H18" i="182"/>
  <c r="H11" i="182"/>
  <c r="H15" i="182"/>
  <c r="H19" i="182"/>
  <c r="E9" i="182"/>
  <c r="E13" i="182"/>
  <c r="E8" i="182"/>
  <c r="E10" i="182"/>
  <c r="E14" i="182"/>
  <c r="E18" i="182"/>
  <c r="E16" i="182"/>
  <c r="E11" i="182"/>
  <c r="E15" i="182"/>
  <c r="E19" i="182"/>
  <c r="E12" i="182"/>
  <c r="K24" i="182"/>
  <c r="K19" i="182"/>
  <c r="K8" i="182"/>
  <c r="K15" i="182"/>
  <c r="K18" i="182"/>
  <c r="K13" i="182"/>
  <c r="K11" i="182"/>
  <c r="K14" i="182"/>
  <c r="K9" i="182"/>
  <c r="K12" i="182"/>
  <c r="K16" i="182"/>
  <c r="K10" i="182"/>
  <c r="G8" i="179"/>
  <c r="G12" i="179"/>
  <c r="G16" i="179"/>
  <c r="G9" i="179"/>
  <c r="G13" i="179"/>
  <c r="G10" i="179"/>
  <c r="G14" i="179"/>
  <c r="G18" i="179"/>
  <c r="G11" i="179"/>
  <c r="G15" i="179"/>
  <c r="G19" i="179"/>
  <c r="D8" i="179"/>
  <c r="D12" i="179"/>
  <c r="D16" i="179"/>
  <c r="D9" i="179"/>
  <c r="D13" i="179"/>
  <c r="D10" i="179"/>
  <c r="D14" i="179"/>
  <c r="D18" i="179"/>
  <c r="D11" i="179"/>
  <c r="D15" i="179"/>
  <c r="D19" i="179"/>
  <c r="J19" i="179"/>
  <c r="J14" i="179"/>
  <c r="J9" i="179"/>
  <c r="J10" i="179"/>
  <c r="J12" i="179"/>
  <c r="J15" i="179"/>
  <c r="J16" i="179"/>
  <c r="J11" i="179"/>
  <c r="J18" i="179"/>
  <c r="J13" i="179"/>
  <c r="J8" i="179"/>
  <c r="G8" i="175"/>
  <c r="G12" i="175"/>
  <c r="G16" i="175"/>
  <c r="G9" i="175"/>
  <c r="G13" i="175"/>
  <c r="G10" i="175"/>
  <c r="G14" i="175"/>
  <c r="G18" i="175"/>
  <c r="G11" i="175"/>
  <c r="G15" i="175"/>
  <c r="G19" i="175"/>
  <c r="D9" i="175"/>
  <c r="D13" i="175"/>
  <c r="D16" i="175"/>
  <c r="D10" i="175"/>
  <c r="D14" i="175"/>
  <c r="D18" i="175"/>
  <c r="D12" i="175"/>
  <c r="D11" i="175"/>
  <c r="D15" i="175"/>
  <c r="D19" i="175"/>
  <c r="D8" i="175"/>
  <c r="G8" i="172"/>
  <c r="G12" i="172"/>
  <c r="G19" i="172"/>
  <c r="G9" i="172"/>
  <c r="G13" i="172"/>
  <c r="G11" i="172"/>
  <c r="G10" i="172"/>
  <c r="G14" i="172"/>
  <c r="G18" i="172"/>
  <c r="G15" i="172"/>
  <c r="J19" i="172"/>
  <c r="J14" i="172"/>
  <c r="J9" i="172"/>
  <c r="J15" i="172"/>
  <c r="J10" i="172"/>
  <c r="J11" i="172"/>
  <c r="J12" i="172"/>
  <c r="J13" i="172"/>
  <c r="J18" i="172"/>
  <c r="J8" i="172"/>
  <c r="D8" i="172"/>
  <c r="D12" i="172"/>
  <c r="D16" i="172"/>
  <c r="D9" i="172"/>
  <c r="D13" i="172"/>
  <c r="D10" i="172"/>
  <c r="D14" i="172"/>
  <c r="D18" i="172"/>
  <c r="D11" i="172"/>
  <c r="D15" i="172"/>
  <c r="D19" i="172"/>
  <c r="J8" i="362"/>
  <c r="J12" i="362"/>
  <c r="J16" i="362"/>
  <c r="J9" i="362"/>
  <c r="J13" i="362"/>
  <c r="J10" i="362"/>
  <c r="J14" i="362"/>
  <c r="J18" i="362"/>
  <c r="J11" i="362"/>
  <c r="J15" i="362"/>
  <c r="J19" i="362"/>
  <c r="G9" i="362"/>
  <c r="G13" i="362"/>
  <c r="G8" i="362"/>
  <c r="G16" i="362"/>
  <c r="G10" i="362"/>
  <c r="G14" i="362"/>
  <c r="G18" i="362"/>
  <c r="G11" i="362"/>
  <c r="G15" i="362"/>
  <c r="G19" i="362"/>
  <c r="G12" i="362"/>
  <c r="D8" i="362"/>
  <c r="D12" i="362"/>
  <c r="D18" i="362"/>
  <c r="D19" i="362"/>
  <c r="D9" i="362"/>
  <c r="D13" i="362"/>
  <c r="D14" i="362"/>
  <c r="D15" i="362"/>
  <c r="D10" i="362"/>
  <c r="D11" i="362"/>
  <c r="J8" i="260"/>
  <c r="J12" i="260"/>
  <c r="J16" i="260"/>
  <c r="J9" i="260"/>
  <c r="J13" i="260"/>
  <c r="J15" i="260"/>
  <c r="J10" i="260"/>
  <c r="J14" i="260"/>
  <c r="J18" i="260"/>
  <c r="J11" i="260"/>
  <c r="J19" i="260"/>
  <c r="D8" i="260"/>
  <c r="D12" i="260"/>
  <c r="D16" i="260"/>
  <c r="D9" i="260"/>
  <c r="D13" i="260"/>
  <c r="D10" i="260"/>
  <c r="D14" i="260"/>
  <c r="D18" i="260"/>
  <c r="D11" i="260"/>
  <c r="D15" i="260"/>
  <c r="D19" i="260"/>
  <c r="G8" i="260"/>
  <c r="G12" i="260"/>
  <c r="G16" i="260"/>
  <c r="G9" i="260"/>
  <c r="G13" i="260"/>
  <c r="G10" i="260"/>
  <c r="G14" i="260"/>
  <c r="G18" i="260"/>
  <c r="G11" i="260"/>
  <c r="G15" i="260"/>
  <c r="G19" i="260"/>
  <c r="J8" i="259"/>
  <c r="J12" i="259"/>
  <c r="J16" i="259"/>
  <c r="J9" i="259"/>
  <c r="J13" i="259"/>
  <c r="J10" i="259"/>
  <c r="J14" i="259"/>
  <c r="J18" i="259"/>
  <c r="J11" i="259"/>
  <c r="J15" i="259"/>
  <c r="J19" i="259"/>
  <c r="D8" i="259"/>
  <c r="D12" i="259"/>
  <c r="D16" i="259"/>
  <c r="D10" i="259"/>
  <c r="D15" i="259"/>
  <c r="D9" i="259"/>
  <c r="D13" i="259"/>
  <c r="D14" i="259"/>
  <c r="D19" i="259"/>
  <c r="D18" i="259"/>
  <c r="D11" i="259"/>
  <c r="G9" i="259"/>
  <c r="G13" i="259"/>
  <c r="G16" i="259"/>
  <c r="G10" i="259"/>
  <c r="G14" i="259"/>
  <c r="G18" i="259"/>
  <c r="G12" i="259"/>
  <c r="G11" i="259"/>
  <c r="G15" i="259"/>
  <c r="G19" i="259"/>
  <c r="G8" i="259"/>
  <c r="J8" i="257"/>
  <c r="J12" i="257"/>
  <c r="J16" i="257"/>
  <c r="J9" i="257"/>
  <c r="J13" i="257"/>
  <c r="J10" i="257"/>
  <c r="J14" i="257"/>
  <c r="J18" i="257"/>
  <c r="J11" i="257"/>
  <c r="J15" i="257"/>
  <c r="J19" i="257"/>
  <c r="D8" i="257"/>
  <c r="D12" i="257"/>
  <c r="D16" i="257"/>
  <c r="D9" i="257"/>
  <c r="D13" i="257"/>
  <c r="D10" i="257"/>
  <c r="D14" i="257"/>
  <c r="D18" i="257"/>
  <c r="D11" i="257"/>
  <c r="D15" i="257"/>
  <c r="D19" i="257"/>
  <c r="G8" i="257"/>
  <c r="G12" i="257"/>
  <c r="G16" i="257"/>
  <c r="G11" i="257"/>
  <c r="G9" i="257"/>
  <c r="G13" i="257"/>
  <c r="G19" i="257"/>
  <c r="G10" i="257"/>
  <c r="G14" i="257"/>
  <c r="G18" i="257"/>
  <c r="G15" i="257"/>
  <c r="J8" i="256"/>
  <c r="J12" i="256"/>
  <c r="J16" i="256"/>
  <c r="J15" i="256"/>
  <c r="J9" i="256"/>
  <c r="J13" i="256"/>
  <c r="J11" i="256"/>
  <c r="J10" i="256"/>
  <c r="J14" i="256"/>
  <c r="J18" i="256"/>
  <c r="J19" i="256"/>
  <c r="D8" i="256"/>
  <c r="D12" i="256"/>
  <c r="D16" i="256"/>
  <c r="D9" i="256"/>
  <c r="D13" i="256"/>
  <c r="D10" i="256"/>
  <c r="D14" i="256"/>
  <c r="D18" i="256"/>
  <c r="D11" i="256"/>
  <c r="D15" i="256"/>
  <c r="D19" i="256"/>
  <c r="G8" i="256"/>
  <c r="G12" i="256"/>
  <c r="G16" i="256"/>
  <c r="G9" i="256"/>
  <c r="G13" i="256"/>
  <c r="G10" i="256"/>
  <c r="G14" i="256"/>
  <c r="G18" i="256"/>
  <c r="G11" i="256"/>
  <c r="G15" i="256"/>
  <c r="G19" i="256"/>
  <c r="J8" i="255"/>
  <c r="J12" i="255"/>
  <c r="J9" i="255"/>
  <c r="J13" i="255"/>
  <c r="J10" i="255"/>
  <c r="J14" i="255"/>
  <c r="J18" i="255"/>
  <c r="J11" i="255"/>
  <c r="J15" i="255"/>
  <c r="J19" i="255"/>
  <c r="D8" i="255"/>
  <c r="D12" i="255"/>
  <c r="D19" i="255"/>
  <c r="D9" i="255"/>
  <c r="D13" i="255"/>
  <c r="D15" i="255"/>
  <c r="D10" i="255"/>
  <c r="D14" i="255"/>
  <c r="D18" i="255"/>
  <c r="D11" i="255"/>
  <c r="G8" i="255"/>
  <c r="G12" i="255"/>
  <c r="G9" i="255"/>
  <c r="G13" i="255"/>
  <c r="G10" i="255"/>
  <c r="G14" i="255"/>
  <c r="G18" i="255"/>
  <c r="G11" i="255"/>
  <c r="G15" i="255"/>
  <c r="G19" i="255"/>
  <c r="J8" i="254"/>
  <c r="J12" i="254"/>
  <c r="J16" i="254"/>
  <c r="J9" i="254"/>
  <c r="J13" i="254"/>
  <c r="J10" i="254"/>
  <c r="J14" i="254"/>
  <c r="J18" i="254"/>
  <c r="J11" i="254"/>
  <c r="J15" i="254"/>
  <c r="J19" i="254"/>
  <c r="G8" i="254"/>
  <c r="G12" i="254"/>
  <c r="G16" i="254"/>
  <c r="G9" i="254"/>
  <c r="G13" i="254"/>
  <c r="G10" i="254"/>
  <c r="G14" i="254"/>
  <c r="G18" i="254"/>
  <c r="G11" i="254"/>
  <c r="G15" i="254"/>
  <c r="G19" i="254"/>
  <c r="D8" i="254"/>
  <c r="D12" i="254"/>
  <c r="D19" i="254"/>
  <c r="D9" i="254"/>
  <c r="D13" i="254"/>
  <c r="D15" i="254"/>
  <c r="D10" i="254"/>
  <c r="D14" i="254"/>
  <c r="D18" i="254"/>
  <c r="D11" i="254"/>
  <c r="J8" i="253"/>
  <c r="J12" i="253"/>
  <c r="J16" i="253"/>
  <c r="J9" i="253"/>
  <c r="J13" i="253"/>
  <c r="J10" i="253"/>
  <c r="J14" i="253"/>
  <c r="J18" i="253"/>
  <c r="J11" i="253"/>
  <c r="J15" i="253"/>
  <c r="J19" i="253"/>
  <c r="G8" i="253"/>
  <c r="G12" i="253"/>
  <c r="G16" i="253"/>
  <c r="G9" i="253"/>
  <c r="G13" i="253"/>
  <c r="G10" i="253"/>
  <c r="G14" i="253"/>
  <c r="G18" i="253"/>
  <c r="G11" i="253"/>
  <c r="G15" i="253"/>
  <c r="G19" i="253"/>
  <c r="D8" i="253"/>
  <c r="D12" i="253"/>
  <c r="D9" i="253"/>
  <c r="D13" i="253"/>
  <c r="D10" i="253"/>
  <c r="D14" i="253"/>
  <c r="D18" i="253"/>
  <c r="D11" i="253"/>
  <c r="D15" i="253"/>
  <c r="D19" i="253"/>
  <c r="J8" i="252"/>
  <c r="J12" i="252"/>
  <c r="J16" i="252"/>
  <c r="J9" i="252"/>
  <c r="J13" i="252"/>
  <c r="J10" i="252"/>
  <c r="J14" i="252"/>
  <c r="J18" i="252"/>
  <c r="J11" i="252"/>
  <c r="J15" i="252"/>
  <c r="J19" i="252"/>
  <c r="G8" i="252"/>
  <c r="G12" i="252"/>
  <c r="G16" i="252"/>
  <c r="G9" i="252"/>
  <c r="G13" i="252"/>
  <c r="G15" i="252"/>
  <c r="G10" i="252"/>
  <c r="G14" i="252"/>
  <c r="G18" i="252"/>
  <c r="G11" i="252"/>
  <c r="G19" i="252"/>
  <c r="D8" i="252"/>
  <c r="D12" i="252"/>
  <c r="D16" i="252"/>
  <c r="D9" i="252"/>
  <c r="D13" i="252"/>
  <c r="D10" i="252"/>
  <c r="D14" i="252"/>
  <c r="D18" i="252"/>
  <c r="D11" i="252"/>
  <c r="D15" i="252"/>
  <c r="D19" i="252"/>
  <c r="J7" i="251"/>
  <c r="J8" i="251"/>
  <c r="J12" i="251"/>
  <c r="J16" i="251"/>
  <c r="J9" i="251"/>
  <c r="J13" i="251"/>
  <c r="J10" i="251"/>
  <c r="J14" i="251"/>
  <c r="J18" i="251"/>
  <c r="J11" i="251"/>
  <c r="J15" i="251"/>
  <c r="J19" i="251"/>
  <c r="G8" i="251"/>
  <c r="G12" i="251"/>
  <c r="G16" i="251"/>
  <c r="G9" i="251"/>
  <c r="G13" i="251"/>
  <c r="G15" i="251"/>
  <c r="G19" i="251"/>
  <c r="G10" i="251"/>
  <c r="G14" i="251"/>
  <c r="G18" i="251"/>
  <c r="G11" i="251"/>
  <c r="D9" i="251"/>
  <c r="D13" i="251"/>
  <c r="D12" i="251"/>
  <c r="D10" i="251"/>
  <c r="D14" i="251"/>
  <c r="D18" i="251"/>
  <c r="D16" i="251"/>
  <c r="D11" i="251"/>
  <c r="D15" i="251"/>
  <c r="D19" i="251"/>
  <c r="D8" i="251"/>
  <c r="J8" i="246"/>
  <c r="J12" i="246"/>
  <c r="J16" i="246"/>
  <c r="J9" i="246"/>
  <c r="J13" i="246"/>
  <c r="J10" i="246"/>
  <c r="J14" i="246"/>
  <c r="J18" i="246"/>
  <c r="J11" i="246"/>
  <c r="J15" i="246"/>
  <c r="J19" i="246"/>
  <c r="G8" i="246"/>
  <c r="G12" i="246"/>
  <c r="G16" i="246"/>
  <c r="G9" i="246"/>
  <c r="G13" i="246"/>
  <c r="G10" i="246"/>
  <c r="G14" i="246"/>
  <c r="G18" i="246"/>
  <c r="G11" i="246"/>
  <c r="G15" i="246"/>
  <c r="G19" i="246"/>
  <c r="D9" i="246"/>
  <c r="D13" i="246"/>
  <c r="D12" i="246"/>
  <c r="D10" i="246"/>
  <c r="D14" i="246"/>
  <c r="D18" i="246"/>
  <c r="D8" i="246"/>
  <c r="D11" i="246"/>
  <c r="D15" i="246"/>
  <c r="D19" i="246"/>
  <c r="D16" i="246"/>
  <c r="J8" i="244"/>
  <c r="J12" i="244"/>
  <c r="J16" i="244"/>
  <c r="J9" i="244"/>
  <c r="J13" i="244"/>
  <c r="J10" i="244"/>
  <c r="J14" i="244"/>
  <c r="J18" i="244"/>
  <c r="J11" i="244"/>
  <c r="J15" i="244"/>
  <c r="J19" i="244"/>
  <c r="G8" i="244"/>
  <c r="G12" i="244"/>
  <c r="G16" i="244"/>
  <c r="G9" i="244"/>
  <c r="G13" i="244"/>
  <c r="G10" i="244"/>
  <c r="G14" i="244"/>
  <c r="G18" i="244"/>
  <c r="G11" i="244"/>
  <c r="G15" i="244"/>
  <c r="G19" i="244"/>
  <c r="D8" i="244"/>
  <c r="D12" i="244"/>
  <c r="D16" i="244"/>
  <c r="D9" i="244"/>
  <c r="D13" i="244"/>
  <c r="D10" i="244"/>
  <c r="D14" i="244"/>
  <c r="D18" i="244"/>
  <c r="D11" i="244"/>
  <c r="D15" i="244"/>
  <c r="D19" i="244"/>
  <c r="J8" i="242"/>
  <c r="J12" i="242"/>
  <c r="J16" i="242"/>
  <c r="J9" i="242"/>
  <c r="J13" i="242"/>
  <c r="J10" i="242"/>
  <c r="J14" i="242"/>
  <c r="J18" i="242"/>
  <c r="J11" i="242"/>
  <c r="J15" i="242"/>
  <c r="J19" i="242"/>
  <c r="G8" i="242"/>
  <c r="G12" i="242"/>
  <c r="G16" i="242"/>
  <c r="G9" i="242"/>
  <c r="G13" i="242"/>
  <c r="G10" i="242"/>
  <c r="G14" i="242"/>
  <c r="G18" i="242"/>
  <c r="G11" i="242"/>
  <c r="G15" i="242"/>
  <c r="G19" i="242"/>
  <c r="D8" i="242"/>
  <c r="D12" i="242"/>
  <c r="D16" i="242"/>
  <c r="D9" i="242"/>
  <c r="D13" i="242"/>
  <c r="D10" i="242"/>
  <c r="D14" i="242"/>
  <c r="D18" i="242"/>
  <c r="D11" i="242"/>
  <c r="D15" i="242"/>
  <c r="D19" i="242"/>
  <c r="J8" i="249"/>
  <c r="J12" i="249"/>
  <c r="J16" i="249"/>
  <c r="J9" i="249"/>
  <c r="J13" i="249"/>
  <c r="J10" i="249"/>
  <c r="J14" i="249"/>
  <c r="J18" i="249"/>
  <c r="J11" i="249"/>
  <c r="J15" i="249"/>
  <c r="J19" i="249"/>
  <c r="G8" i="249"/>
  <c r="G12" i="249"/>
  <c r="G9" i="249"/>
  <c r="G13" i="249"/>
  <c r="G10" i="249"/>
  <c r="G14" i="249"/>
  <c r="G18" i="249"/>
  <c r="G11" i="249"/>
  <c r="G15" i="249"/>
  <c r="G19" i="249"/>
  <c r="D9" i="249"/>
  <c r="D13" i="249"/>
  <c r="D10" i="249"/>
  <c r="D14" i="249"/>
  <c r="D18" i="249"/>
  <c r="D8" i="249"/>
  <c r="D11" i="249"/>
  <c r="D15" i="249"/>
  <c r="D19" i="249"/>
  <c r="D12" i="249"/>
  <c r="D16" i="249"/>
  <c r="J8" i="245"/>
  <c r="J9" i="245"/>
  <c r="J13" i="245"/>
  <c r="J10" i="245"/>
  <c r="J14" i="245"/>
  <c r="J18" i="245"/>
  <c r="J16" i="245"/>
  <c r="J11" i="245"/>
  <c r="J15" i="245"/>
  <c r="J19" i="245"/>
  <c r="J12" i="245"/>
  <c r="G8" i="245"/>
  <c r="G12" i="245"/>
  <c r="G16" i="245"/>
  <c r="G9" i="245"/>
  <c r="G13" i="245"/>
  <c r="G10" i="245"/>
  <c r="G14" i="245"/>
  <c r="G18" i="245"/>
  <c r="G11" i="245"/>
  <c r="G15" i="245"/>
  <c r="G19" i="245"/>
  <c r="D8" i="245"/>
  <c r="D12" i="245"/>
  <c r="D16" i="245"/>
  <c r="D9" i="245"/>
  <c r="D13" i="245"/>
  <c r="D10" i="245"/>
  <c r="D14" i="245"/>
  <c r="D18" i="245"/>
  <c r="D11" i="245"/>
  <c r="D15" i="245"/>
  <c r="D19" i="245"/>
  <c r="J8" i="241"/>
  <c r="J12" i="241"/>
  <c r="J16" i="241"/>
  <c r="J9" i="241"/>
  <c r="J13" i="241"/>
  <c r="J10" i="241"/>
  <c r="J14" i="241"/>
  <c r="J18" i="241"/>
  <c r="J11" i="241"/>
  <c r="J15" i="241"/>
  <c r="J19" i="241"/>
  <c r="G8" i="241"/>
  <c r="G9" i="241"/>
  <c r="G13" i="241"/>
  <c r="G10" i="241"/>
  <c r="G14" i="241"/>
  <c r="G18" i="241"/>
  <c r="G16" i="241"/>
  <c r="G11" i="241"/>
  <c r="G15" i="241"/>
  <c r="G19" i="241"/>
  <c r="G12" i="241"/>
  <c r="D8" i="241"/>
  <c r="D12" i="241"/>
  <c r="D16" i="241"/>
  <c r="D9" i="241"/>
  <c r="D13" i="241"/>
  <c r="D15" i="241"/>
  <c r="D10" i="241"/>
  <c r="D14" i="241"/>
  <c r="D18" i="241"/>
  <c r="D11" i="241"/>
  <c r="D19" i="241"/>
  <c r="J8" i="248"/>
  <c r="J12" i="248"/>
  <c r="J9" i="248"/>
  <c r="J13" i="248"/>
  <c r="J10" i="248"/>
  <c r="J14" i="248"/>
  <c r="J18" i="248"/>
  <c r="J11" i="248"/>
  <c r="J15" i="248"/>
  <c r="J19" i="248"/>
  <c r="G8" i="248"/>
  <c r="G12" i="248"/>
  <c r="G16" i="248"/>
  <c r="G9" i="248"/>
  <c r="G13" i="248"/>
  <c r="G10" i="248"/>
  <c r="G14" i="248"/>
  <c r="G18" i="248"/>
  <c r="G11" i="248"/>
  <c r="G15" i="248"/>
  <c r="G19" i="248"/>
  <c r="D8" i="248"/>
  <c r="D12" i="248"/>
  <c r="D19" i="248"/>
  <c r="D9" i="248"/>
  <c r="D13" i="248"/>
  <c r="D15" i="248"/>
  <c r="D10" i="248"/>
  <c r="D14" i="248"/>
  <c r="D18" i="248"/>
  <c r="D11" i="248"/>
  <c r="J8" i="250"/>
  <c r="J12" i="250"/>
  <c r="J9" i="250"/>
  <c r="J13" i="250"/>
  <c r="J10" i="250"/>
  <c r="J14" i="250"/>
  <c r="J18" i="250"/>
  <c r="J11" i="250"/>
  <c r="J15" i="250"/>
  <c r="J19" i="250"/>
  <c r="G8" i="250"/>
  <c r="G12" i="250"/>
  <c r="G16" i="250"/>
  <c r="G9" i="250"/>
  <c r="G13" i="250"/>
  <c r="G10" i="250"/>
  <c r="G14" i="250"/>
  <c r="G18" i="250"/>
  <c r="G11" i="250"/>
  <c r="G15" i="250"/>
  <c r="G19" i="250"/>
  <c r="D8" i="250"/>
  <c r="D12" i="250"/>
  <c r="D9" i="250"/>
  <c r="D13" i="250"/>
  <c r="D10" i="250"/>
  <c r="D14" i="250"/>
  <c r="D18" i="250"/>
  <c r="D11" i="250"/>
  <c r="D15" i="250"/>
  <c r="D19" i="250"/>
  <c r="J8" i="247"/>
  <c r="J12" i="247"/>
  <c r="J9" i="247"/>
  <c r="J13" i="247"/>
  <c r="J10" i="247"/>
  <c r="J14" i="247"/>
  <c r="J18" i="247"/>
  <c r="J11" i="247"/>
  <c r="J15" i="247"/>
  <c r="J19" i="247"/>
  <c r="G9" i="247"/>
  <c r="G13" i="247"/>
  <c r="G12" i="247"/>
  <c r="G10" i="247"/>
  <c r="G14" i="247"/>
  <c r="G18" i="247"/>
  <c r="G8" i="247"/>
  <c r="G16" i="247"/>
  <c r="G11" i="247"/>
  <c r="G15" i="247"/>
  <c r="G19" i="247"/>
  <c r="D9" i="247"/>
  <c r="D13" i="247"/>
  <c r="D8" i="247"/>
  <c r="D10" i="247"/>
  <c r="D14" i="247"/>
  <c r="D18" i="247"/>
  <c r="D12" i="247"/>
  <c r="D11" i="247"/>
  <c r="D15" i="247"/>
  <c r="D19" i="247"/>
  <c r="J8" i="243"/>
  <c r="J12" i="243"/>
  <c r="J9" i="243"/>
  <c r="J13" i="243"/>
  <c r="J10" i="243"/>
  <c r="J14" i="243"/>
  <c r="J18" i="243"/>
  <c r="J11" i="243"/>
  <c r="J15" i="243"/>
  <c r="J19" i="243"/>
  <c r="G8" i="243"/>
  <c r="G12" i="243"/>
  <c r="G16" i="243"/>
  <c r="G11" i="243"/>
  <c r="G19" i="243"/>
  <c r="G9" i="243"/>
  <c r="G13" i="243"/>
  <c r="G10" i="243"/>
  <c r="G14" i="243"/>
  <c r="G18" i="243"/>
  <c r="G15" i="243"/>
  <c r="D8" i="243"/>
  <c r="D12" i="243"/>
  <c r="D19" i="243"/>
  <c r="D9" i="243"/>
  <c r="D13" i="243"/>
  <c r="D11" i="243"/>
  <c r="D10" i="243"/>
  <c r="D14" i="243"/>
  <c r="D18" i="243"/>
  <c r="D15" i="243"/>
  <c r="J7" i="239"/>
  <c r="J8" i="239"/>
  <c r="J12" i="239"/>
  <c r="J16" i="239"/>
  <c r="J13" i="239"/>
  <c r="J10" i="239"/>
  <c r="J14" i="239"/>
  <c r="J18" i="239"/>
  <c r="J9" i="239"/>
  <c r="J11" i="239"/>
  <c r="J15" i="239"/>
  <c r="J19" i="239"/>
  <c r="G8" i="239"/>
  <c r="G12" i="239"/>
  <c r="G16" i="239"/>
  <c r="G9" i="239"/>
  <c r="G13" i="239"/>
  <c r="G10" i="239"/>
  <c r="G14" i="239"/>
  <c r="G18" i="239"/>
  <c r="G11" i="239"/>
  <c r="G15" i="239"/>
  <c r="G19" i="239"/>
  <c r="D8" i="239"/>
  <c r="D12" i="239"/>
  <c r="D9" i="239"/>
  <c r="D13" i="239"/>
  <c r="D10" i="239"/>
  <c r="D14" i="239"/>
  <c r="D18" i="239"/>
  <c r="D11" i="239"/>
  <c r="D15" i="239"/>
  <c r="D19" i="239"/>
  <c r="J8" i="238"/>
  <c r="J12" i="238"/>
  <c r="J16" i="238"/>
  <c r="J9" i="238"/>
  <c r="J13" i="238"/>
  <c r="J10" i="238"/>
  <c r="J14" i="238"/>
  <c r="J18" i="238"/>
  <c r="J11" i="238"/>
  <c r="J15" i="238"/>
  <c r="J19" i="238"/>
  <c r="G9" i="238"/>
  <c r="G13" i="238"/>
  <c r="G12" i="238"/>
  <c r="G16" i="238"/>
  <c r="G10" i="238"/>
  <c r="G14" i="238"/>
  <c r="G18" i="238"/>
  <c r="G8" i="238"/>
  <c r="G11" i="238"/>
  <c r="G15" i="238"/>
  <c r="G19" i="238"/>
  <c r="D8" i="238"/>
  <c r="D12" i="238"/>
  <c r="D9" i="238"/>
  <c r="D13" i="238"/>
  <c r="D10" i="238"/>
  <c r="D14" i="238"/>
  <c r="D18" i="238"/>
  <c r="D11" i="238"/>
  <c r="D15" i="238"/>
  <c r="D19" i="238"/>
  <c r="D7" i="238"/>
  <c r="K24" i="174"/>
  <c r="K23" i="174"/>
  <c r="K26" i="174"/>
  <c r="K28" i="176"/>
  <c r="C31" i="250"/>
  <c r="K23" i="176"/>
  <c r="E23" i="180"/>
  <c r="K27" i="176"/>
  <c r="K25" i="181"/>
  <c r="K25" i="176"/>
  <c r="K26" i="176"/>
  <c r="K27" i="181"/>
  <c r="K24" i="176"/>
  <c r="K26" i="181"/>
  <c r="K24" i="181"/>
  <c r="K7" i="181"/>
  <c r="K23" i="181"/>
  <c r="K28" i="177"/>
  <c r="H26" i="180"/>
  <c r="K28" i="182"/>
  <c r="K26" i="182"/>
  <c r="K7" i="182"/>
  <c r="K27" i="182"/>
  <c r="D7" i="362"/>
  <c r="G7" i="239"/>
  <c r="G7" i="238"/>
  <c r="J20" i="182"/>
  <c r="K25" i="182"/>
  <c r="K23" i="182"/>
  <c r="J20" i="183"/>
  <c r="K26" i="178"/>
  <c r="K25" i="178"/>
  <c r="K24" i="178"/>
  <c r="K7" i="178"/>
  <c r="K28" i="178"/>
  <c r="J20" i="178"/>
  <c r="K27" i="174"/>
  <c r="K28" i="174"/>
  <c r="J20" i="181"/>
  <c r="K24" i="177"/>
  <c r="K25" i="177"/>
  <c r="K27" i="177"/>
  <c r="K23" i="177"/>
  <c r="J7" i="172"/>
  <c r="I31" i="249"/>
  <c r="K17" i="249" s="1"/>
  <c r="E26" i="180"/>
  <c r="E25" i="180"/>
  <c r="E7" i="180"/>
  <c r="E24" i="180"/>
  <c r="E27" i="180"/>
  <c r="C31" i="251"/>
  <c r="E17" i="251" s="1"/>
  <c r="C31" i="242"/>
  <c r="E23" i="242" s="1"/>
  <c r="J7" i="250"/>
  <c r="J7" i="247"/>
  <c r="D7" i="243"/>
  <c r="G7" i="175"/>
  <c r="J7" i="260"/>
  <c r="J7" i="244"/>
  <c r="J7" i="243"/>
  <c r="K7" i="173"/>
  <c r="D7" i="239"/>
  <c r="D7" i="250"/>
  <c r="I31" i="242"/>
  <c r="K7" i="242" s="1"/>
  <c r="I31" i="255"/>
  <c r="K25" i="173"/>
  <c r="K28" i="173"/>
  <c r="J20" i="173"/>
  <c r="I31" i="179"/>
  <c r="J7" i="179"/>
  <c r="C31" i="243"/>
  <c r="J7" i="245"/>
  <c r="K23" i="173"/>
  <c r="J20" i="177"/>
  <c r="K7" i="174"/>
  <c r="D7" i="246"/>
  <c r="C31" i="254"/>
  <c r="K27" i="173"/>
  <c r="K26" i="173"/>
  <c r="J20" i="180"/>
  <c r="I31" i="260"/>
  <c r="K28" i="260" s="1"/>
  <c r="J7" i="257"/>
  <c r="I31" i="256"/>
  <c r="K27" i="256" s="1"/>
  <c r="J7" i="256"/>
  <c r="G7" i="253"/>
  <c r="D7" i="253"/>
  <c r="E31" i="377"/>
  <c r="I31" i="377"/>
  <c r="F31" i="376"/>
  <c r="J31" i="376"/>
  <c r="F31" i="373"/>
  <c r="J31" i="373"/>
  <c r="E31" i="373"/>
  <c r="I31" i="373"/>
  <c r="F31" i="372"/>
  <c r="J31" i="372"/>
  <c r="E31" i="369"/>
  <c r="I31" i="369"/>
  <c r="F31" i="368"/>
  <c r="J31" i="368"/>
  <c r="C31" i="367"/>
  <c r="G31" i="367"/>
  <c r="D20" i="180"/>
  <c r="E24" i="182"/>
  <c r="E23" i="182"/>
  <c r="D20" i="182"/>
  <c r="E27" i="182"/>
  <c r="G7" i="179"/>
  <c r="D7" i="179"/>
  <c r="G7" i="172"/>
  <c r="C31" i="257"/>
  <c r="I31" i="246"/>
  <c r="K26" i="246" s="1"/>
  <c r="J7" i="242"/>
  <c r="J7" i="248"/>
  <c r="F31" i="238"/>
  <c r="H28" i="238" s="1"/>
  <c r="C31" i="238"/>
  <c r="D20" i="183"/>
  <c r="H27" i="183"/>
  <c r="H23" i="183"/>
  <c r="H28" i="183"/>
  <c r="H24" i="183"/>
  <c r="H7" i="183"/>
  <c r="H25" i="183"/>
  <c r="H26" i="183"/>
  <c r="E26" i="183"/>
  <c r="E24" i="183"/>
  <c r="E25" i="183"/>
  <c r="E27" i="183"/>
  <c r="E23" i="183"/>
  <c r="E28" i="183"/>
  <c r="E7" i="183"/>
  <c r="G20" i="183"/>
  <c r="G20" i="178"/>
  <c r="E26" i="178"/>
  <c r="E27" i="178"/>
  <c r="E23" i="178"/>
  <c r="E25" i="178"/>
  <c r="E7" i="178"/>
  <c r="E28" i="178"/>
  <c r="E24" i="178"/>
  <c r="D20" i="178"/>
  <c r="H27" i="178"/>
  <c r="H23" i="178"/>
  <c r="H26" i="178"/>
  <c r="H28" i="178"/>
  <c r="H24" i="178"/>
  <c r="H7" i="178"/>
  <c r="H25" i="178"/>
  <c r="H7" i="176"/>
  <c r="J20" i="176"/>
  <c r="E7" i="176"/>
  <c r="H27" i="176"/>
  <c r="H23" i="176"/>
  <c r="H25" i="176"/>
  <c r="H26" i="176"/>
  <c r="H28" i="176"/>
  <c r="H24" i="176"/>
  <c r="G20" i="176"/>
  <c r="D20" i="176"/>
  <c r="E26" i="176"/>
  <c r="E24" i="176"/>
  <c r="E27" i="176"/>
  <c r="E23" i="176"/>
  <c r="E28" i="176"/>
  <c r="E25" i="176"/>
  <c r="E7" i="174"/>
  <c r="J20" i="174"/>
  <c r="H7" i="174"/>
  <c r="G20" i="174"/>
  <c r="D20" i="174"/>
  <c r="E26" i="174"/>
  <c r="E28" i="174"/>
  <c r="E25" i="174"/>
  <c r="E27" i="174"/>
  <c r="E23" i="174"/>
  <c r="E24" i="174"/>
  <c r="H27" i="174"/>
  <c r="H23" i="174"/>
  <c r="H25" i="174"/>
  <c r="H28" i="174"/>
  <c r="H24" i="174"/>
  <c r="H26" i="174"/>
  <c r="G20" i="181"/>
  <c r="D20" i="181"/>
  <c r="H27" i="181"/>
  <c r="H23" i="181"/>
  <c r="H28" i="181"/>
  <c r="H24" i="181"/>
  <c r="H7" i="181"/>
  <c r="H25" i="181"/>
  <c r="H26" i="181"/>
  <c r="E26" i="181"/>
  <c r="E24" i="181"/>
  <c r="E25" i="181"/>
  <c r="E7" i="181"/>
  <c r="E27" i="181"/>
  <c r="E23" i="181"/>
  <c r="E28" i="181"/>
  <c r="H7" i="177"/>
  <c r="E7" i="177"/>
  <c r="K7" i="177"/>
  <c r="E7" i="173"/>
  <c r="H7" i="173"/>
  <c r="K26" i="180"/>
  <c r="K23" i="180"/>
  <c r="K27" i="180"/>
  <c r="K7" i="180"/>
  <c r="K25" i="180"/>
  <c r="K24" i="180"/>
  <c r="K28" i="180"/>
  <c r="G20" i="180"/>
  <c r="E7" i="182"/>
  <c r="E28" i="182"/>
  <c r="E25" i="182"/>
  <c r="E26" i="182"/>
  <c r="D20" i="177"/>
  <c r="H27" i="177"/>
  <c r="H23" i="177"/>
  <c r="H26" i="177"/>
  <c r="H28" i="177"/>
  <c r="H24" i="177"/>
  <c r="H25" i="177"/>
  <c r="G20" i="177"/>
  <c r="E26" i="177"/>
  <c r="E24" i="177"/>
  <c r="E27" i="177"/>
  <c r="E23" i="177"/>
  <c r="E28" i="177"/>
  <c r="E25" i="177"/>
  <c r="D20" i="173"/>
  <c r="H27" i="173"/>
  <c r="H23" i="173"/>
  <c r="H26" i="173"/>
  <c r="H28" i="173"/>
  <c r="H24" i="173"/>
  <c r="H25" i="173"/>
  <c r="G20" i="173"/>
  <c r="E26" i="173"/>
  <c r="E24" i="173"/>
  <c r="E27" i="173"/>
  <c r="E23" i="173"/>
  <c r="E28" i="173"/>
  <c r="E25" i="173"/>
  <c r="G20" i="182"/>
  <c r="H27" i="182"/>
  <c r="H23" i="182"/>
  <c r="H28" i="182"/>
  <c r="H24" i="182"/>
  <c r="H7" i="182"/>
  <c r="H25" i="182"/>
  <c r="H26" i="182"/>
  <c r="E31" i="374"/>
  <c r="I31" i="374"/>
  <c r="C31" i="376"/>
  <c r="G31" i="376"/>
  <c r="F31" i="377"/>
  <c r="J31" i="377"/>
  <c r="E31" i="366"/>
  <c r="I31" i="366"/>
  <c r="D31" i="367"/>
  <c r="F31" i="369"/>
  <c r="J31" i="369"/>
  <c r="E31" i="370"/>
  <c r="I31" i="370"/>
  <c r="K29" i="364"/>
  <c r="K29" i="363"/>
  <c r="K29" i="365"/>
  <c r="F31" i="366"/>
  <c r="J31" i="366"/>
  <c r="D31" i="368"/>
  <c r="H31" i="368"/>
  <c r="F31" i="370"/>
  <c r="J31" i="370"/>
  <c r="E31" i="371"/>
  <c r="I31" i="371"/>
  <c r="F31" i="374"/>
  <c r="J31" i="374"/>
  <c r="E31" i="375"/>
  <c r="I31" i="375"/>
  <c r="H31" i="376"/>
  <c r="F31" i="367"/>
  <c r="J31" i="367"/>
  <c r="E31" i="368"/>
  <c r="I31" i="368"/>
  <c r="F31" i="371"/>
  <c r="J31" i="371"/>
  <c r="I31" i="372"/>
  <c r="F31" i="375"/>
  <c r="J31" i="375"/>
  <c r="K20" i="363"/>
  <c r="K20" i="364"/>
  <c r="F31" i="179"/>
  <c r="F31" i="362"/>
  <c r="H26" i="362" s="1"/>
  <c r="I31" i="257"/>
  <c r="K17" i="257" s="1"/>
  <c r="J7" i="255"/>
  <c r="I31" i="248"/>
  <c r="K26" i="248" s="1"/>
  <c r="I31" i="250"/>
  <c r="D7" i="247"/>
  <c r="C31" i="239"/>
  <c r="C31" i="179"/>
  <c r="C31" i="175"/>
  <c r="E24" i="175" s="1"/>
  <c r="G7" i="362"/>
  <c r="L20" i="254"/>
  <c r="M18" i="254" s="1"/>
  <c r="G7" i="254"/>
  <c r="F31" i="253"/>
  <c r="L20" i="252"/>
  <c r="I31" i="251"/>
  <c r="J7" i="246"/>
  <c r="I31" i="244"/>
  <c r="K17" i="244" s="1"/>
  <c r="J7" i="249"/>
  <c r="I31" i="241"/>
  <c r="D7" i="241"/>
  <c r="C31" i="241"/>
  <c r="E27" i="241" s="1"/>
  <c r="I31" i="247"/>
  <c r="I31" i="243"/>
  <c r="L29" i="239"/>
  <c r="F31" i="239"/>
  <c r="H17" i="239" s="1"/>
  <c r="L20" i="238"/>
  <c r="C31" i="377"/>
  <c r="G31" i="377"/>
  <c r="K29" i="377"/>
  <c r="K20" i="377"/>
  <c r="D31" i="377"/>
  <c r="H31" i="377"/>
  <c r="K20" i="376"/>
  <c r="D31" i="376"/>
  <c r="K29" i="376"/>
  <c r="E31" i="376"/>
  <c r="I31" i="376"/>
  <c r="C31" i="375"/>
  <c r="G31" i="375"/>
  <c r="K29" i="375"/>
  <c r="K20" i="375"/>
  <c r="D31" i="375"/>
  <c r="H31" i="375"/>
  <c r="C31" i="374"/>
  <c r="G31" i="374"/>
  <c r="K29" i="374"/>
  <c r="K20" i="374"/>
  <c r="D31" i="374"/>
  <c r="H31" i="374"/>
  <c r="C31" i="373"/>
  <c r="G31" i="373"/>
  <c r="K29" i="373"/>
  <c r="K20" i="373"/>
  <c r="D31" i="373"/>
  <c r="H31" i="373"/>
  <c r="C31" i="372"/>
  <c r="G31" i="372"/>
  <c r="K29" i="372"/>
  <c r="E31" i="372"/>
  <c r="K20" i="372"/>
  <c r="D31" i="372"/>
  <c r="H31" i="372"/>
  <c r="C31" i="371"/>
  <c r="G31" i="371"/>
  <c r="K29" i="371"/>
  <c r="K20" i="371"/>
  <c r="D31" i="371"/>
  <c r="H31" i="371"/>
  <c r="C31" i="370"/>
  <c r="G31" i="370"/>
  <c r="K29" i="370"/>
  <c r="K20" i="370"/>
  <c r="D31" i="370"/>
  <c r="H31" i="370"/>
  <c r="C31" i="369"/>
  <c r="G31" i="369"/>
  <c r="K29" i="369"/>
  <c r="K20" i="369"/>
  <c r="D31" i="369"/>
  <c r="H31" i="369"/>
  <c r="C31" i="368"/>
  <c r="G31" i="368"/>
  <c r="K29" i="368"/>
  <c r="K20" i="368"/>
  <c r="K29" i="367"/>
  <c r="K20" i="367"/>
  <c r="H31" i="367"/>
  <c r="E31" i="367"/>
  <c r="I31" i="367"/>
  <c r="C31" i="366"/>
  <c r="G31" i="366"/>
  <c r="K29" i="366"/>
  <c r="K20" i="366"/>
  <c r="D31" i="366"/>
  <c r="H31" i="366"/>
  <c r="K20" i="365"/>
  <c r="D31" i="364"/>
  <c r="E31" i="364"/>
  <c r="I31" i="364"/>
  <c r="E31" i="363"/>
  <c r="I31" i="363"/>
  <c r="C31" i="363"/>
  <c r="G31" i="363"/>
  <c r="D31" i="363"/>
  <c r="H31" i="363"/>
  <c r="D7" i="175"/>
  <c r="F31" i="175"/>
  <c r="I29" i="175"/>
  <c r="I31" i="175" s="1"/>
  <c r="I31" i="172"/>
  <c r="C31" i="172"/>
  <c r="F31" i="172"/>
  <c r="D7" i="172"/>
  <c r="C31" i="362"/>
  <c r="L20" i="362"/>
  <c r="M18" i="362" s="1"/>
  <c r="L29" i="362"/>
  <c r="I31" i="362"/>
  <c r="J7" i="362"/>
  <c r="C31" i="260"/>
  <c r="D7" i="260"/>
  <c r="F31" i="260"/>
  <c r="G7" i="260"/>
  <c r="J7" i="259"/>
  <c r="I31" i="259"/>
  <c r="K17" i="259" s="1"/>
  <c r="F31" i="259"/>
  <c r="G7" i="259"/>
  <c r="C31" i="259"/>
  <c r="E17" i="259" s="1"/>
  <c r="D7" i="259"/>
  <c r="D7" i="257"/>
  <c r="F31" i="257"/>
  <c r="H17" i="257" s="1"/>
  <c r="G7" i="257"/>
  <c r="C31" i="256"/>
  <c r="F31" i="256"/>
  <c r="G7" i="256"/>
  <c r="D7" i="256"/>
  <c r="F31" i="255"/>
  <c r="G7" i="255"/>
  <c r="C31" i="255"/>
  <c r="D7" i="255"/>
  <c r="L29" i="254"/>
  <c r="F31" i="254"/>
  <c r="H17" i="254" s="1"/>
  <c r="I31" i="254"/>
  <c r="K17" i="254" s="1"/>
  <c r="J7" i="254"/>
  <c r="C31" i="253"/>
  <c r="L20" i="253"/>
  <c r="M18" i="253" s="1"/>
  <c r="L29" i="253"/>
  <c r="I31" i="253"/>
  <c r="K17" i="253" s="1"/>
  <c r="J7" i="253"/>
  <c r="F31" i="252"/>
  <c r="H17" i="252" s="1"/>
  <c r="G7" i="252"/>
  <c r="C31" i="252"/>
  <c r="E17" i="252" s="1"/>
  <c r="I31" i="252"/>
  <c r="K17" i="252" s="1"/>
  <c r="L29" i="252"/>
  <c r="D7" i="252"/>
  <c r="J7" i="252"/>
  <c r="D7" i="251"/>
  <c r="G7" i="251"/>
  <c r="F31" i="251"/>
  <c r="C31" i="246"/>
  <c r="E17" i="246" s="1"/>
  <c r="F31" i="246"/>
  <c r="H17" i="246" s="1"/>
  <c r="G7" i="246"/>
  <c r="C31" i="244"/>
  <c r="E17" i="244" s="1"/>
  <c r="F31" i="244"/>
  <c r="H17" i="244" s="1"/>
  <c r="G7" i="244"/>
  <c r="D7" i="244"/>
  <c r="D7" i="242"/>
  <c r="F31" i="242"/>
  <c r="G7" i="242"/>
  <c r="F31" i="249"/>
  <c r="G7" i="249"/>
  <c r="C31" i="249"/>
  <c r="E17" i="249" s="1"/>
  <c r="D7" i="249"/>
  <c r="I31" i="245"/>
  <c r="C31" i="245"/>
  <c r="F31" i="245"/>
  <c r="G7" i="245"/>
  <c r="D7" i="245"/>
  <c r="J7" i="241"/>
  <c r="F31" i="241"/>
  <c r="G7" i="241"/>
  <c r="F31" i="248"/>
  <c r="C31" i="248"/>
  <c r="G7" i="248"/>
  <c r="D7" i="248"/>
  <c r="F31" i="250"/>
  <c r="G7" i="250"/>
  <c r="G7" i="247"/>
  <c r="F31" i="247"/>
  <c r="C31" i="247"/>
  <c r="F31" i="243"/>
  <c r="G7" i="243"/>
  <c r="L20" i="239"/>
  <c r="I31" i="239"/>
  <c r="K17" i="239" s="1"/>
  <c r="I31" i="238"/>
  <c r="K17" i="238" s="1"/>
  <c r="J7" i="238"/>
  <c r="C20" i="171"/>
  <c r="L8" i="171"/>
  <c r="L9" i="171"/>
  <c r="L10" i="171"/>
  <c r="L15" i="171"/>
  <c r="L16" i="171"/>
  <c r="L19" i="171"/>
  <c r="K7" i="246" l="1"/>
  <c r="K27" i="246"/>
  <c r="K25" i="246"/>
  <c r="K23" i="246"/>
  <c r="K28" i="246"/>
  <c r="K25" i="248"/>
  <c r="K27" i="251"/>
  <c r="K17" i="251"/>
  <c r="M14" i="252"/>
  <c r="M17" i="252"/>
  <c r="M18" i="252"/>
  <c r="E27" i="257"/>
  <c r="E17" i="257"/>
  <c r="K24" i="246"/>
  <c r="K17" i="246"/>
  <c r="H16" i="172"/>
  <c r="H17" i="172"/>
  <c r="E16" i="253"/>
  <c r="E17" i="253"/>
  <c r="H17" i="249"/>
  <c r="H16" i="249"/>
  <c r="E16" i="248"/>
  <c r="E17" i="248"/>
  <c r="K16" i="250"/>
  <c r="K17" i="250"/>
  <c r="E23" i="250"/>
  <c r="E17" i="250"/>
  <c r="E16" i="250"/>
  <c r="E17" i="247"/>
  <c r="E16" i="247"/>
  <c r="E16" i="243"/>
  <c r="E17" i="243"/>
  <c r="K16" i="243"/>
  <c r="K17" i="243"/>
  <c r="E16" i="238"/>
  <c r="E17" i="238"/>
  <c r="K17" i="172"/>
  <c r="K16" i="172"/>
  <c r="E16" i="362"/>
  <c r="E17" i="362"/>
  <c r="M17" i="362"/>
  <c r="M16" i="362"/>
  <c r="K23" i="260"/>
  <c r="K28" i="255"/>
  <c r="K17" i="255"/>
  <c r="K16" i="255"/>
  <c r="H16" i="255"/>
  <c r="H17" i="255"/>
  <c r="E16" i="255"/>
  <c r="E17" i="255"/>
  <c r="E23" i="254"/>
  <c r="E17" i="254"/>
  <c r="E16" i="254"/>
  <c r="M17" i="254"/>
  <c r="M16" i="254"/>
  <c r="E26" i="254"/>
  <c r="E7" i="254"/>
  <c r="E25" i="254"/>
  <c r="E24" i="254"/>
  <c r="E28" i="254"/>
  <c r="M17" i="253"/>
  <c r="M16" i="253"/>
  <c r="K28" i="248"/>
  <c r="K16" i="248"/>
  <c r="K17" i="248"/>
  <c r="K23" i="248"/>
  <c r="K27" i="248"/>
  <c r="K7" i="248"/>
  <c r="K24" i="248"/>
  <c r="E28" i="250"/>
  <c r="E26" i="250"/>
  <c r="K17" i="247"/>
  <c r="K16" i="247"/>
  <c r="E16" i="239"/>
  <c r="E17" i="239"/>
  <c r="M17" i="239"/>
  <c r="M16" i="239"/>
  <c r="M17" i="238"/>
  <c r="M16" i="238"/>
  <c r="E27" i="254"/>
  <c r="E25" i="242"/>
  <c r="E24" i="250"/>
  <c r="E27" i="250"/>
  <c r="E7" i="250"/>
  <c r="E25" i="250"/>
  <c r="H29" i="180"/>
  <c r="H31" i="180" s="1"/>
  <c r="K25" i="251"/>
  <c r="K28" i="251"/>
  <c r="K29" i="174"/>
  <c r="M12" i="254"/>
  <c r="M13" i="254"/>
  <c r="M14" i="254"/>
  <c r="M7" i="253"/>
  <c r="M14" i="253"/>
  <c r="M13" i="253"/>
  <c r="M16" i="252"/>
  <c r="M13" i="252"/>
  <c r="M19" i="362"/>
  <c r="M13" i="362"/>
  <c r="M15" i="362"/>
  <c r="M14" i="362"/>
  <c r="K29" i="183"/>
  <c r="D20" i="254"/>
  <c r="M18" i="239"/>
  <c r="M10" i="239"/>
  <c r="M14" i="239"/>
  <c r="M8" i="239"/>
  <c r="M12" i="239"/>
  <c r="M15" i="239"/>
  <c r="M13" i="239"/>
  <c r="M11" i="239"/>
  <c r="M9" i="239"/>
  <c r="M19" i="239"/>
  <c r="M10" i="238"/>
  <c r="M9" i="238"/>
  <c r="M12" i="238"/>
  <c r="M18" i="238"/>
  <c r="M15" i="238"/>
  <c r="M19" i="238"/>
  <c r="M14" i="238"/>
  <c r="M13" i="238"/>
  <c r="M8" i="238"/>
  <c r="M11" i="238"/>
  <c r="H20" i="180"/>
  <c r="D20" i="238"/>
  <c r="L31" i="238"/>
  <c r="K20" i="183"/>
  <c r="K26" i="255"/>
  <c r="K25" i="255"/>
  <c r="E27" i="242"/>
  <c r="E24" i="242"/>
  <c r="E28" i="242"/>
  <c r="E26" i="242"/>
  <c r="E7" i="242"/>
  <c r="H24" i="238"/>
  <c r="H23" i="238"/>
  <c r="H8" i="179"/>
  <c r="H12" i="179"/>
  <c r="H16" i="179"/>
  <c r="H9" i="179"/>
  <c r="H13" i="179"/>
  <c r="H10" i="179"/>
  <c r="H14" i="179"/>
  <c r="H18" i="179"/>
  <c r="H11" i="179"/>
  <c r="H15" i="179"/>
  <c r="H19" i="179"/>
  <c r="K19" i="179"/>
  <c r="K14" i="179"/>
  <c r="K9" i="179"/>
  <c r="K16" i="179"/>
  <c r="K15" i="179"/>
  <c r="K10" i="179"/>
  <c r="K11" i="179"/>
  <c r="K12" i="179"/>
  <c r="K18" i="179"/>
  <c r="K13" i="179"/>
  <c r="K8" i="179"/>
  <c r="E8" i="179"/>
  <c r="E12" i="179"/>
  <c r="E16" i="179"/>
  <c r="E9" i="179"/>
  <c r="E13" i="179"/>
  <c r="E10" i="179"/>
  <c r="E14" i="179"/>
  <c r="E18" i="179"/>
  <c r="E11" i="179"/>
  <c r="E15" i="179"/>
  <c r="E19" i="179"/>
  <c r="H24" i="175"/>
  <c r="H8" i="175"/>
  <c r="H12" i="175"/>
  <c r="H16" i="175"/>
  <c r="H9" i="175"/>
  <c r="H13" i="175"/>
  <c r="H10" i="175"/>
  <c r="H14" i="175"/>
  <c r="H18" i="175"/>
  <c r="H11" i="175"/>
  <c r="H15" i="175"/>
  <c r="H19" i="175"/>
  <c r="K19" i="175"/>
  <c r="K15" i="175"/>
  <c r="K18" i="175"/>
  <c r="K13" i="175"/>
  <c r="K16" i="175"/>
  <c r="K11" i="175"/>
  <c r="K14" i="175"/>
  <c r="K9" i="175"/>
  <c r="K8" i="175"/>
  <c r="K10" i="175"/>
  <c r="K12" i="175"/>
  <c r="E26" i="175"/>
  <c r="E9" i="175"/>
  <c r="E13" i="175"/>
  <c r="E8" i="175"/>
  <c r="E10" i="175"/>
  <c r="E14" i="175"/>
  <c r="E18" i="175"/>
  <c r="E12" i="175"/>
  <c r="E11" i="175"/>
  <c r="E15" i="175"/>
  <c r="E19" i="175"/>
  <c r="E16" i="175"/>
  <c r="H8" i="172"/>
  <c r="H12" i="172"/>
  <c r="H19" i="172"/>
  <c r="H9" i="172"/>
  <c r="H13" i="172"/>
  <c r="H11" i="172"/>
  <c r="H10" i="172"/>
  <c r="H14" i="172"/>
  <c r="H18" i="172"/>
  <c r="H15" i="172"/>
  <c r="E8" i="172"/>
  <c r="E12" i="172"/>
  <c r="E16" i="172"/>
  <c r="E9" i="172"/>
  <c r="E13" i="172"/>
  <c r="E10" i="172"/>
  <c r="E14" i="172"/>
  <c r="E18" i="172"/>
  <c r="E11" i="172"/>
  <c r="E15" i="172"/>
  <c r="E19" i="172"/>
  <c r="K24" i="172"/>
  <c r="K19" i="172"/>
  <c r="K14" i="172"/>
  <c r="K9" i="172"/>
  <c r="K15" i="172"/>
  <c r="K10" i="172"/>
  <c r="K11" i="172"/>
  <c r="K12" i="172"/>
  <c r="K18" i="172"/>
  <c r="K13" i="172"/>
  <c r="K8" i="172"/>
  <c r="K8" i="362"/>
  <c r="K12" i="362"/>
  <c r="K16" i="362"/>
  <c r="K9" i="362"/>
  <c r="K13" i="362"/>
  <c r="K10" i="362"/>
  <c r="K14" i="362"/>
  <c r="K18" i="362"/>
  <c r="K11" i="362"/>
  <c r="K15" i="362"/>
  <c r="K19" i="362"/>
  <c r="H7" i="362"/>
  <c r="H25" i="362"/>
  <c r="H8" i="362"/>
  <c r="H9" i="362"/>
  <c r="H13" i="362"/>
  <c r="H12" i="362"/>
  <c r="H10" i="362"/>
  <c r="H14" i="362"/>
  <c r="H18" i="362"/>
  <c r="H11" i="362"/>
  <c r="H15" i="362"/>
  <c r="H19" i="362"/>
  <c r="H16" i="362"/>
  <c r="H24" i="362"/>
  <c r="H23" i="362"/>
  <c r="H28" i="362"/>
  <c r="H27" i="362"/>
  <c r="E24" i="362"/>
  <c r="E8" i="362"/>
  <c r="E12" i="362"/>
  <c r="E18" i="362"/>
  <c r="E15" i="362"/>
  <c r="E9" i="362"/>
  <c r="E13" i="362"/>
  <c r="E14" i="362"/>
  <c r="E19" i="362"/>
  <c r="E10" i="362"/>
  <c r="E11" i="362"/>
  <c r="D8" i="171"/>
  <c r="D12" i="171"/>
  <c r="D16" i="171"/>
  <c r="D10" i="171"/>
  <c r="D14" i="171"/>
  <c r="D18" i="171"/>
  <c r="D13" i="171"/>
  <c r="D11" i="171"/>
  <c r="D15" i="171"/>
  <c r="D19" i="171"/>
  <c r="D9" i="171"/>
  <c r="K24" i="260"/>
  <c r="K8" i="260"/>
  <c r="K12" i="260"/>
  <c r="K16" i="260"/>
  <c r="K19" i="260"/>
  <c r="K9" i="260"/>
  <c r="K13" i="260"/>
  <c r="K15" i="260"/>
  <c r="K10" i="260"/>
  <c r="K14" i="260"/>
  <c r="K18" i="260"/>
  <c r="K11" i="260"/>
  <c r="E27" i="260"/>
  <c r="E8" i="260"/>
  <c r="E12" i="260"/>
  <c r="E16" i="260"/>
  <c r="E9" i="260"/>
  <c r="E13" i="260"/>
  <c r="E10" i="260"/>
  <c r="E14" i="260"/>
  <c r="E18" i="260"/>
  <c r="E11" i="260"/>
  <c r="E15" i="260"/>
  <c r="E19" i="260"/>
  <c r="H8" i="260"/>
  <c r="H12" i="260"/>
  <c r="H16" i="260"/>
  <c r="H9" i="260"/>
  <c r="H13" i="260"/>
  <c r="H10" i="260"/>
  <c r="H14" i="260"/>
  <c r="H18" i="260"/>
  <c r="H11" i="260"/>
  <c r="H15" i="260"/>
  <c r="H19" i="260"/>
  <c r="K8" i="259"/>
  <c r="K12" i="259"/>
  <c r="K16" i="259"/>
  <c r="K9" i="259"/>
  <c r="K13" i="259"/>
  <c r="K10" i="259"/>
  <c r="K14" i="259"/>
  <c r="K18" i="259"/>
  <c r="K11" i="259"/>
  <c r="K15" i="259"/>
  <c r="K19" i="259"/>
  <c r="E8" i="259"/>
  <c r="E12" i="259"/>
  <c r="E16" i="259"/>
  <c r="E15" i="259"/>
  <c r="E9" i="259"/>
  <c r="E13" i="259"/>
  <c r="E19" i="259"/>
  <c r="E10" i="259"/>
  <c r="E14" i="259"/>
  <c r="E18" i="259"/>
  <c r="E11" i="259"/>
  <c r="H9" i="259"/>
  <c r="H13" i="259"/>
  <c r="H12" i="259"/>
  <c r="H10" i="259"/>
  <c r="H14" i="259"/>
  <c r="H18" i="259"/>
  <c r="H16" i="259"/>
  <c r="H11" i="259"/>
  <c r="H15" i="259"/>
  <c r="H19" i="259"/>
  <c r="H8" i="259"/>
  <c r="K8" i="257"/>
  <c r="K12" i="257"/>
  <c r="K16" i="257"/>
  <c r="K9" i="257"/>
  <c r="K13" i="257"/>
  <c r="K10" i="257"/>
  <c r="K14" i="257"/>
  <c r="K18" i="257"/>
  <c r="K11" i="257"/>
  <c r="K15" i="257"/>
  <c r="K19" i="257"/>
  <c r="E23" i="257"/>
  <c r="E8" i="257"/>
  <c r="E12" i="257"/>
  <c r="E16" i="257"/>
  <c r="E9" i="257"/>
  <c r="E13" i="257"/>
  <c r="E10" i="257"/>
  <c r="E14" i="257"/>
  <c r="E18" i="257"/>
  <c r="E11" i="257"/>
  <c r="E15" i="257"/>
  <c r="E19" i="257"/>
  <c r="H8" i="257"/>
  <c r="H12" i="257"/>
  <c r="H16" i="257"/>
  <c r="H15" i="257"/>
  <c r="H9" i="257"/>
  <c r="H13" i="257"/>
  <c r="H19" i="257"/>
  <c r="H10" i="257"/>
  <c r="H14" i="257"/>
  <c r="H18" i="257"/>
  <c r="H11" i="257"/>
  <c r="K7" i="256"/>
  <c r="K24" i="256"/>
  <c r="K8" i="256"/>
  <c r="K12" i="256"/>
  <c r="K16" i="256"/>
  <c r="K9" i="256"/>
  <c r="K13" i="256"/>
  <c r="K10" i="256"/>
  <c r="K14" i="256"/>
  <c r="K18" i="256"/>
  <c r="K11" i="256"/>
  <c r="K15" i="256"/>
  <c r="K19" i="256"/>
  <c r="E8" i="256"/>
  <c r="E12" i="256"/>
  <c r="E16" i="256"/>
  <c r="E9" i="256"/>
  <c r="E13" i="256"/>
  <c r="E10" i="256"/>
  <c r="E14" i="256"/>
  <c r="E18" i="256"/>
  <c r="E11" i="256"/>
  <c r="E15" i="256"/>
  <c r="E19" i="256"/>
  <c r="H8" i="256"/>
  <c r="H12" i="256"/>
  <c r="H16" i="256"/>
  <c r="H9" i="256"/>
  <c r="H13" i="256"/>
  <c r="H10" i="256"/>
  <c r="H14" i="256"/>
  <c r="H18" i="256"/>
  <c r="H11" i="256"/>
  <c r="H15" i="256"/>
  <c r="H19" i="256"/>
  <c r="K24" i="255"/>
  <c r="K8" i="255"/>
  <c r="K12" i="255"/>
  <c r="K9" i="255"/>
  <c r="K13" i="255"/>
  <c r="K10" i="255"/>
  <c r="K14" i="255"/>
  <c r="K18" i="255"/>
  <c r="K11" i="255"/>
  <c r="K15" i="255"/>
  <c r="K19" i="255"/>
  <c r="E8" i="255"/>
  <c r="E12" i="255"/>
  <c r="E19" i="255"/>
  <c r="E9" i="255"/>
  <c r="E13" i="255"/>
  <c r="E15" i="255"/>
  <c r="E10" i="255"/>
  <c r="E14" i="255"/>
  <c r="E18" i="255"/>
  <c r="E11" i="255"/>
  <c r="H8" i="255"/>
  <c r="H12" i="255"/>
  <c r="H9" i="255"/>
  <c r="H13" i="255"/>
  <c r="H10" i="255"/>
  <c r="H14" i="255"/>
  <c r="H18" i="255"/>
  <c r="H11" i="255"/>
  <c r="H15" i="255"/>
  <c r="H19" i="255"/>
  <c r="K8" i="254"/>
  <c r="K12" i="254"/>
  <c r="K16" i="254"/>
  <c r="K9" i="254"/>
  <c r="K13" i="254"/>
  <c r="K10" i="254"/>
  <c r="K14" i="254"/>
  <c r="K18" i="254"/>
  <c r="K11" i="254"/>
  <c r="K15" i="254"/>
  <c r="K19" i="254"/>
  <c r="H8" i="254"/>
  <c r="H12" i="254"/>
  <c r="H16" i="254"/>
  <c r="H9" i="254"/>
  <c r="H13" i="254"/>
  <c r="H10" i="254"/>
  <c r="H14" i="254"/>
  <c r="H18" i="254"/>
  <c r="H11" i="254"/>
  <c r="H15" i="254"/>
  <c r="H19" i="254"/>
  <c r="E8" i="254"/>
  <c r="E12" i="254"/>
  <c r="E11" i="254"/>
  <c r="E9" i="254"/>
  <c r="E13" i="254"/>
  <c r="E15" i="254"/>
  <c r="E10" i="254"/>
  <c r="E14" i="254"/>
  <c r="E18" i="254"/>
  <c r="E19" i="254"/>
  <c r="K8" i="253"/>
  <c r="K12" i="253"/>
  <c r="K16" i="253"/>
  <c r="K9" i="253"/>
  <c r="K13" i="253"/>
  <c r="K10" i="253"/>
  <c r="K14" i="253"/>
  <c r="K18" i="253"/>
  <c r="K11" i="253"/>
  <c r="K15" i="253"/>
  <c r="K19" i="253"/>
  <c r="H23" i="253"/>
  <c r="H8" i="253"/>
  <c r="H12" i="253"/>
  <c r="H16" i="253"/>
  <c r="H9" i="253"/>
  <c r="H13" i="253"/>
  <c r="H10" i="253"/>
  <c r="H14" i="253"/>
  <c r="H18" i="253"/>
  <c r="H11" i="253"/>
  <c r="H15" i="253"/>
  <c r="H19" i="253"/>
  <c r="E8" i="253"/>
  <c r="E12" i="253"/>
  <c r="E9" i="253"/>
  <c r="E13" i="253"/>
  <c r="E10" i="253"/>
  <c r="E14" i="253"/>
  <c r="E18" i="253"/>
  <c r="E11" i="253"/>
  <c r="E15" i="253"/>
  <c r="E19" i="253"/>
  <c r="K8" i="252"/>
  <c r="K12" i="252"/>
  <c r="K16" i="252"/>
  <c r="K9" i="252"/>
  <c r="K13" i="252"/>
  <c r="K10" i="252"/>
  <c r="K14" i="252"/>
  <c r="K18" i="252"/>
  <c r="K11" i="252"/>
  <c r="K15" i="252"/>
  <c r="K19" i="252"/>
  <c r="H23" i="252"/>
  <c r="H8" i="252"/>
  <c r="H12" i="252"/>
  <c r="H16" i="252"/>
  <c r="H9" i="252"/>
  <c r="H13" i="252"/>
  <c r="H11" i="252"/>
  <c r="H10" i="252"/>
  <c r="H14" i="252"/>
  <c r="H18" i="252"/>
  <c r="H15" i="252"/>
  <c r="H19" i="252"/>
  <c r="E8" i="252"/>
  <c r="E12" i="252"/>
  <c r="E16" i="252"/>
  <c r="E9" i="252"/>
  <c r="E13" i="252"/>
  <c r="E10" i="252"/>
  <c r="E14" i="252"/>
  <c r="E18" i="252"/>
  <c r="E11" i="252"/>
  <c r="E15" i="252"/>
  <c r="E19" i="252"/>
  <c r="K26" i="251"/>
  <c r="K8" i="251"/>
  <c r="K12" i="251"/>
  <c r="K16" i="251"/>
  <c r="K9" i="251"/>
  <c r="K13" i="251"/>
  <c r="K10" i="251"/>
  <c r="K14" i="251"/>
  <c r="K18" i="251"/>
  <c r="K11" i="251"/>
  <c r="K15" i="251"/>
  <c r="K19" i="251"/>
  <c r="K23" i="251"/>
  <c r="K7" i="251"/>
  <c r="K24" i="251"/>
  <c r="H8" i="251"/>
  <c r="H12" i="251"/>
  <c r="H16" i="251"/>
  <c r="H9" i="251"/>
  <c r="H13" i="251"/>
  <c r="H10" i="251"/>
  <c r="H14" i="251"/>
  <c r="H18" i="251"/>
  <c r="H11" i="251"/>
  <c r="H15" i="251"/>
  <c r="H19" i="251"/>
  <c r="E9" i="251"/>
  <c r="E13" i="251"/>
  <c r="E16" i="251"/>
  <c r="E10" i="251"/>
  <c r="E14" i="251"/>
  <c r="E18" i="251"/>
  <c r="E12" i="251"/>
  <c r="E11" i="251"/>
  <c r="E15" i="251"/>
  <c r="E19" i="251"/>
  <c r="E8" i="251"/>
  <c r="E23" i="251"/>
  <c r="E26" i="251"/>
  <c r="K8" i="246"/>
  <c r="K12" i="246"/>
  <c r="K16" i="246"/>
  <c r="K9" i="246"/>
  <c r="K13" i="246"/>
  <c r="K10" i="246"/>
  <c r="K14" i="246"/>
  <c r="K18" i="246"/>
  <c r="K11" i="246"/>
  <c r="K15" i="246"/>
  <c r="K19" i="246"/>
  <c r="H7" i="246"/>
  <c r="H8" i="246"/>
  <c r="H12" i="246"/>
  <c r="H16" i="246"/>
  <c r="H9" i="246"/>
  <c r="H13" i="246"/>
  <c r="H10" i="246"/>
  <c r="H14" i="246"/>
  <c r="H18" i="246"/>
  <c r="H11" i="246"/>
  <c r="H15" i="246"/>
  <c r="H19" i="246"/>
  <c r="E26" i="246"/>
  <c r="E8" i="246"/>
  <c r="E9" i="246"/>
  <c r="E13" i="246"/>
  <c r="E16" i="246"/>
  <c r="E10" i="246"/>
  <c r="E14" i="246"/>
  <c r="E18" i="246"/>
  <c r="E11" i="246"/>
  <c r="E15" i="246"/>
  <c r="E19" i="246"/>
  <c r="E12" i="246"/>
  <c r="K27" i="244"/>
  <c r="K8" i="244"/>
  <c r="K12" i="244"/>
  <c r="K16" i="244"/>
  <c r="K9" i="244"/>
  <c r="K13" i="244"/>
  <c r="K10" i="244"/>
  <c r="K14" i="244"/>
  <c r="K18" i="244"/>
  <c r="K11" i="244"/>
  <c r="K15" i="244"/>
  <c r="K19" i="244"/>
  <c r="H8" i="244"/>
  <c r="H12" i="244"/>
  <c r="H16" i="244"/>
  <c r="H9" i="244"/>
  <c r="H13" i="244"/>
  <c r="H10" i="244"/>
  <c r="H14" i="244"/>
  <c r="H18" i="244"/>
  <c r="H11" i="244"/>
  <c r="H15" i="244"/>
  <c r="H19" i="244"/>
  <c r="E8" i="244"/>
  <c r="E12" i="244"/>
  <c r="E16" i="244"/>
  <c r="E9" i="244"/>
  <c r="E13" i="244"/>
  <c r="E10" i="244"/>
  <c r="E14" i="244"/>
  <c r="E18" i="244"/>
  <c r="E11" i="244"/>
  <c r="E15" i="244"/>
  <c r="E19" i="244"/>
  <c r="K23" i="242"/>
  <c r="K8" i="242"/>
  <c r="K12" i="242"/>
  <c r="K16" i="242"/>
  <c r="K9" i="242"/>
  <c r="K13" i="242"/>
  <c r="K10" i="242"/>
  <c r="K14" i="242"/>
  <c r="K18" i="242"/>
  <c r="K11" i="242"/>
  <c r="K15" i="242"/>
  <c r="K19" i="242"/>
  <c r="H8" i="242"/>
  <c r="H12" i="242"/>
  <c r="H16" i="242"/>
  <c r="H9" i="242"/>
  <c r="H13" i="242"/>
  <c r="H10" i="242"/>
  <c r="H14" i="242"/>
  <c r="H18" i="242"/>
  <c r="H11" i="242"/>
  <c r="H15" i="242"/>
  <c r="H19" i="242"/>
  <c r="E8" i="242"/>
  <c r="E12" i="242"/>
  <c r="E16" i="242"/>
  <c r="E9" i="242"/>
  <c r="E13" i="242"/>
  <c r="E10" i="242"/>
  <c r="E14" i="242"/>
  <c r="E18" i="242"/>
  <c r="E11" i="242"/>
  <c r="E15" i="242"/>
  <c r="E19" i="242"/>
  <c r="K8" i="249"/>
  <c r="K12" i="249"/>
  <c r="K16" i="249"/>
  <c r="K9" i="249"/>
  <c r="K13" i="249"/>
  <c r="K10" i="249"/>
  <c r="K14" i="249"/>
  <c r="K18" i="249"/>
  <c r="K11" i="249"/>
  <c r="K15" i="249"/>
  <c r="K19" i="249"/>
  <c r="H8" i="249"/>
  <c r="H12" i="249"/>
  <c r="H9" i="249"/>
  <c r="H13" i="249"/>
  <c r="H10" i="249"/>
  <c r="H14" i="249"/>
  <c r="H18" i="249"/>
  <c r="H11" i="249"/>
  <c r="H15" i="249"/>
  <c r="H19" i="249"/>
  <c r="E9" i="249"/>
  <c r="E13" i="249"/>
  <c r="E10" i="249"/>
  <c r="E14" i="249"/>
  <c r="E18" i="249"/>
  <c r="E12" i="249"/>
  <c r="E16" i="249"/>
  <c r="E11" i="249"/>
  <c r="E15" i="249"/>
  <c r="E19" i="249"/>
  <c r="E8" i="249"/>
  <c r="K28" i="245"/>
  <c r="K8" i="245"/>
  <c r="K12" i="245"/>
  <c r="K16" i="245"/>
  <c r="K9" i="245"/>
  <c r="K13" i="245"/>
  <c r="K10" i="245"/>
  <c r="K14" i="245"/>
  <c r="K18" i="245"/>
  <c r="K11" i="245"/>
  <c r="K15" i="245"/>
  <c r="K19" i="245"/>
  <c r="H8" i="245"/>
  <c r="H12" i="245"/>
  <c r="H16" i="245"/>
  <c r="H9" i="245"/>
  <c r="H13" i="245"/>
  <c r="H10" i="245"/>
  <c r="H14" i="245"/>
  <c r="H18" i="245"/>
  <c r="H11" i="245"/>
  <c r="H15" i="245"/>
  <c r="H19" i="245"/>
  <c r="E8" i="245"/>
  <c r="E12" i="245"/>
  <c r="E16" i="245"/>
  <c r="E9" i="245"/>
  <c r="E13" i="245"/>
  <c r="E10" i="245"/>
  <c r="E14" i="245"/>
  <c r="E18" i="245"/>
  <c r="E11" i="245"/>
  <c r="E15" i="245"/>
  <c r="E19" i="245"/>
  <c r="K24" i="241"/>
  <c r="K8" i="241"/>
  <c r="K12" i="241"/>
  <c r="K16" i="241"/>
  <c r="K9" i="241"/>
  <c r="K13" i="241"/>
  <c r="K10" i="241"/>
  <c r="K14" i="241"/>
  <c r="K18" i="241"/>
  <c r="K11" i="241"/>
  <c r="K15" i="241"/>
  <c r="K19" i="241"/>
  <c r="H8" i="241"/>
  <c r="H12" i="241"/>
  <c r="H16" i="241"/>
  <c r="H9" i="241"/>
  <c r="H13" i="241"/>
  <c r="H10" i="241"/>
  <c r="H14" i="241"/>
  <c r="H18" i="241"/>
  <c r="H11" i="241"/>
  <c r="H15" i="241"/>
  <c r="H19" i="241"/>
  <c r="E26" i="241"/>
  <c r="E25" i="241"/>
  <c r="E7" i="241"/>
  <c r="E23" i="241"/>
  <c r="E28" i="241"/>
  <c r="E24" i="241"/>
  <c r="E8" i="241"/>
  <c r="E12" i="241"/>
  <c r="E16" i="241"/>
  <c r="E19" i="241"/>
  <c r="E9" i="241"/>
  <c r="E13" i="241"/>
  <c r="E11" i="241"/>
  <c r="E10" i="241"/>
  <c r="E14" i="241"/>
  <c r="E18" i="241"/>
  <c r="E15" i="241"/>
  <c r="K8" i="248"/>
  <c r="K12" i="248"/>
  <c r="K9" i="248"/>
  <c r="K13" i="248"/>
  <c r="K10" i="248"/>
  <c r="K14" i="248"/>
  <c r="K18" i="248"/>
  <c r="K11" i="248"/>
  <c r="K15" i="248"/>
  <c r="K19" i="248"/>
  <c r="H8" i="248"/>
  <c r="H12" i="248"/>
  <c r="H16" i="248"/>
  <c r="H9" i="248"/>
  <c r="H13" i="248"/>
  <c r="H10" i="248"/>
  <c r="H14" i="248"/>
  <c r="H18" i="248"/>
  <c r="H11" i="248"/>
  <c r="H15" i="248"/>
  <c r="H19" i="248"/>
  <c r="E8" i="248"/>
  <c r="E12" i="248"/>
  <c r="E9" i="248"/>
  <c r="E13" i="248"/>
  <c r="E15" i="248"/>
  <c r="E10" i="248"/>
  <c r="E14" i="248"/>
  <c r="E18" i="248"/>
  <c r="E11" i="248"/>
  <c r="E19" i="248"/>
  <c r="K8" i="250"/>
  <c r="K12" i="250"/>
  <c r="K9" i="250"/>
  <c r="K13" i="250"/>
  <c r="K10" i="250"/>
  <c r="K14" i="250"/>
  <c r="K18" i="250"/>
  <c r="K11" i="250"/>
  <c r="K15" i="250"/>
  <c r="K19" i="250"/>
  <c r="H8" i="250"/>
  <c r="H12" i="250"/>
  <c r="H16" i="250"/>
  <c r="H9" i="250"/>
  <c r="H13" i="250"/>
  <c r="H10" i="250"/>
  <c r="H14" i="250"/>
  <c r="H18" i="250"/>
  <c r="H11" i="250"/>
  <c r="H15" i="250"/>
  <c r="H19" i="250"/>
  <c r="E8" i="250"/>
  <c r="E12" i="250"/>
  <c r="E9" i="250"/>
  <c r="E13" i="250"/>
  <c r="E10" i="250"/>
  <c r="E14" i="250"/>
  <c r="E18" i="250"/>
  <c r="E11" i="250"/>
  <c r="E15" i="250"/>
  <c r="E19" i="250"/>
  <c r="K8" i="247"/>
  <c r="K12" i="247"/>
  <c r="K9" i="247"/>
  <c r="K13" i="247"/>
  <c r="K10" i="247"/>
  <c r="K14" i="247"/>
  <c r="K18" i="247"/>
  <c r="K11" i="247"/>
  <c r="K15" i="247"/>
  <c r="K19" i="247"/>
  <c r="H8" i="247"/>
  <c r="H9" i="247"/>
  <c r="H13" i="247"/>
  <c r="H10" i="247"/>
  <c r="H14" i="247"/>
  <c r="H18" i="247"/>
  <c r="H16" i="247"/>
  <c r="H11" i="247"/>
  <c r="H15" i="247"/>
  <c r="H19" i="247"/>
  <c r="H12" i="247"/>
  <c r="E8" i="247"/>
  <c r="E9" i="247"/>
  <c r="E13" i="247"/>
  <c r="E10" i="247"/>
  <c r="E14" i="247"/>
  <c r="E18" i="247"/>
  <c r="E12" i="247"/>
  <c r="E11" i="247"/>
  <c r="E15" i="247"/>
  <c r="E19" i="247"/>
  <c r="K24" i="243"/>
  <c r="K8" i="243"/>
  <c r="K12" i="243"/>
  <c r="K9" i="243"/>
  <c r="K13" i="243"/>
  <c r="K10" i="243"/>
  <c r="K14" i="243"/>
  <c r="K18" i="243"/>
  <c r="K11" i="243"/>
  <c r="K15" i="243"/>
  <c r="K19" i="243"/>
  <c r="H8" i="243"/>
  <c r="H12" i="243"/>
  <c r="H16" i="243"/>
  <c r="H15" i="243"/>
  <c r="H9" i="243"/>
  <c r="H13" i="243"/>
  <c r="H10" i="243"/>
  <c r="H14" i="243"/>
  <c r="H18" i="243"/>
  <c r="H11" i="243"/>
  <c r="H19" i="243"/>
  <c r="E8" i="243"/>
  <c r="E12" i="243"/>
  <c r="E9" i="243"/>
  <c r="E13" i="243"/>
  <c r="E10" i="243"/>
  <c r="E14" i="243"/>
  <c r="E18" i="243"/>
  <c r="E11" i="243"/>
  <c r="E15" i="243"/>
  <c r="E19" i="243"/>
  <c r="K8" i="239"/>
  <c r="K12" i="239"/>
  <c r="K16" i="239"/>
  <c r="K9" i="239"/>
  <c r="K10" i="239"/>
  <c r="K14" i="239"/>
  <c r="K18" i="239"/>
  <c r="K13" i="239"/>
  <c r="K11" i="239"/>
  <c r="K15" i="239"/>
  <c r="K19" i="239"/>
  <c r="H8" i="239"/>
  <c r="H12" i="239"/>
  <c r="H16" i="239"/>
  <c r="H9" i="239"/>
  <c r="H13" i="239"/>
  <c r="H10" i="239"/>
  <c r="H14" i="239"/>
  <c r="H18" i="239"/>
  <c r="H11" i="239"/>
  <c r="H15" i="239"/>
  <c r="H19" i="239"/>
  <c r="E27" i="239"/>
  <c r="E8" i="239"/>
  <c r="E12" i="239"/>
  <c r="E9" i="239"/>
  <c r="E13" i="239"/>
  <c r="E10" i="239"/>
  <c r="E14" i="239"/>
  <c r="E18" i="239"/>
  <c r="E11" i="239"/>
  <c r="E15" i="239"/>
  <c r="E19" i="239"/>
  <c r="K8" i="238"/>
  <c r="K12" i="238"/>
  <c r="K16" i="238"/>
  <c r="K9" i="238"/>
  <c r="K13" i="238"/>
  <c r="K10" i="238"/>
  <c r="K14" i="238"/>
  <c r="K18" i="238"/>
  <c r="K11" i="238"/>
  <c r="K15" i="238"/>
  <c r="K19" i="238"/>
  <c r="H7" i="238"/>
  <c r="H26" i="238"/>
  <c r="H27" i="238"/>
  <c r="H25" i="238"/>
  <c r="H8" i="238"/>
  <c r="H12" i="238"/>
  <c r="H16" i="238"/>
  <c r="H9" i="238"/>
  <c r="H13" i="238"/>
  <c r="H10" i="238"/>
  <c r="H14" i="238"/>
  <c r="H18" i="238"/>
  <c r="H11" i="238"/>
  <c r="H15" i="238"/>
  <c r="H19" i="238"/>
  <c r="E8" i="238"/>
  <c r="E12" i="238"/>
  <c r="E9" i="238"/>
  <c r="E13" i="238"/>
  <c r="E10" i="238"/>
  <c r="E14" i="238"/>
  <c r="E18" i="238"/>
  <c r="E11" i="238"/>
  <c r="E15" i="238"/>
  <c r="E19" i="238"/>
  <c r="K27" i="242"/>
  <c r="K24" i="242"/>
  <c r="K24" i="257"/>
  <c r="E24" i="239"/>
  <c r="K7" i="243"/>
  <c r="K28" i="242"/>
  <c r="H27" i="253"/>
  <c r="K29" i="176"/>
  <c r="E24" i="251"/>
  <c r="E24" i="257"/>
  <c r="K28" i="243"/>
  <c r="K26" i="250"/>
  <c r="K26" i="242"/>
  <c r="E28" i="251"/>
  <c r="E7" i="251"/>
  <c r="K28" i="257"/>
  <c r="E28" i="257"/>
  <c r="E26" i="257"/>
  <c r="K27" i="260"/>
  <c r="K25" i="260"/>
  <c r="E27" i="251"/>
  <c r="E25" i="257"/>
  <c r="K28" i="241"/>
  <c r="K25" i="242"/>
  <c r="E25" i="251"/>
  <c r="E7" i="257"/>
  <c r="K7" i="260"/>
  <c r="M7" i="362"/>
  <c r="K20" i="176"/>
  <c r="K29" i="181"/>
  <c r="K20" i="181"/>
  <c r="D20" i="243"/>
  <c r="G20" i="238"/>
  <c r="K29" i="178"/>
  <c r="K29" i="177"/>
  <c r="K20" i="182"/>
  <c r="K29" i="182"/>
  <c r="J20" i="179"/>
  <c r="G20" i="179"/>
  <c r="J20" i="172"/>
  <c r="K27" i="257"/>
  <c r="H24" i="253"/>
  <c r="H28" i="253"/>
  <c r="H26" i="253"/>
  <c r="H25" i="253"/>
  <c r="H7" i="253"/>
  <c r="M10" i="252"/>
  <c r="L31" i="252"/>
  <c r="M11" i="252"/>
  <c r="M15" i="252"/>
  <c r="M9" i="252"/>
  <c r="M19" i="252"/>
  <c r="M12" i="252"/>
  <c r="M7" i="252"/>
  <c r="K25" i="244"/>
  <c r="K26" i="244"/>
  <c r="K7" i="244"/>
  <c r="K23" i="244"/>
  <c r="K28" i="244"/>
  <c r="K24" i="244"/>
  <c r="K24" i="249"/>
  <c r="K27" i="249"/>
  <c r="K7" i="249"/>
  <c r="K28" i="249"/>
  <c r="K23" i="249"/>
  <c r="K25" i="249"/>
  <c r="K26" i="249"/>
  <c r="K25" i="241"/>
  <c r="K25" i="250"/>
  <c r="K23" i="247"/>
  <c r="K27" i="247"/>
  <c r="K24" i="247"/>
  <c r="K25" i="247"/>
  <c r="K28" i="247"/>
  <c r="K26" i="247"/>
  <c r="K7" i="247"/>
  <c r="K26" i="243"/>
  <c r="K23" i="243"/>
  <c r="K25" i="243"/>
  <c r="K27" i="243"/>
  <c r="E25" i="243"/>
  <c r="E23" i="243"/>
  <c r="E24" i="243"/>
  <c r="E27" i="243"/>
  <c r="E7" i="243"/>
  <c r="E28" i="243"/>
  <c r="E26" i="243"/>
  <c r="H24" i="239"/>
  <c r="H26" i="239"/>
  <c r="H25" i="239"/>
  <c r="E26" i="239"/>
  <c r="E25" i="239"/>
  <c r="E7" i="239"/>
  <c r="E28" i="239"/>
  <c r="E23" i="239"/>
  <c r="K20" i="178"/>
  <c r="K20" i="174"/>
  <c r="K20" i="173"/>
  <c r="K29" i="173"/>
  <c r="K7" i="172"/>
  <c r="K26" i="172"/>
  <c r="K25" i="172"/>
  <c r="K27" i="172"/>
  <c r="K28" i="172"/>
  <c r="E29" i="180"/>
  <c r="E20" i="180"/>
  <c r="J20" i="245"/>
  <c r="D20" i="179"/>
  <c r="H27" i="252"/>
  <c r="G20" i="239"/>
  <c r="E26" i="238"/>
  <c r="M7" i="238"/>
  <c r="K23" i="250"/>
  <c r="K24" i="250"/>
  <c r="K23" i="255"/>
  <c r="K7" i="255"/>
  <c r="K26" i="256"/>
  <c r="E27" i="362"/>
  <c r="E23" i="175"/>
  <c r="E28" i="175"/>
  <c r="J20" i="244"/>
  <c r="J20" i="251"/>
  <c r="G20" i="175"/>
  <c r="J20" i="256"/>
  <c r="K20" i="177"/>
  <c r="J20" i="175"/>
  <c r="E23" i="238"/>
  <c r="E24" i="238"/>
  <c r="H27" i="239"/>
  <c r="H7" i="239"/>
  <c r="E27" i="238"/>
  <c r="E25" i="238"/>
  <c r="E28" i="238"/>
  <c r="J20" i="250"/>
  <c r="K7" i="250"/>
  <c r="K27" i="250"/>
  <c r="K28" i="250"/>
  <c r="J20" i="246"/>
  <c r="K27" i="255"/>
  <c r="K28" i="256"/>
  <c r="D20" i="362"/>
  <c r="E27" i="175"/>
  <c r="E25" i="175"/>
  <c r="D20" i="250"/>
  <c r="E29" i="178"/>
  <c r="K27" i="179"/>
  <c r="K26" i="179"/>
  <c r="K24" i="179"/>
  <c r="K28" i="179"/>
  <c r="K7" i="179"/>
  <c r="K25" i="179"/>
  <c r="K23" i="179"/>
  <c r="H28" i="239"/>
  <c r="E7" i="238"/>
  <c r="D20" i="239"/>
  <c r="H23" i="239"/>
  <c r="D20" i="247"/>
  <c r="E24" i="252"/>
  <c r="K23" i="256"/>
  <c r="K23" i="172"/>
  <c r="E7" i="175"/>
  <c r="J20" i="248"/>
  <c r="K26" i="260"/>
  <c r="E28" i="260"/>
  <c r="K25" i="257"/>
  <c r="K23" i="257"/>
  <c r="K7" i="257"/>
  <c r="K26" i="257"/>
  <c r="K25" i="256"/>
  <c r="J20" i="255"/>
  <c r="M15" i="254"/>
  <c r="M19" i="254"/>
  <c r="M11" i="254"/>
  <c r="M7" i="254"/>
  <c r="M8" i="254"/>
  <c r="M10" i="254"/>
  <c r="M9" i="254"/>
  <c r="L31" i="254"/>
  <c r="N18" i="254" s="1"/>
  <c r="M8" i="252"/>
  <c r="K31" i="365"/>
  <c r="E29" i="183"/>
  <c r="E20" i="182"/>
  <c r="E29" i="182"/>
  <c r="H26" i="179"/>
  <c r="H7" i="179"/>
  <c r="H27" i="179"/>
  <c r="H28" i="179"/>
  <c r="H24" i="179"/>
  <c r="H25" i="179"/>
  <c r="H23" i="179"/>
  <c r="E26" i="179"/>
  <c r="E27" i="179"/>
  <c r="E28" i="179"/>
  <c r="E7" i="179"/>
  <c r="E24" i="179"/>
  <c r="E25" i="179"/>
  <c r="E23" i="179"/>
  <c r="G20" i="362"/>
  <c r="J20" i="260"/>
  <c r="E26" i="253"/>
  <c r="E27" i="252"/>
  <c r="J20" i="242"/>
  <c r="K26" i="241"/>
  <c r="K7" i="241"/>
  <c r="K27" i="241"/>
  <c r="K23" i="241"/>
  <c r="H29" i="183"/>
  <c r="E20" i="183"/>
  <c r="H20" i="183"/>
  <c r="E20" i="178"/>
  <c r="H20" i="178"/>
  <c r="H29" i="178"/>
  <c r="H20" i="176"/>
  <c r="E29" i="176"/>
  <c r="H29" i="176"/>
  <c r="E20" i="176"/>
  <c r="E20" i="174"/>
  <c r="E29" i="174"/>
  <c r="H20" i="174"/>
  <c r="H29" i="174"/>
  <c r="E20" i="181"/>
  <c r="H29" i="181"/>
  <c r="H20" i="181"/>
  <c r="E29" i="181"/>
  <c r="E29" i="177"/>
  <c r="E29" i="173"/>
  <c r="K20" i="180"/>
  <c r="K29" i="180"/>
  <c r="H29" i="177"/>
  <c r="H20" i="177"/>
  <c r="E20" i="177"/>
  <c r="H29" i="173"/>
  <c r="E20" i="173"/>
  <c r="H20" i="173"/>
  <c r="H20" i="182"/>
  <c r="H29" i="182"/>
  <c r="K31" i="367"/>
  <c r="K31" i="371"/>
  <c r="K31" i="368"/>
  <c r="K31" i="370"/>
  <c r="K31" i="372"/>
  <c r="K31" i="374"/>
  <c r="K31" i="369"/>
  <c r="K31" i="377"/>
  <c r="K31" i="366"/>
  <c r="K31" i="373"/>
  <c r="K31" i="375"/>
  <c r="K31" i="376"/>
  <c r="H25" i="175"/>
  <c r="H7" i="175"/>
  <c r="M11" i="362"/>
  <c r="E25" i="362"/>
  <c r="K23" i="259"/>
  <c r="K7" i="259"/>
  <c r="K28" i="259"/>
  <c r="K27" i="259"/>
  <c r="J20" i="257"/>
  <c r="E7" i="253"/>
  <c r="E23" i="253"/>
  <c r="D20" i="253"/>
  <c r="H26" i="252"/>
  <c r="E23" i="252"/>
  <c r="E26" i="252"/>
  <c r="E25" i="252"/>
  <c r="J20" i="247"/>
  <c r="K31" i="363"/>
  <c r="H27" i="175"/>
  <c r="H28" i="175"/>
  <c r="H23" i="175"/>
  <c r="H26" i="175"/>
  <c r="M12" i="362"/>
  <c r="M10" i="362"/>
  <c r="M8" i="362"/>
  <c r="E7" i="362"/>
  <c r="E26" i="362"/>
  <c r="E28" i="362"/>
  <c r="E24" i="260"/>
  <c r="E26" i="260"/>
  <c r="E7" i="260"/>
  <c r="E23" i="260"/>
  <c r="E25" i="260"/>
  <c r="K26" i="259"/>
  <c r="K25" i="259"/>
  <c r="K24" i="259"/>
  <c r="M8" i="253"/>
  <c r="L31" i="253"/>
  <c r="N18" i="253" s="1"/>
  <c r="M9" i="253"/>
  <c r="M15" i="253"/>
  <c r="G20" i="253"/>
  <c r="E24" i="253"/>
  <c r="E28" i="253"/>
  <c r="E25" i="253"/>
  <c r="E27" i="253"/>
  <c r="H25" i="252"/>
  <c r="H7" i="252"/>
  <c r="D20" i="246"/>
  <c r="E27" i="246"/>
  <c r="J20" i="249"/>
  <c r="K25" i="245"/>
  <c r="K27" i="245"/>
  <c r="D20" i="241"/>
  <c r="J20" i="243"/>
  <c r="J20" i="239"/>
  <c r="K31" i="364"/>
  <c r="D20" i="175"/>
  <c r="K24" i="175"/>
  <c r="K7" i="175"/>
  <c r="K23" i="175"/>
  <c r="K27" i="175"/>
  <c r="K26" i="175"/>
  <c r="K28" i="175"/>
  <c r="K25" i="175"/>
  <c r="H27" i="172"/>
  <c r="H23" i="172"/>
  <c r="H7" i="172"/>
  <c r="H25" i="172"/>
  <c r="H26" i="172"/>
  <c r="H28" i="172"/>
  <c r="H24" i="172"/>
  <c r="D20" i="172"/>
  <c r="E26" i="172"/>
  <c r="E28" i="172"/>
  <c r="E24" i="172"/>
  <c r="E25" i="172"/>
  <c r="E7" i="172"/>
  <c r="E27" i="172"/>
  <c r="E23" i="172"/>
  <c r="G20" i="172"/>
  <c r="L31" i="362"/>
  <c r="N18" i="362" s="1"/>
  <c r="E23" i="362"/>
  <c r="M9" i="362"/>
  <c r="K26" i="362"/>
  <c r="K23" i="362"/>
  <c r="K25" i="362"/>
  <c r="K27" i="362"/>
  <c r="K28" i="362"/>
  <c r="K24" i="362"/>
  <c r="K7" i="362"/>
  <c r="J20" i="362"/>
  <c r="D20" i="260"/>
  <c r="H27" i="260"/>
  <c r="H23" i="260"/>
  <c r="H28" i="260"/>
  <c r="H24" i="260"/>
  <c r="H7" i="260"/>
  <c r="H26" i="260"/>
  <c r="H25" i="260"/>
  <c r="G20" i="260"/>
  <c r="G20" i="259"/>
  <c r="J20" i="259"/>
  <c r="H27" i="259"/>
  <c r="H23" i="259"/>
  <c r="H25" i="259"/>
  <c r="H26" i="259"/>
  <c r="H28" i="259"/>
  <c r="H24" i="259"/>
  <c r="H7" i="259"/>
  <c r="D20" i="259"/>
  <c r="E26" i="259"/>
  <c r="E28" i="259"/>
  <c r="E24" i="259"/>
  <c r="E25" i="259"/>
  <c r="E27" i="259"/>
  <c r="E23" i="259"/>
  <c r="E7" i="259"/>
  <c r="D20" i="257"/>
  <c r="H27" i="257"/>
  <c r="H23" i="257"/>
  <c r="H28" i="257"/>
  <c r="H24" i="257"/>
  <c r="H7" i="257"/>
  <c r="H26" i="257"/>
  <c r="H25" i="257"/>
  <c r="G20" i="257"/>
  <c r="E26" i="256"/>
  <c r="E24" i="256"/>
  <c r="E27" i="256"/>
  <c r="E23" i="256"/>
  <c r="E28" i="256"/>
  <c r="E25" i="256"/>
  <c r="E7" i="256"/>
  <c r="D20" i="256"/>
  <c r="G20" i="256"/>
  <c r="H27" i="256"/>
  <c r="H23" i="256"/>
  <c r="H26" i="256"/>
  <c r="H28" i="256"/>
  <c r="H24" i="256"/>
  <c r="H7" i="256"/>
  <c r="H25" i="256"/>
  <c r="E26" i="255"/>
  <c r="E24" i="255"/>
  <c r="E25" i="255"/>
  <c r="E27" i="255"/>
  <c r="E23" i="255"/>
  <c r="E7" i="255"/>
  <c r="E28" i="255"/>
  <c r="G20" i="255"/>
  <c r="D20" i="255"/>
  <c r="H27" i="255"/>
  <c r="H23" i="255"/>
  <c r="H28" i="255"/>
  <c r="H24" i="255"/>
  <c r="H7" i="255"/>
  <c r="H25" i="255"/>
  <c r="H26" i="255"/>
  <c r="G20" i="254"/>
  <c r="J20" i="254"/>
  <c r="K26" i="254"/>
  <c r="K27" i="254"/>
  <c r="K23" i="254"/>
  <c r="K7" i="254"/>
  <c r="K25" i="254"/>
  <c r="K28" i="254"/>
  <c r="K24" i="254"/>
  <c r="H27" i="254"/>
  <c r="H23" i="254"/>
  <c r="H28" i="254"/>
  <c r="H24" i="254"/>
  <c r="H26" i="254"/>
  <c r="H7" i="254"/>
  <c r="H25" i="254"/>
  <c r="M11" i="253"/>
  <c r="M19" i="253"/>
  <c r="M10" i="253"/>
  <c r="M12" i="253"/>
  <c r="J20" i="253"/>
  <c r="K26" i="253"/>
  <c r="K7" i="253"/>
  <c r="K25" i="253"/>
  <c r="K28" i="253"/>
  <c r="K24" i="253"/>
  <c r="K27" i="253"/>
  <c r="K23" i="253"/>
  <c r="G20" i="252"/>
  <c r="H24" i="252"/>
  <c r="H28" i="252"/>
  <c r="E28" i="252"/>
  <c r="E7" i="252"/>
  <c r="K26" i="252"/>
  <c r="K25" i="252"/>
  <c r="K7" i="252"/>
  <c r="K28" i="252"/>
  <c r="K24" i="252"/>
  <c r="K27" i="252"/>
  <c r="K23" i="252"/>
  <c r="J20" i="252"/>
  <c r="D20" i="252"/>
  <c r="D20" i="251"/>
  <c r="G20" i="251"/>
  <c r="H27" i="251"/>
  <c r="H23" i="251"/>
  <c r="H26" i="251"/>
  <c r="H28" i="251"/>
  <c r="H24" i="251"/>
  <c r="H7" i="251"/>
  <c r="H25" i="251"/>
  <c r="H27" i="246"/>
  <c r="H28" i="246"/>
  <c r="E24" i="246"/>
  <c r="E25" i="246"/>
  <c r="H23" i="246"/>
  <c r="H24" i="246"/>
  <c r="H25" i="246"/>
  <c r="E28" i="246"/>
  <c r="H26" i="246"/>
  <c r="E7" i="246"/>
  <c r="E23" i="246"/>
  <c r="G20" i="246"/>
  <c r="E26" i="244"/>
  <c r="E24" i="244"/>
  <c r="E25" i="244"/>
  <c r="E7" i="244"/>
  <c r="E27" i="244"/>
  <c r="E23" i="244"/>
  <c r="E28" i="244"/>
  <c r="D20" i="244"/>
  <c r="G20" i="244"/>
  <c r="H27" i="244"/>
  <c r="H23" i="244"/>
  <c r="H28" i="244"/>
  <c r="H24" i="244"/>
  <c r="H7" i="244"/>
  <c r="H25" i="244"/>
  <c r="H26" i="244"/>
  <c r="D20" i="242"/>
  <c r="G20" i="242"/>
  <c r="H27" i="242"/>
  <c r="H23" i="242"/>
  <c r="H28" i="242"/>
  <c r="H24" i="242"/>
  <c r="H7" i="242"/>
  <c r="H25" i="242"/>
  <c r="H26" i="242"/>
  <c r="D20" i="249"/>
  <c r="H27" i="249"/>
  <c r="H23" i="249"/>
  <c r="H25" i="249"/>
  <c r="H28" i="249"/>
  <c r="H24" i="249"/>
  <c r="H7" i="249"/>
  <c r="H26" i="249"/>
  <c r="G20" i="249"/>
  <c r="E26" i="249"/>
  <c r="E28" i="249"/>
  <c r="E25" i="249"/>
  <c r="E27" i="249"/>
  <c r="E23" i="249"/>
  <c r="E24" i="249"/>
  <c r="E7" i="249"/>
  <c r="K26" i="245"/>
  <c r="K23" i="245"/>
  <c r="K24" i="245"/>
  <c r="K7" i="245"/>
  <c r="E26" i="245"/>
  <c r="E24" i="245"/>
  <c r="E25" i="245"/>
  <c r="E7" i="245"/>
  <c r="E27" i="245"/>
  <c r="E23" i="245"/>
  <c r="E28" i="245"/>
  <c r="D20" i="245"/>
  <c r="G20" i="245"/>
  <c r="H27" i="245"/>
  <c r="H23" i="245"/>
  <c r="H28" i="245"/>
  <c r="H24" i="245"/>
  <c r="H7" i="245"/>
  <c r="H25" i="245"/>
  <c r="H26" i="245"/>
  <c r="G20" i="241"/>
  <c r="H27" i="241"/>
  <c r="H23" i="241"/>
  <c r="H26" i="241"/>
  <c r="H28" i="241"/>
  <c r="H24" i="241"/>
  <c r="H7" i="241"/>
  <c r="H25" i="241"/>
  <c r="J20" i="241"/>
  <c r="G20" i="248"/>
  <c r="E26" i="248"/>
  <c r="E28" i="248"/>
  <c r="E24" i="248"/>
  <c r="E7" i="248"/>
  <c r="E27" i="248"/>
  <c r="E23" i="248"/>
  <c r="E25" i="248"/>
  <c r="D20" i="248"/>
  <c r="H27" i="248"/>
  <c r="H23" i="248"/>
  <c r="H25" i="248"/>
  <c r="H26" i="248"/>
  <c r="H28" i="248"/>
  <c r="H24" i="248"/>
  <c r="H7" i="248"/>
  <c r="G20" i="250"/>
  <c r="H27" i="250"/>
  <c r="H23" i="250"/>
  <c r="H28" i="250"/>
  <c r="H24" i="250"/>
  <c r="H7" i="250"/>
  <c r="H26" i="250"/>
  <c r="H25" i="250"/>
  <c r="E26" i="247"/>
  <c r="E27" i="247"/>
  <c r="E23" i="247"/>
  <c r="E25" i="247"/>
  <c r="E28" i="247"/>
  <c r="E24" i="247"/>
  <c r="E7" i="247"/>
  <c r="G20" i="247"/>
  <c r="H27" i="247"/>
  <c r="H23" i="247"/>
  <c r="H26" i="247"/>
  <c r="H28" i="247"/>
  <c r="H24" i="247"/>
  <c r="H7" i="247"/>
  <c r="H25" i="247"/>
  <c r="H27" i="243"/>
  <c r="H23" i="243"/>
  <c r="H28" i="243"/>
  <c r="H24" i="243"/>
  <c r="H7" i="243"/>
  <c r="H25" i="243"/>
  <c r="H26" i="243"/>
  <c r="G20" i="243"/>
  <c r="K25" i="239"/>
  <c r="K7" i="239"/>
  <c r="K26" i="239"/>
  <c r="K28" i="239"/>
  <c r="K24" i="239"/>
  <c r="K27" i="239"/>
  <c r="K23" i="239"/>
  <c r="L31" i="239"/>
  <c r="M7" i="239"/>
  <c r="K26" i="238"/>
  <c r="K27" i="238"/>
  <c r="K25" i="238"/>
  <c r="K28" i="238"/>
  <c r="K24" i="238"/>
  <c r="K23" i="238"/>
  <c r="K7" i="238"/>
  <c r="J20" i="238"/>
  <c r="K29" i="246" l="1"/>
  <c r="N14" i="252"/>
  <c r="N18" i="252"/>
  <c r="N17" i="252"/>
  <c r="E29" i="257"/>
  <c r="E29" i="250"/>
  <c r="N16" i="362"/>
  <c r="N17" i="362"/>
  <c r="N16" i="254"/>
  <c r="N17" i="254"/>
  <c r="E29" i="254"/>
  <c r="N16" i="253"/>
  <c r="N17" i="253"/>
  <c r="K29" i="248"/>
  <c r="N17" i="239"/>
  <c r="N16" i="239"/>
  <c r="N25" i="238"/>
  <c r="N17" i="238"/>
  <c r="N16" i="238"/>
  <c r="K31" i="174"/>
  <c r="E20" i="254"/>
  <c r="K29" i="251"/>
  <c r="K31" i="183"/>
  <c r="K20" i="251"/>
  <c r="K20" i="248"/>
  <c r="E20" i="250"/>
  <c r="N11" i="254"/>
  <c r="N14" i="254"/>
  <c r="N13" i="254"/>
  <c r="N11" i="253"/>
  <c r="N14" i="253"/>
  <c r="N13" i="253"/>
  <c r="N9" i="252"/>
  <c r="N13" i="252"/>
  <c r="N8" i="362"/>
  <c r="N13" i="362"/>
  <c r="N15" i="362"/>
  <c r="N14" i="362"/>
  <c r="H29" i="362"/>
  <c r="N14" i="239"/>
  <c r="N8" i="239"/>
  <c r="N18" i="239"/>
  <c r="N10" i="239"/>
  <c r="N12" i="239"/>
  <c r="N15" i="239"/>
  <c r="N13" i="239"/>
  <c r="N11" i="239"/>
  <c r="N9" i="239"/>
  <c r="N19" i="239"/>
  <c r="N10" i="238"/>
  <c r="N9" i="238"/>
  <c r="N12" i="238"/>
  <c r="N18" i="238"/>
  <c r="N15" i="238"/>
  <c r="N14" i="238"/>
  <c r="N13" i="238"/>
  <c r="N8" i="238"/>
  <c r="N11" i="238"/>
  <c r="N19" i="238"/>
  <c r="N27" i="254"/>
  <c r="K20" i="246"/>
  <c r="E29" i="242"/>
  <c r="E29" i="241"/>
  <c r="H29" i="238"/>
  <c r="E31" i="178"/>
  <c r="H20" i="362"/>
  <c r="K29" i="242"/>
  <c r="H20" i="238"/>
  <c r="K31" i="177"/>
  <c r="N10" i="252"/>
  <c r="N19" i="252"/>
  <c r="E29" i="251"/>
  <c r="E20" i="242"/>
  <c r="E20" i="241"/>
  <c r="K31" i="176"/>
  <c r="K29" i="260"/>
  <c r="E29" i="175"/>
  <c r="K29" i="250"/>
  <c r="E29" i="239"/>
  <c r="K31" i="181"/>
  <c r="E20" i="257"/>
  <c r="K20" i="242"/>
  <c r="E20" i="251"/>
  <c r="N24" i="252"/>
  <c r="M20" i="252"/>
  <c r="K31" i="182"/>
  <c r="K20" i="255"/>
  <c r="N12" i="252"/>
  <c r="N15" i="252"/>
  <c r="N25" i="252"/>
  <c r="N10" i="253"/>
  <c r="N27" i="253"/>
  <c r="E31" i="180"/>
  <c r="K20" i="250"/>
  <c r="N7" i="252"/>
  <c r="N23" i="252"/>
  <c r="N16" i="252"/>
  <c r="N11" i="252"/>
  <c r="N26" i="252"/>
  <c r="H29" i="253"/>
  <c r="N8" i="252"/>
  <c r="N27" i="252"/>
  <c r="N28" i="252"/>
  <c r="K31" i="178"/>
  <c r="K29" i="243"/>
  <c r="K29" i="244"/>
  <c r="K31" i="173"/>
  <c r="K20" i="256"/>
  <c r="K29" i="255"/>
  <c r="N15" i="253"/>
  <c r="N8" i="253"/>
  <c r="N9" i="253"/>
  <c r="H20" i="253"/>
  <c r="N12" i="253"/>
  <c r="N23" i="253"/>
  <c r="E29" i="252"/>
  <c r="K20" i="244"/>
  <c r="K20" i="249"/>
  <c r="K29" i="249"/>
  <c r="K20" i="247"/>
  <c r="K29" i="247"/>
  <c r="K20" i="243"/>
  <c r="E20" i="243"/>
  <c r="E29" i="243"/>
  <c r="H20" i="239"/>
  <c r="E20" i="239"/>
  <c r="N23" i="238"/>
  <c r="E20" i="175"/>
  <c r="K20" i="172"/>
  <c r="K29" i="172"/>
  <c r="K20" i="241"/>
  <c r="H29" i="239"/>
  <c r="N19" i="253"/>
  <c r="N7" i="253"/>
  <c r="M20" i="238"/>
  <c r="E29" i="238"/>
  <c r="E20" i="238"/>
  <c r="K29" i="259"/>
  <c r="K29" i="245"/>
  <c r="K29" i="241"/>
  <c r="N27" i="238"/>
  <c r="N7" i="238"/>
  <c r="N24" i="238"/>
  <c r="N26" i="238"/>
  <c r="N28" i="238"/>
  <c r="E29" i="253"/>
  <c r="K20" i="260"/>
  <c r="E29" i="362"/>
  <c r="E31" i="177"/>
  <c r="K31" i="180"/>
  <c r="H31" i="183"/>
  <c r="K29" i="256"/>
  <c r="H31" i="177"/>
  <c r="H31" i="181"/>
  <c r="E31" i="183"/>
  <c r="H29" i="179"/>
  <c r="E31" i="182"/>
  <c r="K29" i="179"/>
  <c r="K20" i="179"/>
  <c r="E20" i="260"/>
  <c r="E29" i="260"/>
  <c r="K20" i="257"/>
  <c r="K29" i="257"/>
  <c r="N19" i="254"/>
  <c r="M20" i="254"/>
  <c r="N8" i="254"/>
  <c r="N25" i="254"/>
  <c r="N26" i="254"/>
  <c r="N7" i="254"/>
  <c r="N12" i="254"/>
  <c r="N9" i="254"/>
  <c r="N28" i="254"/>
  <c r="N23" i="254"/>
  <c r="N10" i="254"/>
  <c r="N15" i="254"/>
  <c r="N24" i="254"/>
  <c r="N25" i="253"/>
  <c r="N26" i="253"/>
  <c r="N24" i="253"/>
  <c r="N28" i="253"/>
  <c r="E31" i="173"/>
  <c r="E29" i="179"/>
  <c r="E20" i="179"/>
  <c r="H20" i="175"/>
  <c r="H31" i="178"/>
  <c r="H31" i="176"/>
  <c r="E31" i="176"/>
  <c r="H31" i="174"/>
  <c r="E31" i="174"/>
  <c r="E31" i="181"/>
  <c r="H31" i="173"/>
  <c r="H31" i="182"/>
  <c r="N24" i="362"/>
  <c r="E29" i="246"/>
  <c r="E29" i="245"/>
  <c r="H29" i="175"/>
  <c r="N28" i="362"/>
  <c r="N10" i="362"/>
  <c r="N19" i="362"/>
  <c r="M20" i="362"/>
  <c r="N7" i="362"/>
  <c r="N11" i="362"/>
  <c r="N27" i="362"/>
  <c r="N9" i="362"/>
  <c r="E20" i="362"/>
  <c r="K20" i="259"/>
  <c r="E29" i="255"/>
  <c r="M20" i="253"/>
  <c r="E20" i="253"/>
  <c r="H20" i="252"/>
  <c r="H29" i="252"/>
  <c r="E20" i="252"/>
  <c r="H20" i="246"/>
  <c r="H29" i="246"/>
  <c r="E20" i="246"/>
  <c r="E29" i="249"/>
  <c r="K20" i="245"/>
  <c r="H20" i="241"/>
  <c r="H29" i="241"/>
  <c r="K20" i="175"/>
  <c r="K29" i="175"/>
  <c r="E20" i="172"/>
  <c r="H20" i="172"/>
  <c r="E29" i="172"/>
  <c r="H29" i="172"/>
  <c r="N26" i="362"/>
  <c r="N23" i="362"/>
  <c r="N12" i="362"/>
  <c r="N25" i="362"/>
  <c r="K29" i="362"/>
  <c r="K20" i="362"/>
  <c r="H20" i="260"/>
  <c r="H29" i="260"/>
  <c r="H29" i="259"/>
  <c r="E20" i="259"/>
  <c r="E29" i="259"/>
  <c r="H20" i="259"/>
  <c r="H29" i="257"/>
  <c r="H20" i="257"/>
  <c r="E29" i="256"/>
  <c r="H20" i="256"/>
  <c r="H29" i="256"/>
  <c r="E20" i="256"/>
  <c r="H20" i="255"/>
  <c r="E20" i="255"/>
  <c r="H29" i="255"/>
  <c r="K29" i="254"/>
  <c r="H29" i="254"/>
  <c r="K20" i="254"/>
  <c r="H20" i="254"/>
  <c r="K29" i="253"/>
  <c r="K20" i="253"/>
  <c r="K29" i="252"/>
  <c r="K20" i="252"/>
  <c r="H20" i="251"/>
  <c r="H29" i="251"/>
  <c r="H20" i="244"/>
  <c r="E20" i="244"/>
  <c r="H29" i="244"/>
  <c r="E29" i="244"/>
  <c r="H29" i="242"/>
  <c r="H20" i="242"/>
  <c r="H20" i="249"/>
  <c r="H29" i="249"/>
  <c r="E20" i="249"/>
  <c r="H29" i="245"/>
  <c r="E20" i="245"/>
  <c r="H20" i="245"/>
  <c r="E20" i="248"/>
  <c r="H20" i="248"/>
  <c r="H29" i="248"/>
  <c r="E29" i="248"/>
  <c r="H20" i="250"/>
  <c r="H29" i="250"/>
  <c r="H20" i="247"/>
  <c r="E29" i="247"/>
  <c r="H29" i="247"/>
  <c r="E20" i="247"/>
  <c r="H20" i="243"/>
  <c r="H29" i="243"/>
  <c r="N27" i="239"/>
  <c r="N23" i="239"/>
  <c r="N24" i="239"/>
  <c r="N28" i="239"/>
  <c r="N7" i="239"/>
  <c r="N26" i="239"/>
  <c r="N25" i="239"/>
  <c r="M20" i="239"/>
  <c r="K20" i="239"/>
  <c r="K29" i="239"/>
  <c r="K20" i="238"/>
  <c r="K29" i="238"/>
  <c r="E31" i="257" l="1"/>
  <c r="K31" i="246"/>
  <c r="E31" i="250"/>
  <c r="E31" i="254"/>
  <c r="K31" i="260"/>
  <c r="K31" i="251"/>
  <c r="K31" i="245"/>
  <c r="K31" i="248"/>
  <c r="H31" i="238"/>
  <c r="H31" i="362"/>
  <c r="E31" i="251"/>
  <c r="K31" i="242"/>
  <c r="E31" i="242"/>
  <c r="E31" i="249"/>
  <c r="E31" i="241"/>
  <c r="H31" i="253"/>
  <c r="E31" i="239"/>
  <c r="K31" i="250"/>
  <c r="K31" i="247"/>
  <c r="E31" i="252"/>
  <c r="K31" i="256"/>
  <c r="E31" i="175"/>
  <c r="K31" i="249"/>
  <c r="E31" i="243"/>
  <c r="K31" i="244"/>
  <c r="K31" i="255"/>
  <c r="N20" i="252"/>
  <c r="N29" i="252"/>
  <c r="E31" i="362"/>
  <c r="K31" i="243"/>
  <c r="H31" i="239"/>
  <c r="K31" i="172"/>
  <c r="K31" i="241"/>
  <c r="E31" i="238"/>
  <c r="E31" i="179"/>
  <c r="K31" i="179"/>
  <c r="E31" i="260"/>
  <c r="E31" i="253"/>
  <c r="H31" i="175"/>
  <c r="K31" i="257"/>
  <c r="K31" i="259"/>
  <c r="H31" i="252"/>
  <c r="E31" i="244"/>
  <c r="E31" i="245"/>
  <c r="N29" i="238"/>
  <c r="N20" i="238"/>
  <c r="H31" i="246"/>
  <c r="N29" i="253"/>
  <c r="N29" i="254"/>
  <c r="N20" i="254"/>
  <c r="N20" i="253"/>
  <c r="E31" i="246"/>
  <c r="E31" i="255"/>
  <c r="K31" i="254"/>
  <c r="H31" i="245"/>
  <c r="N20" i="362"/>
  <c r="N29" i="362"/>
  <c r="H31" i="259"/>
  <c r="H31" i="257"/>
  <c r="K31" i="253"/>
  <c r="H31" i="242"/>
  <c r="H31" i="241"/>
  <c r="E31" i="247"/>
  <c r="H31" i="172"/>
  <c r="E31" i="172"/>
  <c r="K31" i="362"/>
  <c r="H31" i="260"/>
  <c r="E31" i="259"/>
  <c r="E31" i="256"/>
  <c r="H31" i="256"/>
  <c r="H31" i="255"/>
  <c r="H31" i="254"/>
  <c r="K31" i="252"/>
  <c r="H31" i="251"/>
  <c r="H31" i="244"/>
  <c r="H31" i="249"/>
  <c r="H31" i="248"/>
  <c r="E31" i="248"/>
  <c r="H31" i="250"/>
  <c r="H31" i="247"/>
  <c r="H31" i="243"/>
  <c r="K31" i="239"/>
  <c r="N20" i="239"/>
  <c r="N29" i="239"/>
  <c r="K31" i="238"/>
  <c r="N31" i="252" l="1"/>
  <c r="N31" i="253"/>
  <c r="N31" i="238"/>
  <c r="N31" i="254"/>
  <c r="N31" i="362"/>
  <c r="N31" i="239"/>
  <c r="I29" i="171"/>
  <c r="F29" i="171"/>
  <c r="C29" i="171"/>
  <c r="L28" i="171"/>
  <c r="L27" i="171"/>
  <c r="L26" i="171"/>
  <c r="L25" i="171"/>
  <c r="L24" i="171"/>
  <c r="L23" i="171"/>
  <c r="I20" i="171"/>
  <c r="F20" i="171"/>
  <c r="L7" i="171"/>
  <c r="L23" i="237"/>
  <c r="L29" i="237" s="1"/>
  <c r="L7" i="237"/>
  <c r="I20" i="237"/>
  <c r="J10" i="237" l="1"/>
  <c r="J18" i="237"/>
  <c r="J11" i="237"/>
  <c r="J19" i="237"/>
  <c r="J9" i="237"/>
  <c r="J12" i="237"/>
  <c r="J17" i="237"/>
  <c r="J13" i="237"/>
  <c r="J15" i="237"/>
  <c r="J16" i="237"/>
  <c r="J14" i="237"/>
  <c r="J7" i="237"/>
  <c r="J8" i="237"/>
  <c r="J8" i="171"/>
  <c r="J12" i="171"/>
  <c r="J16" i="171"/>
  <c r="J9" i="171"/>
  <c r="J13" i="171"/>
  <c r="J10" i="171"/>
  <c r="J14" i="171"/>
  <c r="J18" i="171"/>
  <c r="J11" i="171"/>
  <c r="J15" i="171"/>
  <c r="J19" i="171"/>
  <c r="G8" i="171"/>
  <c r="G12" i="171"/>
  <c r="G16" i="171"/>
  <c r="G9" i="171"/>
  <c r="G13" i="171"/>
  <c r="G10" i="171"/>
  <c r="G14" i="171"/>
  <c r="G18" i="171"/>
  <c r="G11" i="171"/>
  <c r="G15" i="171"/>
  <c r="G19" i="171"/>
  <c r="G7" i="171"/>
  <c r="D7" i="171"/>
  <c r="L20" i="171"/>
  <c r="M17" i="171" s="1"/>
  <c r="L29" i="171"/>
  <c r="I31" i="171"/>
  <c r="J7" i="171"/>
  <c r="F31" i="171"/>
  <c r="C31" i="171"/>
  <c r="M11" i="171" l="1"/>
  <c r="M13" i="171"/>
  <c r="M12" i="171"/>
  <c r="K8" i="171"/>
  <c r="K12" i="171"/>
  <c r="K16" i="171"/>
  <c r="K9" i="171"/>
  <c r="K13" i="171"/>
  <c r="K10" i="171"/>
  <c r="K14" i="171"/>
  <c r="K18" i="171"/>
  <c r="K11" i="171"/>
  <c r="K15" i="171"/>
  <c r="K19" i="171"/>
  <c r="H8" i="171"/>
  <c r="H12" i="171"/>
  <c r="H16" i="171"/>
  <c r="H9" i="171"/>
  <c r="H13" i="171"/>
  <c r="H10" i="171"/>
  <c r="H14" i="171"/>
  <c r="H18" i="171"/>
  <c r="H11" i="171"/>
  <c r="H15" i="171"/>
  <c r="H19" i="171"/>
  <c r="E8" i="171"/>
  <c r="E12" i="171"/>
  <c r="E16" i="171"/>
  <c r="E10" i="171"/>
  <c r="E14" i="171"/>
  <c r="E18" i="171"/>
  <c r="E9" i="171"/>
  <c r="E11" i="171"/>
  <c r="E15" i="171"/>
  <c r="E19" i="171"/>
  <c r="E13" i="171"/>
  <c r="M8" i="171"/>
  <c r="M19" i="171"/>
  <c r="M15" i="171"/>
  <c r="M16" i="171"/>
  <c r="M10" i="171"/>
  <c r="M9" i="171"/>
  <c r="D20" i="171"/>
  <c r="G20" i="171"/>
  <c r="L31" i="171"/>
  <c r="N17" i="171" s="1"/>
  <c r="M7" i="171"/>
  <c r="J20" i="237"/>
  <c r="H25" i="171"/>
  <c r="H7" i="171"/>
  <c r="H28" i="171"/>
  <c r="H24" i="171"/>
  <c r="H27" i="171"/>
  <c r="H23" i="171"/>
  <c r="H26" i="171"/>
  <c r="J20" i="171"/>
  <c r="E27" i="171"/>
  <c r="E23" i="171"/>
  <c r="E7" i="171"/>
  <c r="E25" i="171"/>
  <c r="E26" i="171"/>
  <c r="E28" i="171"/>
  <c r="E24" i="171"/>
  <c r="K27" i="171"/>
  <c r="K23" i="171"/>
  <c r="K7" i="171"/>
  <c r="K28" i="171"/>
  <c r="K26" i="171"/>
  <c r="K25" i="171"/>
  <c r="K24" i="171"/>
  <c r="N12" i="171" l="1"/>
  <c r="N13" i="171"/>
  <c r="N11" i="171"/>
  <c r="N9" i="171"/>
  <c r="N15" i="171"/>
  <c r="N19" i="171"/>
  <c r="N8" i="171"/>
  <c r="N10" i="171"/>
  <c r="N16" i="171"/>
  <c r="N28" i="171"/>
  <c r="N24" i="171"/>
  <c r="N25" i="171"/>
  <c r="M20" i="171"/>
  <c r="N27" i="171"/>
  <c r="N23" i="171"/>
  <c r="N7" i="171"/>
  <c r="N26" i="171"/>
  <c r="K31" i="175"/>
  <c r="H29" i="171"/>
  <c r="K20" i="171"/>
  <c r="E20" i="171"/>
  <c r="H20" i="171"/>
  <c r="K29" i="171"/>
  <c r="E29" i="171"/>
  <c r="H31" i="171" l="1"/>
  <c r="N20" i="171"/>
  <c r="N29" i="171"/>
  <c r="E31" i="171"/>
  <c r="K31" i="171"/>
  <c r="N31" i="171" l="1"/>
  <c r="F29" i="240" l="1"/>
  <c r="F20" i="240"/>
  <c r="C29" i="240"/>
  <c r="C20" i="240"/>
  <c r="I29" i="237"/>
  <c r="F29" i="237"/>
  <c r="F20" i="237"/>
  <c r="G17" i="237" s="1"/>
  <c r="C29" i="237"/>
  <c r="C20" i="237"/>
  <c r="D17" i="237" s="1"/>
  <c r="G17" i="240" l="1"/>
  <c r="G16" i="240"/>
  <c r="D17" i="240"/>
  <c r="D16" i="240"/>
  <c r="J19" i="240"/>
  <c r="G8" i="240"/>
  <c r="G12" i="240"/>
  <c r="G9" i="240"/>
  <c r="G13" i="240"/>
  <c r="G10" i="240"/>
  <c r="G14" i="240"/>
  <c r="G18" i="240"/>
  <c r="G11" i="240"/>
  <c r="G15" i="240"/>
  <c r="G19" i="240"/>
  <c r="D8" i="240"/>
  <c r="D12" i="240"/>
  <c r="D9" i="240"/>
  <c r="D13" i="240"/>
  <c r="D10" i="240"/>
  <c r="D14" i="240"/>
  <c r="D18" i="240"/>
  <c r="D11" i="240"/>
  <c r="D15" i="240"/>
  <c r="D19" i="240"/>
  <c r="G8" i="237"/>
  <c r="G12" i="237"/>
  <c r="G16" i="237"/>
  <c r="G9" i="237"/>
  <c r="G13" i="237"/>
  <c r="G11" i="237"/>
  <c r="G10" i="237"/>
  <c r="G14" i="237"/>
  <c r="G18" i="237"/>
  <c r="G15" i="237"/>
  <c r="G19" i="237"/>
  <c r="D9" i="237"/>
  <c r="D13" i="237"/>
  <c r="D16" i="237"/>
  <c r="D10" i="237"/>
  <c r="D14" i="237"/>
  <c r="D18" i="237"/>
  <c r="D8" i="237"/>
  <c r="D11" i="237"/>
  <c r="D15" i="237"/>
  <c r="D19" i="237"/>
  <c r="D12" i="237"/>
  <c r="D7" i="240"/>
  <c r="G7" i="240"/>
  <c r="J7" i="240"/>
  <c r="G7" i="237"/>
  <c r="D7" i="237"/>
  <c r="I31" i="240"/>
  <c r="C31" i="237"/>
  <c r="E17" i="237" s="1"/>
  <c r="I31" i="237"/>
  <c r="K17" i="237" s="1"/>
  <c r="F31" i="237"/>
  <c r="H17" i="237" s="1"/>
  <c r="F31" i="240"/>
  <c r="C31" i="240"/>
  <c r="K10" i="240" l="1"/>
  <c r="K14" i="240"/>
  <c r="K18" i="240"/>
  <c r="K12" i="240"/>
  <c r="K11" i="240"/>
  <c r="K15" i="240"/>
  <c r="K8" i="240"/>
  <c r="K16" i="240"/>
  <c r="K24" i="240"/>
  <c r="K9" i="240"/>
  <c r="K13" i="240"/>
  <c r="K17" i="240"/>
  <c r="H17" i="240"/>
  <c r="H16" i="240"/>
  <c r="E16" i="240"/>
  <c r="E17" i="240"/>
  <c r="K19" i="240"/>
  <c r="H8" i="240"/>
  <c r="H12" i="240"/>
  <c r="H9" i="240"/>
  <c r="H13" i="240"/>
  <c r="H10" i="240"/>
  <c r="H14" i="240"/>
  <c r="H18" i="240"/>
  <c r="H11" i="240"/>
  <c r="H15" i="240"/>
  <c r="H19" i="240"/>
  <c r="E8" i="240"/>
  <c r="E12" i="240"/>
  <c r="E9" i="240"/>
  <c r="E13" i="240"/>
  <c r="E10" i="240"/>
  <c r="E14" i="240"/>
  <c r="E18" i="240"/>
  <c r="E11" i="240"/>
  <c r="E15" i="240"/>
  <c r="E19" i="240"/>
  <c r="K8" i="237"/>
  <c r="K12" i="237"/>
  <c r="K16" i="237"/>
  <c r="K9" i="237"/>
  <c r="K13" i="237"/>
  <c r="K10" i="237"/>
  <c r="K14" i="237"/>
  <c r="K18" i="237"/>
  <c r="K11" i="237"/>
  <c r="K15" i="237"/>
  <c r="K19" i="237"/>
  <c r="H8" i="237"/>
  <c r="H12" i="237"/>
  <c r="H16" i="237"/>
  <c r="H9" i="237"/>
  <c r="H13" i="237"/>
  <c r="H11" i="237"/>
  <c r="H10" i="237"/>
  <c r="H14" i="237"/>
  <c r="H18" i="237"/>
  <c r="H15" i="237"/>
  <c r="H19" i="237"/>
  <c r="E8" i="237"/>
  <c r="E9" i="237"/>
  <c r="E13" i="237"/>
  <c r="E10" i="237"/>
  <c r="E14" i="237"/>
  <c r="E18" i="237"/>
  <c r="E16" i="237"/>
  <c r="E11" i="237"/>
  <c r="E15" i="237"/>
  <c r="E19" i="237"/>
  <c r="E12" i="237"/>
  <c r="E7" i="240"/>
  <c r="H7" i="240"/>
  <c r="K7" i="240"/>
  <c r="J20" i="240"/>
  <c r="K25" i="240"/>
  <c r="K28" i="240"/>
  <c r="K27" i="240"/>
  <c r="K23" i="240"/>
  <c r="K26" i="240"/>
  <c r="G20" i="240"/>
  <c r="H27" i="240"/>
  <c r="H23" i="240"/>
  <c r="H26" i="240"/>
  <c r="H25" i="240"/>
  <c r="H28" i="240"/>
  <c r="H24" i="240"/>
  <c r="D20" i="240"/>
  <c r="E25" i="240"/>
  <c r="E28" i="240"/>
  <c r="E24" i="240"/>
  <c r="E27" i="240"/>
  <c r="E23" i="240"/>
  <c r="E26" i="240"/>
  <c r="K23" i="237"/>
  <c r="K7" i="237"/>
  <c r="H28" i="237"/>
  <c r="H24" i="237"/>
  <c r="H27" i="237"/>
  <c r="H23" i="237"/>
  <c r="H26" i="237"/>
  <c r="H25" i="237"/>
  <c r="H7" i="237"/>
  <c r="G20" i="237"/>
  <c r="E28" i="237"/>
  <c r="E24" i="237"/>
  <c r="E27" i="237"/>
  <c r="E23" i="237"/>
  <c r="E7" i="237"/>
  <c r="E26" i="237"/>
  <c r="E25" i="237"/>
  <c r="D20" i="237"/>
  <c r="L20" i="237"/>
  <c r="M17" i="237" s="1"/>
  <c r="K24" i="237"/>
  <c r="K28" i="237"/>
  <c r="K25" i="237"/>
  <c r="K27" i="237"/>
  <c r="K26" i="237"/>
  <c r="L31" i="237" l="1"/>
  <c r="M13" i="237"/>
  <c r="M12" i="237"/>
  <c r="M14" i="237"/>
  <c r="M16" i="237"/>
  <c r="M19" i="237"/>
  <c r="M10" i="237"/>
  <c r="M15" i="237"/>
  <c r="M18" i="237"/>
  <c r="M8" i="237"/>
  <c r="M11" i="237"/>
  <c r="M9" i="237"/>
  <c r="K29" i="240"/>
  <c r="K20" i="240"/>
  <c r="H20" i="240"/>
  <c r="H29" i="240"/>
  <c r="E29" i="240"/>
  <c r="E20" i="240"/>
  <c r="K20" i="237"/>
  <c r="H20" i="237"/>
  <c r="H29" i="237"/>
  <c r="E29" i="237"/>
  <c r="M7" i="237"/>
  <c r="E20" i="237"/>
  <c r="K29" i="237"/>
  <c r="N17" i="237" l="1"/>
  <c r="N18" i="237"/>
  <c r="N9" i="237"/>
  <c r="N16" i="237"/>
  <c r="N15" i="237"/>
  <c r="N13" i="237"/>
  <c r="N8" i="237"/>
  <c r="N11" i="237"/>
  <c r="N12" i="237"/>
  <c r="N10" i="237"/>
  <c r="N14" i="237"/>
  <c r="N19" i="237"/>
  <c r="H31" i="237"/>
  <c r="H31" i="240"/>
  <c r="N24" i="237"/>
  <c r="N26" i="237"/>
  <c r="N25" i="237"/>
  <c r="N28" i="237"/>
  <c r="N27" i="237"/>
  <c r="N23" i="237"/>
  <c r="N7" i="237"/>
  <c r="E31" i="237"/>
  <c r="K31" i="240"/>
  <c r="K31" i="237"/>
  <c r="M20" i="237"/>
  <c r="E31" i="240"/>
  <c r="N29" i="237" l="1"/>
  <c r="N20" i="237"/>
  <c r="N31" i="237" l="1"/>
  <c r="H20" i="179"/>
  <c r="H31" i="179" s="1"/>
</calcChain>
</file>

<file path=xl/sharedStrings.xml><?xml version="1.0" encoding="utf-8"?>
<sst xmlns="http://schemas.openxmlformats.org/spreadsheetml/2006/main" count="3450" uniqueCount="303">
  <si>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</si>
  <si>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</si>
  <si>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</si>
  <si>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</si>
  <si>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</si>
  <si>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</si>
  <si>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</si>
  <si>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</si>
  <si>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</si>
  <si>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</si>
  <si>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</si>
  <si>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</si>
  <si>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</si>
  <si>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</si>
  <si>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</si>
  <si>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</si>
  <si>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</si>
  <si>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</si>
  <si>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</si>
  <si>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</si>
  <si>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</si>
  <si>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</si>
  <si>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</si>
  <si>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</si>
  <si>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</si>
  <si>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</si>
  <si>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</si>
  <si>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</si>
  <si>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</si>
  <si>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</si>
  <si>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</si>
  <si>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</si>
  <si>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</si>
  <si>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</si>
  <si>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</si>
  <si>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</si>
  <si>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</si>
  <si>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</si>
  <si>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</si>
  <si>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</si>
  <si>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</si>
  <si>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</si>
  <si>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</si>
  <si>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</si>
  <si>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</si>
  <si>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</si>
  <si>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</si>
  <si>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</si>
  <si>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</si>
  <si>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</si>
  <si>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</si>
  <si>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</si>
  <si>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</si>
  <si>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</si>
  <si>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</si>
  <si>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</si>
  <si>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</si>
  <si>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</si>
  <si>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</si>
  <si>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</si>
  <si>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</si>
  <si>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</si>
  <si>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</si>
  <si>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</si>
  <si>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</si>
  <si>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</si>
  <si>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</si>
  <si>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</si>
  <si>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</si>
  <si>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</si>
  <si>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</si>
  <si>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</si>
  <si>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</si>
  <si>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</si>
  <si>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</si>
  <si>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</si>
  <si>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</si>
  <si>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</si>
  <si>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</si>
  <si>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</si>
  <si>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</si>
  <si>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</si>
  <si>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</si>
  <si>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</si>
  <si>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</si>
  <si>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</si>
  <si>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</si>
  <si>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</si>
  <si>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</si>
  <si>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</si>
  <si>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</si>
  <si>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</si>
  <si>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</si>
  <si>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</si>
  <si>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</si>
  <si>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</si>
  <si>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</si>
  <si>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</si>
  <si>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</si>
  <si>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</si>
  <si>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</si>
  <si>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</si>
  <si>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</si>
  <si>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</si>
  <si>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</si>
  <si>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</si>
  <si>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</si>
  <si>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</si>
  <si>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</si>
  <si>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</si>
  <si>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</si>
  <si>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</si>
  <si>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</si>
  <si>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</si>
  <si>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</si>
  <si>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</si>
  <si>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</si>
  <si>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</si>
  <si>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</si>
  <si>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</si>
  <si>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</si>
  <si>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</si>
  <si>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</si>
  <si>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</si>
  <si>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</si>
  <si>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</si>
  <si>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</si>
  <si>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</si>
  <si>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</si>
  <si>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</si>
  <si>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</si>
  <si>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</si>
  <si>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</si>
  <si>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</si>
  <si>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</si>
  <si>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</si>
  <si>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</si>
  <si>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</si>
  <si>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</si>
  <si>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</si>
  <si>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</si>
  <si>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</si>
  <si>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</si>
  <si>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</si>
  <si>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</si>
  <si>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</si>
  <si>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</si>
  <si>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</si>
  <si>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</si>
  <si>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</si>
  <si>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</si>
  <si>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Andrea Orlando (Partito Democratico)</t>
  </si>
  <si>
    <t>Maria Elisabetta Casellati (Presidente del Senato)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</si>
  <si>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</si>
  <si>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</si>
  <si>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</si>
  <si>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</si>
  <si>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</si>
  <si>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</si>
  <si>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</si>
  <si>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</si>
  <si>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Dario Franceschini (Governo/Ministri/Sottosegretari)</t>
  </si>
  <si>
    <t>Paolo Gentiloni (Unione Europea)</t>
  </si>
  <si>
    <t>Antonio Tajani (Forza Italia)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</si>
  <si>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</si>
  <si>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</si>
  <si>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</si>
  <si>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</si>
  <si>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</si>
  <si>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</si>
  <si>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</si>
  <si>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</si>
  <si>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</si>
  <si>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Roberto Speranza (Governo/Ministri/Sottosegretari)</t>
  </si>
  <si>
    <t>Noi con l'Italia - Usei - Cambiamo! - Alleanza di Centro</t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</si>
  <si>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</si>
  <si>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</si>
  <si>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Attilio Fontana (Lega Salvini Premier)</t>
  </si>
  <si>
    <t>Luca Zaia (Lega Salvini Premier)</t>
  </si>
  <si>
    <t>Roberto Fico (Presidente della Camera)</t>
  </si>
  <si>
    <t>Sandra Zampa (Governo/Ministri/Sottosegretari)</t>
  </si>
  <si>
    <t>Vito Crimi (MoVimento 5 Stelle)</t>
  </si>
  <si>
    <t>Vincenzo De Luca (Partito Democratico)</t>
  </si>
  <si>
    <t>Pierpaolo Sileri (Governo/Ministri/Sottosegretari)</t>
  </si>
  <si>
    <t>Pier Luigi Lopalco (Altro)</t>
  </si>
  <si>
    <t>Alessio D'Amato (Partito Democratico)</t>
  </si>
  <si>
    <t>Rai RadioUno: i 20 soggetti politici e istituzionali che parlano di più - Programmi extraGr</t>
  </si>
  <si>
    <t>Rai RadioDue: i 20 soggetti politici e istituzionali che parlano di più - Programmi extraGr</t>
  </si>
  <si>
    <t>Rai RadioTre: i 20 soggetti politici e istituzionali che parlano di più - Programmi extraGr</t>
  </si>
  <si>
    <t>Radio 24: i 20 soggetti politici e istituzionali che parlano di più - Programmi extraGr</t>
  </si>
  <si>
    <t>Radio 101: i 20 soggetti politici e istituzionali che parlano di più - Programmi extraGr</t>
  </si>
  <si>
    <t>Virgin Radio: i 20 soggetti politici e istituzionali che parlano di più - Programmi extraGr</t>
  </si>
  <si>
    <t>Radio 105: i 20 soggetti politici e istituzionali che parlano di più - Programmi extraGr</t>
  </si>
  <si>
    <t>Radio Monte Carlo: i 20 soggetti politici e istituzionali che parlano di più - Programmi extraGr</t>
  </si>
  <si>
    <t>M2O: i 20 soggetti politici e istituzionali che parlano di più - Programmi extraGr</t>
  </si>
  <si>
    <t>Radio Deejay: i 20 soggetti politici e istituzionali che parlano di più - Programmi extraGr</t>
  </si>
  <si>
    <t>Radio Italia: i 20 soggetti politici e istituzionali che parlano di più - Programmi extraGr</t>
  </si>
  <si>
    <t>Radio Dimensione Suono: i 20 soggetti politici e istituzionali che parlano di più - Programmi extraGr</t>
  </si>
  <si>
    <t>RTL 102.5: i 20 soggetti politici e istituzionali che parlano di più - Programmi extraGr</t>
  </si>
  <si>
    <t>Radio Kiss Kiss: i 20 soggetti politici e istituzionali che parlano di più - Programmi extraGr</t>
  </si>
  <si>
    <t>Radio Capital: i 20 soggetti politici e istituzionali che parlano di più - Programmi extraGr</t>
  </si>
  <si>
    <t>Centro Democratico - Italiani in Europa</t>
  </si>
  <si>
    <t>Azione - +Europa - Radicali Italiani</t>
  </si>
  <si>
    <t xml:space="preserve">Tempo di Parola: indica il tempo in cui il soggetto politico/istituzionale parla direttamente in voce
Rete Radio 105 network: 
Testata News Mediaset: </t>
  </si>
  <si>
    <t xml:space="preserve">Tempo di Parola: indica il tempo in cui il soggetto politico/istituzionale parla direttamente in voce
Rete Radio Monte Carlo: 
Testata News Mediaset: </t>
  </si>
  <si>
    <t>Tempo di Parola: indica il tempo in cui il soggetto politico/istituzionale parla direttamente in voce
Rete Radio Capital: 
Testata Radio Capital: Tg zero; The breakfast club; The breakfast club weekend.</t>
  </si>
  <si>
    <t>Luigi Di Maio (Governo/Ministri/Sottosegretari)</t>
  </si>
  <si>
    <t>Matteo Renzi (Italia Viva - PSI)</t>
  </si>
  <si>
    <t>Tempo di Parola: indica il tempo in cui il soggetto politico/istituzionale parla direttamente in voce
Rete RTL 102.5: 
Testata RTL 102.5: Non stop news.</t>
  </si>
  <si>
    <t>Stefano Bonaccini (Partito Democratico)</t>
  </si>
  <si>
    <t>Francesco Lollobrigida (Fratelli d'Italia)</t>
  </si>
  <si>
    <t>Debora Serracchiani (Partito Democratico)</t>
  </si>
  <si>
    <t>Brando Benifei (Partito Democratico)</t>
  </si>
  <si>
    <t>Giorgio Mulé (Forza Italia)</t>
  </si>
  <si>
    <t>Pietro Bartolo (Partito Democratico)</t>
  </si>
  <si>
    <t>Ettore Antonio Licheri (MoVimento 5 Stelle)</t>
  </si>
  <si>
    <t>Goffredo Maria Bettini (Partito Democratico)</t>
  </si>
  <si>
    <t>Letizia Moratti (Forza Italia)</t>
  </si>
  <si>
    <t>Ettore Rosato (Italia Viva - PSI)</t>
  </si>
  <si>
    <t>Franco Mirabelli (Partito Democratico)</t>
  </si>
  <si>
    <t>Federico Fornaro (Liberi e Uguali)</t>
  </si>
  <si>
    <t>Nicola Fratoianni (Liberi e Uguali)</t>
  </si>
  <si>
    <t>Riccardo Molinari (Lega Salvini Premier)</t>
  </si>
  <si>
    <t>Andrea Marcucci (Partito Democratico)</t>
  </si>
  <si>
    <t>Maurizio Gasparri (Forza Italia)</t>
  </si>
  <si>
    <t>Vittorio Sgarbi (Noi con l'Italia - Usei - Cambiamo! - Alleanza di Centro)</t>
  </si>
  <si>
    <t>Davide Crippa (MoVimento 5 Stelle)</t>
  </si>
  <si>
    <t>Carlo Calenda (Azione - +Europa - Radicali Italiani)</t>
  </si>
  <si>
    <t>Matteo Ricci (Partito Democratico)</t>
  </si>
  <si>
    <t>Periodo dal 01.02.2021 al 28.02.2021</t>
  </si>
  <si>
    <t>Periodo dal 01.02.2020 al 28.02.2021</t>
  </si>
  <si>
    <t>Tempo di Parola: indica il tempo in cui il soggetto politico/istituzionale parla direttamente in voce.
Radio Uno:
Radio Due: Caterpillar.
Radio Tre: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</si>
  <si>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Che giorno è; Formato famiglia; Forrest; Green zone; Il mix delle cinque; Il pescatore di perle; Incontri d'autore; Inviato speciale; Italia sotto inchiesta; Linguacce; Moka; Radio anch'io; Radio1 in vivavoce; Speciale GR 1; Sportello Italia; Tra poco in edicola; Un giorno da pecora; Voci dal mondo; Zapping Radio1; Zona Cesarini.
Radio Due: 
Radio Tre: </t>
    </r>
  </si>
  <si>
    <t>Tempo di Parola: indica il tempo in cui il soggetto politico/istituzionale parla direttamente in voce
Rete Radio 24: Obiettivo salute.
Testata Radio 24: 24 Mattino; 24 Mattino - le interviste; Effetto giorno; Effetto notte; Europa Europa; Focus economia; Gli Speciali di Radio24; La zanzara.</t>
  </si>
  <si>
    <t>Mario Draghi (Presidente del Consiglio)</t>
  </si>
  <si>
    <t>Luca Ciriani (Fratelli d'Italia)</t>
  </si>
  <si>
    <t>Silvio Berlusconi (Forza Italia)</t>
  </si>
  <si>
    <t>Marco Cavaleri (Unione Europea)</t>
  </si>
  <si>
    <t>Patrizio Bianchi (Governo/Ministri/Sottosegretari)</t>
  </si>
  <si>
    <t>Virginio Merola (Partito Democratico)</t>
  </si>
  <si>
    <t>Alessandro Oddo (Altro)</t>
  </si>
  <si>
    <t>Massimo Garavaglia (Governo/Ministri/Sottosegretari)</t>
  </si>
  <si>
    <t>Matteo Lepore (Partito Democratico)</t>
  </si>
  <si>
    <t>Andrea Orlando (Governo/Ministri/Sottosegretari)</t>
  </si>
  <si>
    <t>Alessandra Sartore (Altro)</t>
  </si>
  <si>
    <t>Beppe Grillo (MoVimento 5 Stelle)</t>
  </si>
  <si>
    <t>Francesco Vassallo (Partito Democratico)</t>
  </si>
  <si>
    <t>Emanuela Quintiglio (Altro)</t>
  </si>
  <si>
    <t>Nicola Morra (MoVimento 5 Stelle)</t>
  </si>
  <si>
    <t>Cecilia D'Elia (Partito Democratico)</t>
  </si>
  <si>
    <t>Christian Solinas (Lega Salvini Premier)</t>
  </si>
  <si>
    <t>Maurizio Lupi (Noi con l'Italia - USEI - Cambiamo! -Alleanza di Centro)</t>
  </si>
  <si>
    <t>Alessandro Di Battista (MoVimento 5 Stelle)</t>
  </si>
  <si>
    <t>Donatella Tesei (Lega Salvini Premier)</t>
  </si>
  <si>
    <t>David Sassoli (Unione Europea)</t>
  </si>
  <si>
    <t>Daniele Milano (Altro)</t>
  </si>
  <si>
    <t>Donato Toma (Forza Italia)</t>
  </si>
  <si>
    <t>Rinaldo Melucci (Partito Democratico)</t>
  </si>
  <si>
    <t>Marco Marsilio (Fratelli d'Italia)</t>
  </si>
  <si>
    <t>Gregorio De Falco (Centro Democratico - Italiani in Europa)</t>
  </si>
  <si>
    <t>Giovanni Cesare Poncet (Altro)</t>
  </si>
  <si>
    <t>Gianluca Perilli (MoVimento 5 Stelle)</t>
  </si>
  <si>
    <t>Danilo Toninelli (MoVimento 5 Stelle)</t>
  </si>
  <si>
    <t>Giuseppe Sala (Partito Democratico)</t>
  </si>
  <si>
    <t>Francesco Laforgia (Liberi e Uguali)</t>
  </si>
  <si>
    <t>Giovanni Toti (Noi con l'Italia - USEI - Cambiamo! -Alleanza di Centro)</t>
  </si>
  <si>
    <t>Bruno Tabacci (Centro Democratico - Italiani in Europa)</t>
  </si>
  <si>
    <t>Davide Casaleggio (MoVimento 5 Stelle)</t>
  </si>
  <si>
    <t>Lucia Azzolina (MoVimento 5 Stelle)</t>
  </si>
  <si>
    <t>Gian Marco Centinaio (Lega Salvini Premier)</t>
  </si>
  <si>
    <t>Michele Bordo (Partito Democratico)</t>
  </si>
  <si>
    <t>Mattia Crucioli (MoVimento 5 Stelle)</t>
  </si>
  <si>
    <t>Rocco Casalino (MoVimento 5 Stelle)</t>
  </si>
  <si>
    <t>Simona Malpezzi (Partito Democratico)</t>
  </si>
  <si>
    <t>Graziano Delrio (Partito Democratico)</t>
  </si>
  <si>
    <t>Guido Crosetto (Fratelli d'Italia)</t>
  </si>
  <si>
    <t>Alessandra Maiorino (MoVimento 5 Stelle)</t>
  </si>
  <si>
    <t>Vincenzo Serrao (Altro)</t>
  </si>
  <si>
    <t>Davide Francesco Ruggero Carlucci (Altro)</t>
  </si>
  <si>
    <t>Maurizio Beltrami (Altro)</t>
  </si>
  <si>
    <t>Stefania Piras (Altro)</t>
  </si>
  <si>
    <t>Sergio Giordani (Partito Democratico)</t>
  </si>
  <si>
    <t>Grazia Baracchi (Partito Democratico)</t>
  </si>
  <si>
    <t>Manuel Calvi (Altro)</t>
  </si>
  <si>
    <t>Maurizio Verona (Altro)</t>
  </si>
  <si>
    <t>Cristiano Casa (MoVimento 5 Stelle)</t>
  </si>
  <si>
    <t>Graziella Grossi (Altro)</t>
  </si>
  <si>
    <t>Paolo Bianchi (Altro)</t>
  </si>
  <si>
    <t>Anna Ravoni (Altro)</t>
  </si>
  <si>
    <t>Emma Bonino (Azione - +Europa - Radicali Italiani)</t>
  </si>
  <si>
    <t>Maria Elena Boschi (Italia Viva - PSI)</t>
  </si>
  <si>
    <t>Massimo Gaudina (Unione Europea)</t>
  </si>
  <si>
    <t>Antonio Decaro (Partito Democratico)</t>
  </si>
  <si>
    <t>Giorgio Gori (Partito Democratico)</t>
  </si>
  <si>
    <t>Fabrizio Ricca (Lega Salvini Premier)</t>
  </si>
  <si>
    <t>Laura Boldrini (Partito Democratico)</t>
  </si>
  <si>
    <t>Carla Ruocco (MoVimento 5 Stelle)</t>
  </si>
  <si>
    <t>Erik Lavévaz (Altro)</t>
  </si>
  <si>
    <t>Irene Tinagli (Partito Democratico)</t>
  </si>
  <si>
    <t>Elena Donazzan (Forza Italia)</t>
  </si>
  <si>
    <t>Giovanni Benzoni (Altro)</t>
  </si>
  <si>
    <t>Alessandro Fusacchia (Centro Democratico - Italiani in Europa)</t>
  </si>
  <si>
    <t>Alberto Biancheri (Partito Democratico)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</si>
</sst>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4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1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2" xfId="97" applyFont="1" applyFill="1" applyBorder="1" applyAlignment="1">
      <alignment vertical="center"/>
    </xf>
    <xf numFmtId="0" fontId="41" fillId="0" borderId="53" xfId="97" applyFont="1" applyFill="1" applyBorder="1" applyAlignment="1">
      <alignment horizontal="center" vertical="center"/>
    </xf>
    <xf numFmtId="0" fontId="41" fillId="0" borderId="54" xfId="97" applyFont="1" applyFill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0" fillId="0" borderId="64" xfId="97" applyFont="1" applyFill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39" fillId="0" borderId="66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0" xfId="0" applyFont="1"/>
    <xf numFmtId="0" fontId="43" fillId="0" borderId="0" xfId="159" applyFont="1"/>
    <xf numFmtId="46" fontId="36" fillId="0" borderId="0" xfId="159" applyNumberFormat="1"/>
    <xf numFmtId="0" fontId="23" fillId="0" borderId="0" xfId="0" applyFont="1"/>
    <xf numFmtId="46" fontId="0" fillId="0" borderId="0" xfId="0" applyNumberFormat="1"/>
    <xf numFmtId="0" fontId="36" fillId="0" borderId="0" xfId="159" applyFont="1"/>
    <xf numFmtId="46" fontId="36" fillId="0" borderId="0" xfId="159" applyNumberFormat="1" applyFont="1"/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1" xfId="97" applyFont="1" applyFill="1" applyBorder="1" applyAlignment="1">
      <alignment vertical="top" wrapText="1"/>
    </xf>
    <xf numFmtId="0" fontId="24" fillId="0" borderId="62" xfId="0" applyFont="1" applyBorder="1" applyAlignment="1">
      <alignment vertical="top"/>
    </xf>
    <xf numFmtId="0" fontId="24" fillId="0" borderId="63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worksheet" Target="worksheets/sheet85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59" Type="http://schemas.openxmlformats.org/officeDocument/2006/relationships/worksheet" Target="worksheets/sheet42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54" Type="http://schemas.openxmlformats.org/officeDocument/2006/relationships/chartsheet" Target="chartsheets/sheet17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49" Type="http://schemas.openxmlformats.org/officeDocument/2006/relationships/worksheet" Target="worksheets/sheet35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25" Type="http://schemas.openxmlformats.org/officeDocument/2006/relationships/worksheet" Target="worksheets/sheet16.xml"/><Relationship Id="rId46" Type="http://schemas.openxmlformats.org/officeDocument/2006/relationships/chartsheet" Target="chartsheets/sheet13.xml"/><Relationship Id="rId67" Type="http://schemas.openxmlformats.org/officeDocument/2006/relationships/worksheet" Target="worksheets/sheet50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62" Type="http://schemas.openxmlformats.org/officeDocument/2006/relationships/worksheet" Target="worksheets/sheet45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111" Type="http://schemas.openxmlformats.org/officeDocument/2006/relationships/worksheet" Target="worksheets/sheet94.xml"/><Relationship Id="rId15" Type="http://schemas.openxmlformats.org/officeDocument/2006/relationships/worksheet" Target="worksheets/sheet11.xml"/><Relationship Id="rId36" Type="http://schemas.openxmlformats.org/officeDocument/2006/relationships/worksheet" Target="worksheets/sheet26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77E-2"/>
          <c:w val="0.54808673139098718"/>
          <c:h val="0.878349379261112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6.2384259259259259E-3</c:v>
                </c:pt>
                <c:pt idx="2">
                  <c:v>7.3958333333333341E-3</c:v>
                </c:pt>
                <c:pt idx="3">
                  <c:v>5.4398148148148144E-4</c:v>
                </c:pt>
                <c:pt idx="4">
                  <c:v>4.5023148148148149E-3</c:v>
                </c:pt>
                <c:pt idx="5">
                  <c:v>9.4907407407407397E-4</c:v>
                </c:pt>
                <c:pt idx="6">
                  <c:v>0</c:v>
                </c:pt>
                <c:pt idx="7">
                  <c:v>0</c:v>
                </c:pt>
                <c:pt idx="8">
                  <c:v>3.7037037037037035E-4</c:v>
                </c:pt>
                <c:pt idx="9">
                  <c:v>0</c:v>
                </c:pt>
                <c:pt idx="10">
                  <c:v>0</c:v>
                </c:pt>
                <c:pt idx="11">
                  <c:v>1.2546296296296295E-2</c:v>
                </c:pt>
                <c:pt idx="12">
                  <c:v>4.7800925925925919E-3</c:v>
                </c:pt>
                <c:pt idx="13">
                  <c:v>1.7708333333333332E-3</c:v>
                </c:pt>
                <c:pt idx="14">
                  <c:v>9.5486111111111049E-3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9.0740740740740747E-3</c:v>
                </c:pt>
                <c:pt idx="2">
                  <c:v>1.1747685185185189E-2</c:v>
                </c:pt>
                <c:pt idx="3">
                  <c:v>1.6203703703703703E-4</c:v>
                </c:pt>
                <c:pt idx="4">
                  <c:v>1.2824074074074076E-2</c:v>
                </c:pt>
                <c:pt idx="5">
                  <c:v>1.8634259259259259E-3</c:v>
                </c:pt>
                <c:pt idx="6">
                  <c:v>0</c:v>
                </c:pt>
                <c:pt idx="7">
                  <c:v>0</c:v>
                </c:pt>
                <c:pt idx="8">
                  <c:v>1.0300925925925926E-3</c:v>
                </c:pt>
                <c:pt idx="9">
                  <c:v>0</c:v>
                </c:pt>
                <c:pt idx="10">
                  <c:v>0</c:v>
                </c:pt>
                <c:pt idx="11">
                  <c:v>3.2951388888888898E-2</c:v>
                </c:pt>
                <c:pt idx="12">
                  <c:v>4.4907407407407396E-3</c:v>
                </c:pt>
                <c:pt idx="13">
                  <c:v>2.3495370370370371E-3</c:v>
                </c:pt>
                <c:pt idx="14">
                  <c:v>9.039351851851847E-3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1.7824074074074075E-3</c:v>
                </c:pt>
                <c:pt idx="2">
                  <c:v>4.0277777777777777E-3</c:v>
                </c:pt>
                <c:pt idx="3">
                  <c:v>2.199074074074074E-4</c:v>
                </c:pt>
                <c:pt idx="4">
                  <c:v>3.3101851851851851E-3</c:v>
                </c:pt>
                <c:pt idx="5">
                  <c:v>9.6064814814814819E-4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2.4189814814814816E-3</c:v>
                </c:pt>
                <c:pt idx="12">
                  <c:v>3.1249999999999997E-3</c:v>
                </c:pt>
                <c:pt idx="13">
                  <c:v>1.0532407407407407E-3</c:v>
                </c:pt>
                <c:pt idx="14">
                  <c:v>6.3657407407407395E-3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7.3958333333333341E-3</c:v>
                </c:pt>
                <c:pt idx="2">
                  <c:v>6.2962962962962964E-3</c:v>
                </c:pt>
                <c:pt idx="3">
                  <c:v>2.5462962962962961E-4</c:v>
                </c:pt>
                <c:pt idx="4">
                  <c:v>9.4097222222222256E-3</c:v>
                </c:pt>
                <c:pt idx="5">
                  <c:v>1.6435185185185188E-3</c:v>
                </c:pt>
                <c:pt idx="7">
                  <c:v>0</c:v>
                </c:pt>
                <c:pt idx="8">
                  <c:v>2.199074074074074E-4</c:v>
                </c:pt>
                <c:pt idx="9">
                  <c:v>0</c:v>
                </c:pt>
                <c:pt idx="10">
                  <c:v>0</c:v>
                </c:pt>
                <c:pt idx="11">
                  <c:v>2.4224537037037037E-2</c:v>
                </c:pt>
                <c:pt idx="12">
                  <c:v>7.037037037037037E-3</c:v>
                </c:pt>
                <c:pt idx="13">
                  <c:v>5.729166666666668E-3</c:v>
                </c:pt>
                <c:pt idx="14">
                  <c:v>1.7523148148148145E-2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2.1064814814814817E-3</c:v>
                </c:pt>
                <c:pt idx="2">
                  <c:v>2.9976851851851848E-3</c:v>
                </c:pt>
                <c:pt idx="3">
                  <c:v>0</c:v>
                </c:pt>
                <c:pt idx="4">
                  <c:v>1.7939814814814819E-3</c:v>
                </c:pt>
                <c:pt idx="5">
                  <c:v>7.6388888888888893E-4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4.502314814814814E-3</c:v>
                </c:pt>
                <c:pt idx="12">
                  <c:v>4.9421296296296288E-3</c:v>
                </c:pt>
                <c:pt idx="13">
                  <c:v>1.8287037037037037E-3</c:v>
                </c:pt>
                <c:pt idx="14">
                  <c:v>1.0381944444444437E-2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1.9675925925925928E-3</c:v>
                </c:pt>
                <c:pt idx="2">
                  <c:v>1.2152777777777778E-3</c:v>
                </c:pt>
                <c:pt idx="3">
                  <c:v>0</c:v>
                </c:pt>
                <c:pt idx="4">
                  <c:v>8.4490740740740739E-4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1.5046296296296296E-3</c:v>
                </c:pt>
                <c:pt idx="12">
                  <c:v>1.0648148148148147E-3</c:v>
                </c:pt>
                <c:pt idx="13">
                  <c:v>5.5555555555555556E-4</c:v>
                </c:pt>
                <c:pt idx="14">
                  <c:v>3.4374999999999991E-3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1">
                  <c:v>6.5972222222222224E-4</c:v>
                </c:pt>
                <c:pt idx="2">
                  <c:v>2.1643518518518518E-3</c:v>
                </c:pt>
                <c:pt idx="3">
                  <c:v>0</c:v>
                </c:pt>
                <c:pt idx="4">
                  <c:v>0</c:v>
                </c:pt>
                <c:pt idx="8">
                  <c:v>0</c:v>
                </c:pt>
                <c:pt idx="11">
                  <c:v>1.0648148148148149E-3</c:v>
                </c:pt>
                <c:pt idx="12">
                  <c:v>5.2083333333333333E-4</c:v>
                </c:pt>
                <c:pt idx="13">
                  <c:v>2.4305555555555558E-4</c:v>
                </c:pt>
                <c:pt idx="14">
                  <c:v>2.0717592592592597E-3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1">
                  <c:v>9.2592592592592596E-4</c:v>
                </c:pt>
                <c:pt idx="4">
                  <c:v>0</c:v>
                </c:pt>
                <c:pt idx="11">
                  <c:v>1.1458333333333333E-3</c:v>
                </c:pt>
                <c:pt idx="12">
                  <c:v>1.3888888888888889E-4</c:v>
                </c:pt>
                <c:pt idx="13">
                  <c:v>2.0833333333333335E-4</c:v>
                </c:pt>
                <c:pt idx="14">
                  <c:v>6.3657407407407402E-4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1">
                  <c:v>2.6967592592592599E-3</c:v>
                </c:pt>
                <c:pt idx="2">
                  <c:v>8.3333333333333328E-4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1.1574074074074073E-4</c:v>
                </c:pt>
                <c:pt idx="9">
                  <c:v>0</c:v>
                </c:pt>
                <c:pt idx="10">
                  <c:v>0</c:v>
                </c:pt>
                <c:pt idx="11">
                  <c:v>4.6296296296296298E-4</c:v>
                </c:pt>
                <c:pt idx="12">
                  <c:v>2.8935185185185184E-4</c:v>
                </c:pt>
                <c:pt idx="13">
                  <c:v>2.8935185185185184E-4</c:v>
                </c:pt>
                <c:pt idx="14">
                  <c:v>7.407407407407407E-4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Italiani in 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1">
                  <c:v>1.0300925925925926E-3</c:v>
                </c:pt>
                <c:pt idx="2">
                  <c:v>6.2500000000000001E-4</c:v>
                </c:pt>
                <c:pt idx="4">
                  <c:v>9.6064814814814819E-4</c:v>
                </c:pt>
                <c:pt idx="11">
                  <c:v>6.9444444444444447E-4</c:v>
                </c:pt>
                <c:pt idx="12">
                  <c:v>1.9675925925925926E-4</c:v>
                </c:pt>
                <c:pt idx="13">
                  <c:v>3.1250000000000001E-4</c:v>
                </c:pt>
                <c:pt idx="14">
                  <c:v>4.1666666666666664E-4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1">
                  <c:v>1.2152777777777778E-3</c:v>
                </c:pt>
                <c:pt idx="2">
                  <c:v>1.6782407407407406E-3</c:v>
                </c:pt>
                <c:pt idx="4">
                  <c:v>9.8379629629629642E-4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8.6805555555555551E-4</c:v>
                </c:pt>
                <c:pt idx="12">
                  <c:v>7.6388888888888882E-4</c:v>
                </c:pt>
                <c:pt idx="13">
                  <c:v>2.8935185185185184E-4</c:v>
                </c:pt>
                <c:pt idx="14">
                  <c:v>9.1435185185185185E-4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1">
                  <c:v>0</c:v>
                </c:pt>
                <c:pt idx="11">
                  <c:v>3.9351851851851852E-4</c:v>
                </c:pt>
                <c:pt idx="13">
                  <c:v>2.0833333333333332E-4</c:v>
                </c:pt>
                <c:pt idx="14">
                  <c:v>4.1666666666666669E-4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8.4490740740740739E-4</c:v>
                </c:pt>
                <c:pt idx="3">
                  <c:v>0</c:v>
                </c:pt>
                <c:pt idx="4">
                  <c:v>2.7199074074074074E-3</c:v>
                </c:pt>
                <c:pt idx="5">
                  <c:v>0</c:v>
                </c:pt>
                <c:pt idx="7">
                  <c:v>0</c:v>
                </c:pt>
                <c:pt idx="8">
                  <c:v>1.7361111111111112E-4</c:v>
                </c:pt>
                <c:pt idx="9">
                  <c:v>0</c:v>
                </c:pt>
                <c:pt idx="10">
                  <c:v>0</c:v>
                </c:pt>
                <c:pt idx="11">
                  <c:v>3.8541666666666668E-3</c:v>
                </c:pt>
                <c:pt idx="12">
                  <c:v>5.7870370370370367E-4</c:v>
                </c:pt>
                <c:pt idx="13">
                  <c:v>1.5625000000000001E-3</c:v>
                </c:pt>
                <c:pt idx="14">
                  <c:v>3.6458333333333325E-3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1.0416666666666669E-3</c:v>
                </c:pt>
                <c:pt idx="2">
                  <c:v>3.6574074074074074E-3</c:v>
                </c:pt>
                <c:pt idx="3">
                  <c:v>6.134259259259259E-4</c:v>
                </c:pt>
                <c:pt idx="4">
                  <c:v>6.134259259259259E-4</c:v>
                </c:pt>
                <c:pt idx="5">
                  <c:v>0</c:v>
                </c:pt>
                <c:pt idx="7">
                  <c:v>0</c:v>
                </c:pt>
                <c:pt idx="8">
                  <c:v>4.2824074074074075E-4</c:v>
                </c:pt>
                <c:pt idx="9">
                  <c:v>0</c:v>
                </c:pt>
                <c:pt idx="10">
                  <c:v>0</c:v>
                </c:pt>
                <c:pt idx="11">
                  <c:v>2.2569444444444447E-3</c:v>
                </c:pt>
                <c:pt idx="12">
                  <c:v>3.4722222222222218E-4</c:v>
                </c:pt>
                <c:pt idx="13">
                  <c:v>5.5555555555555556E-4</c:v>
                </c:pt>
                <c:pt idx="14">
                  <c:v>1.8981481481481479E-3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7.5231481481481482E-4</c:v>
                </c:pt>
                <c:pt idx="2">
                  <c:v>2.5925925925925925E-3</c:v>
                </c:pt>
                <c:pt idx="3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9.2592592592592588E-5</c:v>
                </c:pt>
                <c:pt idx="12">
                  <c:v>2.1990740740740743E-4</c:v>
                </c:pt>
                <c:pt idx="13">
                  <c:v>1.5046296296296297E-4</c:v>
                </c:pt>
                <c:pt idx="14">
                  <c:v>5.7870370370370367E-4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1.4120370370370372E-3</c:v>
                </c:pt>
                <c:pt idx="2">
                  <c:v>2.4305555555555556E-3</c:v>
                </c:pt>
                <c:pt idx="3">
                  <c:v>1.3888888888888889E-4</c:v>
                </c:pt>
                <c:pt idx="4">
                  <c:v>1.7361111111111112E-4</c:v>
                </c:pt>
                <c:pt idx="5">
                  <c:v>2.3148148148148146E-4</c:v>
                </c:pt>
                <c:pt idx="7">
                  <c:v>0</c:v>
                </c:pt>
                <c:pt idx="8">
                  <c:v>1.0416666666666667E-4</c:v>
                </c:pt>
                <c:pt idx="9">
                  <c:v>0</c:v>
                </c:pt>
                <c:pt idx="10">
                  <c:v>0</c:v>
                </c:pt>
                <c:pt idx="11">
                  <c:v>1.0069444444444442E-3</c:v>
                </c:pt>
                <c:pt idx="12">
                  <c:v>9.2592592592592596E-4</c:v>
                </c:pt>
                <c:pt idx="13">
                  <c:v>6.8287037037037036E-4</c:v>
                </c:pt>
                <c:pt idx="14">
                  <c:v>2.8240740740740743E-3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7.1643518518518514E-3</c:v>
                </c:pt>
                <c:pt idx="2">
                  <c:v>3.5972222222222225E-2</c:v>
                </c:pt>
                <c:pt idx="3">
                  <c:v>9.0277777777777774E-4</c:v>
                </c:pt>
                <c:pt idx="4">
                  <c:v>7.3842592592592588E-3</c:v>
                </c:pt>
                <c:pt idx="5">
                  <c:v>1.0185185185185184E-3</c:v>
                </c:pt>
                <c:pt idx="6">
                  <c:v>0</c:v>
                </c:pt>
                <c:pt idx="7">
                  <c:v>0</c:v>
                </c:pt>
                <c:pt idx="8">
                  <c:v>7.6388888888888882E-4</c:v>
                </c:pt>
                <c:pt idx="9">
                  <c:v>0</c:v>
                </c:pt>
                <c:pt idx="10">
                  <c:v>0</c:v>
                </c:pt>
                <c:pt idx="11">
                  <c:v>1.4479166666666668E-2</c:v>
                </c:pt>
                <c:pt idx="12">
                  <c:v>5.3240740740740731E-3</c:v>
                </c:pt>
                <c:pt idx="13">
                  <c:v>3.9930555555555544E-3</c:v>
                </c:pt>
                <c:pt idx="14">
                  <c:v>1.2858796296296287E-2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5.9259259259259282E-3</c:v>
                </c:pt>
                <c:pt idx="2">
                  <c:v>6.1111111111111106E-3</c:v>
                </c:pt>
                <c:pt idx="3">
                  <c:v>6.7129629629629635E-4</c:v>
                </c:pt>
                <c:pt idx="4">
                  <c:v>3.9467592592592592E-3</c:v>
                </c:pt>
                <c:pt idx="5">
                  <c:v>5.5555555555555556E-4</c:v>
                </c:pt>
                <c:pt idx="6">
                  <c:v>0</c:v>
                </c:pt>
                <c:pt idx="7">
                  <c:v>0</c:v>
                </c:pt>
                <c:pt idx="8">
                  <c:v>4.3981481481481481E-4</c:v>
                </c:pt>
                <c:pt idx="9">
                  <c:v>0</c:v>
                </c:pt>
                <c:pt idx="10">
                  <c:v>0</c:v>
                </c:pt>
                <c:pt idx="11">
                  <c:v>1.0775462962962969E-2</c:v>
                </c:pt>
                <c:pt idx="12">
                  <c:v>3.3333333333333331E-3</c:v>
                </c:pt>
                <c:pt idx="13">
                  <c:v>4.9074074074074072E-3</c:v>
                </c:pt>
                <c:pt idx="14">
                  <c:v>1.3101851851851854E-2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ser>
          <c:idx val="10"/>
          <c:order val="18"/>
          <c:tx>
            <c:strRef>
              <c:f>grafico1!$A$20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1.0879629629629629E-3</c:v>
                </c:pt>
                <c:pt idx="2">
                  <c:v>2.8935185185185184E-4</c:v>
                </c:pt>
                <c:pt idx="3">
                  <c:v>0</c:v>
                </c:pt>
                <c:pt idx="4">
                  <c:v>3.9351851851851852E-4</c:v>
                </c:pt>
                <c:pt idx="5">
                  <c:v>1.8518518518518518E-4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2.2569444444444442E-3</c:v>
                </c:pt>
                <c:pt idx="12">
                  <c:v>9.7222222222222219E-4</c:v>
                </c:pt>
                <c:pt idx="13">
                  <c:v>2.3032407407407407E-3</c:v>
                </c:pt>
                <c:pt idx="14">
                  <c:v>5.9722222222222225E-3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1222400"/>
        <c:axId val="288001984"/>
      </c:barChart>
      <c:catAx>
        <c:axId val="14122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001984"/>
        <c:crosses val="autoZero"/>
        <c:auto val="1"/>
        <c:lblAlgn val="ctr"/>
        <c:lblOffset val="100"/>
        <c:noMultiLvlLbl val="0"/>
      </c:catAx>
      <c:valAx>
        <c:axId val="28800198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4122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84"/>
          <c:y val="0.12813796170131739"/>
          <c:w val="0.21556353532950534"/>
          <c:h val="0.85683059463878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'gr2-RAI'!$D$2:$D$20</c:f>
              <c:numCache>
                <c:formatCode>0.00%</c:formatCode>
                <c:ptCount val="19"/>
                <c:pt idx="0">
                  <c:v>0.76460945033751204</c:v>
                </c:pt>
                <c:pt idx="1">
                  <c:v>0.98282852373002627</c:v>
                </c:pt>
                <c:pt idx="2">
                  <c:v>0.87224134440170065</c:v>
                </c:pt>
                <c:pt idx="3">
                  <c:v>0.62297934440951952</c:v>
                </c:pt>
                <c:pt idx="4">
                  <c:v>0.67574361122748217</c:v>
                </c:pt>
                <c:pt idx="5">
                  <c:v>0.91308758877240448</c:v>
                </c:pt>
                <c:pt idx="6">
                  <c:v>0.73746130030959756</c:v>
                </c:pt>
                <c:pt idx="7">
                  <c:v>0.93840104849279149</c:v>
                </c:pt>
                <c:pt idx="8">
                  <c:v>1</c:v>
                </c:pt>
                <c:pt idx="9">
                  <c:v>0.73194534808067668</c:v>
                </c:pt>
                <c:pt idx="10">
                  <c:v>0.43953294412010002</c:v>
                </c:pt>
                <c:pt idx="11">
                  <c:v>1</c:v>
                </c:pt>
                <c:pt idx="12">
                  <c:v>0.8319308087891536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0.71636363636363631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'gr2-RAI'!$E$2:$E$20</c:f>
              <c:numCache>
                <c:formatCode>0.00%</c:formatCode>
                <c:ptCount val="19"/>
                <c:pt idx="0">
                  <c:v>0.2353905496624879</c:v>
                </c:pt>
                <c:pt idx="1">
                  <c:v>1.7171476269973774E-2</c:v>
                </c:pt>
                <c:pt idx="2">
                  <c:v>0.1277586555982993</c:v>
                </c:pt>
                <c:pt idx="3">
                  <c:v>0.37702065559048048</c:v>
                </c:pt>
                <c:pt idx="4">
                  <c:v>0.32425638877251778</c:v>
                </c:pt>
                <c:pt idx="5">
                  <c:v>8.6912411227595562E-2</c:v>
                </c:pt>
                <c:pt idx="6">
                  <c:v>0.26253869969040239</c:v>
                </c:pt>
                <c:pt idx="7">
                  <c:v>6.1598951507208392E-2</c:v>
                </c:pt>
                <c:pt idx="8">
                  <c:v>0</c:v>
                </c:pt>
                <c:pt idx="9">
                  <c:v>0.26805465191932337</c:v>
                </c:pt>
                <c:pt idx="10">
                  <c:v>0.56046705587989998</c:v>
                </c:pt>
                <c:pt idx="11">
                  <c:v>0</c:v>
                </c:pt>
                <c:pt idx="12">
                  <c:v>0.16806919121084629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0.28363636363636363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2483584"/>
        <c:axId val="291776192"/>
      </c:barChart>
      <c:catAx>
        <c:axId val="29248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776192"/>
        <c:crosses val="autoZero"/>
        <c:auto val="1"/>
        <c:lblAlgn val="ctr"/>
        <c:lblOffset val="100"/>
        <c:noMultiLvlLbl val="0"/>
      </c:catAx>
      <c:valAx>
        <c:axId val="2917761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248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72"/>
          <c:y val="9.5555555555555657E-2"/>
          <c:w val="0.66379909764857326"/>
          <c:h val="0.8781818181818187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79E-2"/>
                  <c:y val="3.697436474219417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24'!$D$2:$D$20</c:f>
              <c:numCache>
                <c:formatCode>0.00%</c:formatCode>
                <c:ptCount val="19"/>
                <c:pt idx="0">
                  <c:v>0.87268128161888703</c:v>
                </c:pt>
                <c:pt idx="1">
                  <c:v>1</c:v>
                </c:pt>
                <c:pt idx="2">
                  <c:v>0.97445972495088407</c:v>
                </c:pt>
                <c:pt idx="3">
                  <c:v>0.90953966249569507</c:v>
                </c:pt>
                <c:pt idx="4">
                  <c:v>0.84522502744237105</c:v>
                </c:pt>
                <c:pt idx="5">
                  <c:v>0.9073770491803278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3.9179104477611935E-2</c:v>
                </c:pt>
                <c:pt idx="11">
                  <c:v>0</c:v>
                </c:pt>
                <c:pt idx="12">
                  <c:v>0.99575371549893843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0.96078431372549022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24'!$E$2:$E$20</c:f>
              <c:numCache>
                <c:formatCode>0.00%</c:formatCode>
                <c:ptCount val="19"/>
                <c:pt idx="0">
                  <c:v>0.12731871838111294</c:v>
                </c:pt>
                <c:pt idx="1">
                  <c:v>0</c:v>
                </c:pt>
                <c:pt idx="2">
                  <c:v>2.5540275049115914E-2</c:v>
                </c:pt>
                <c:pt idx="3">
                  <c:v>9.0460337504304877E-2</c:v>
                </c:pt>
                <c:pt idx="4">
                  <c:v>0.15477497255762898</c:v>
                </c:pt>
                <c:pt idx="5">
                  <c:v>9.2622950819672131E-2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0.96082089552238814</c:v>
                </c:pt>
                <c:pt idx="11">
                  <c:v>0</c:v>
                </c:pt>
                <c:pt idx="12">
                  <c:v>4.246284501061571E-3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3.9215686274509803E-2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1846656"/>
        <c:axId val="291778496"/>
      </c:barChart>
      <c:catAx>
        <c:axId val="291846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778496"/>
        <c:crosses val="autoZero"/>
        <c:auto val="1"/>
        <c:lblAlgn val="ctr"/>
        <c:lblOffset val="100"/>
        <c:noMultiLvlLbl val="0"/>
      </c:catAx>
      <c:valAx>
        <c:axId val="2917784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18466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2571648"/>
        <c:axId val="291780800"/>
      </c:barChart>
      <c:catAx>
        <c:axId val="292571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780800"/>
        <c:crosses val="autoZero"/>
        <c:auto val="1"/>
        <c:lblAlgn val="ctr"/>
        <c:lblOffset val="100"/>
        <c:noMultiLvlLbl val="0"/>
      </c:catAx>
      <c:valAx>
        <c:axId val="2917808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257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4"/>
          <c:y val="1.65670882048834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6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'gr2-Elemedia'!$D$2:$D$20</c:f>
              <c:numCache>
                <c:formatCode>0.00%</c:formatCode>
                <c:ptCount val="19"/>
                <c:pt idx="0">
                  <c:v>0.75850713501646538</c:v>
                </c:pt>
                <c:pt idx="1">
                  <c:v>1</c:v>
                </c:pt>
                <c:pt idx="2">
                  <c:v>0.21627906976744185</c:v>
                </c:pt>
                <c:pt idx="3">
                  <c:v>0.58786098874204606</c:v>
                </c:pt>
                <c:pt idx="4">
                  <c:v>0.93284671532846708</c:v>
                </c:pt>
                <c:pt idx="5">
                  <c:v>0.7989690721649485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0.81595092024539873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'gr2-Elemedia'!$E$2:$E$20</c:f>
              <c:numCache>
                <c:formatCode>0.00%</c:formatCode>
                <c:ptCount val="19"/>
                <c:pt idx="0">
                  <c:v>0.24149286498353459</c:v>
                </c:pt>
                <c:pt idx="1">
                  <c:v>0</c:v>
                </c:pt>
                <c:pt idx="2">
                  <c:v>0.78372093023255807</c:v>
                </c:pt>
                <c:pt idx="3">
                  <c:v>0.41213901125795394</c:v>
                </c:pt>
                <c:pt idx="4">
                  <c:v>6.7153284671532851E-2</c:v>
                </c:pt>
                <c:pt idx="5">
                  <c:v>0.20103092783505158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0.18404907975460125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2249600"/>
        <c:axId val="293274176"/>
      </c:barChart>
      <c:catAx>
        <c:axId val="292249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274176"/>
        <c:crosses val="autoZero"/>
        <c:auto val="1"/>
        <c:lblAlgn val="ctr"/>
        <c:lblOffset val="100"/>
        <c:noMultiLvlLbl val="0"/>
      </c:catAx>
      <c:valAx>
        <c:axId val="2932741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22496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93429248"/>
        <c:axId val="293276480"/>
      </c:barChart>
      <c:catAx>
        <c:axId val="293429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276480"/>
        <c:crosses val="autoZero"/>
        <c:auto val="1"/>
        <c:lblAlgn val="ctr"/>
        <c:lblOffset val="100"/>
        <c:noMultiLvlLbl val="0"/>
      </c:catAx>
      <c:valAx>
        <c:axId val="2932764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342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0.1982758620689655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0.80172413793103459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2222976"/>
        <c:axId val="293278784"/>
      </c:barChart>
      <c:catAx>
        <c:axId val="292222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278784"/>
        <c:crosses val="autoZero"/>
        <c:auto val="1"/>
        <c:lblAlgn val="ctr"/>
        <c:lblOffset val="100"/>
        <c:noMultiLvlLbl val="0"/>
      </c:catAx>
      <c:valAx>
        <c:axId val="2932787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222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909"/>
          <c:y val="1.65670882048834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3175808"/>
        <c:axId val="293281088"/>
      </c:barChart>
      <c:catAx>
        <c:axId val="293175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281088"/>
        <c:crosses val="autoZero"/>
        <c:auto val="1"/>
        <c:lblAlgn val="ctr"/>
        <c:lblOffset val="100"/>
        <c:noMultiLvlLbl val="0"/>
      </c:catAx>
      <c:valAx>
        <c:axId val="2932810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317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61E-2"/>
          <c:y val="1.858729022508550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3178368"/>
        <c:axId val="293103296"/>
      </c:barChart>
      <c:catAx>
        <c:axId val="293178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3103296"/>
        <c:crosses val="autoZero"/>
        <c:auto val="1"/>
        <c:lblAlgn val="ctr"/>
        <c:lblOffset val="100"/>
        <c:noMultiLvlLbl val="0"/>
      </c:catAx>
      <c:valAx>
        <c:axId val="2931032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317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'gr1-RAI'!$D$2:$D$20</c:f>
              <c:numCache>
                <c:formatCode>0.00%</c:formatCode>
                <c:ptCount val="19"/>
                <c:pt idx="0">
                  <c:v>0.86628324946081947</c:v>
                </c:pt>
                <c:pt idx="1">
                  <c:v>1</c:v>
                </c:pt>
                <c:pt idx="2">
                  <c:v>0.85290889132821068</c:v>
                </c:pt>
                <c:pt idx="3">
                  <c:v>0.91708062667176149</c:v>
                </c:pt>
                <c:pt idx="4">
                  <c:v>0.41093117408906893</c:v>
                </c:pt>
                <c:pt idx="5">
                  <c:v>0.52402745995423339</c:v>
                </c:pt>
                <c:pt idx="6">
                  <c:v>0.8571428571428571</c:v>
                </c:pt>
                <c:pt idx="7">
                  <c:v>0.38823529411764696</c:v>
                </c:pt>
                <c:pt idx="8">
                  <c:v>1</c:v>
                </c:pt>
                <c:pt idx="9">
                  <c:v>1</c:v>
                </c:pt>
                <c:pt idx="10">
                  <c:v>0.42941176470588233</c:v>
                </c:pt>
                <c:pt idx="11">
                  <c:v>1</c:v>
                </c:pt>
                <c:pt idx="12">
                  <c:v>0.77599999999999991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0.86550976138828639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'gr1-RAI'!$E$2:$E$20</c:f>
              <c:numCache>
                <c:formatCode>0.00%</c:formatCode>
                <c:ptCount val="19"/>
                <c:pt idx="0">
                  <c:v>0.13371675053918045</c:v>
                </c:pt>
                <c:pt idx="1">
                  <c:v>0</c:v>
                </c:pt>
                <c:pt idx="2">
                  <c:v>0.14709110867178923</c:v>
                </c:pt>
                <c:pt idx="3">
                  <c:v>8.2919373328238455E-2</c:v>
                </c:pt>
                <c:pt idx="4">
                  <c:v>0.58906882591093113</c:v>
                </c:pt>
                <c:pt idx="5">
                  <c:v>0.47597254004576661</c:v>
                </c:pt>
                <c:pt idx="6">
                  <c:v>0.14285714285714285</c:v>
                </c:pt>
                <c:pt idx="7">
                  <c:v>0.61176470588235288</c:v>
                </c:pt>
                <c:pt idx="8">
                  <c:v>0</c:v>
                </c:pt>
                <c:pt idx="9">
                  <c:v>0</c:v>
                </c:pt>
                <c:pt idx="10">
                  <c:v>0.57058823529411762</c:v>
                </c:pt>
                <c:pt idx="11">
                  <c:v>0</c:v>
                </c:pt>
                <c:pt idx="12">
                  <c:v>0.22400000000000003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0.13449023861171366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9305600"/>
        <c:axId val="288005440"/>
      </c:barChart>
      <c:catAx>
        <c:axId val="289305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005440"/>
        <c:crosses val="autoZero"/>
        <c:auto val="1"/>
        <c:lblAlgn val="ctr"/>
        <c:lblOffset val="100"/>
        <c:noMultiLvlLbl val="0"/>
      </c:catAx>
      <c:valAx>
        <c:axId val="2880054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93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8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24'!$D$2:$D$20</c:f>
              <c:numCache>
                <c:formatCode>0.00%</c:formatCode>
                <c:ptCount val="19"/>
                <c:pt idx="0">
                  <c:v>0.93542435424354242</c:v>
                </c:pt>
                <c:pt idx="1">
                  <c:v>1</c:v>
                </c:pt>
                <c:pt idx="2">
                  <c:v>1</c:v>
                </c:pt>
                <c:pt idx="3">
                  <c:v>0.93406593406593408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0.25525525525525528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0.98281417830290008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24'!$E$2:$E$20</c:f>
              <c:numCache>
                <c:formatCode>0.00%</c:formatCode>
                <c:ptCount val="19"/>
                <c:pt idx="0">
                  <c:v>6.4575645756457592E-2</c:v>
                </c:pt>
                <c:pt idx="1">
                  <c:v>0</c:v>
                </c:pt>
                <c:pt idx="2">
                  <c:v>0</c:v>
                </c:pt>
                <c:pt idx="3">
                  <c:v>6.5934065934065922E-2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0.74474474474474472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1.7185821697099882E-2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9264640"/>
        <c:axId val="288745152"/>
      </c:barChart>
      <c:catAx>
        <c:axId val="289264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745152"/>
        <c:crosses val="autoZero"/>
        <c:auto val="1"/>
        <c:lblAlgn val="ctr"/>
        <c:lblOffset val="100"/>
        <c:noMultiLvlLbl val="0"/>
      </c:catAx>
      <c:valAx>
        <c:axId val="2887451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92646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78"/>
          <c:y val="1.65670882048834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'gr1-Mediaset'!$D$2:$D$20</c:f>
              <c:numCache>
                <c:formatCode>0.00%</c:formatCode>
                <c:ptCount val="19"/>
                <c:pt idx="0">
                  <c:v>1</c:v>
                </c:pt>
                <c:pt idx="1">
                  <c:v>0.88764044943820219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0.11235955056179774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9980928"/>
        <c:axId val="288747456"/>
      </c:barChart>
      <c:catAx>
        <c:axId val="289980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747456"/>
        <c:crosses val="autoZero"/>
        <c:auto val="1"/>
        <c:lblAlgn val="ctr"/>
        <c:lblOffset val="100"/>
        <c:noMultiLvlLbl val="0"/>
      </c:catAx>
      <c:valAx>
        <c:axId val="2887474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998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/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9"/>
          <c:y val="2.0607492245287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'gr1-Elemedia'!$D$2:$D$20</c:f>
              <c:numCache>
                <c:formatCode>0.00%</c:formatCode>
                <c:ptCount val="19"/>
                <c:pt idx="0">
                  <c:v>0.94904458598726116</c:v>
                </c:pt>
                <c:pt idx="1">
                  <c:v>1</c:v>
                </c:pt>
                <c:pt idx="2">
                  <c:v>0.75880758807588078</c:v>
                </c:pt>
                <c:pt idx="3">
                  <c:v>1</c:v>
                </c:pt>
                <c:pt idx="4">
                  <c:v>0.30316742081447962</c:v>
                </c:pt>
                <c:pt idx="5">
                  <c:v>0.84931506849315075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0.43529411764705878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'gr1-Elemedia'!$E$2:$E$20</c:f>
              <c:numCache>
                <c:formatCode>0.00%</c:formatCode>
                <c:ptCount val="19"/>
                <c:pt idx="0">
                  <c:v>5.0955414012738849E-2</c:v>
                </c:pt>
                <c:pt idx="1">
                  <c:v>0</c:v>
                </c:pt>
                <c:pt idx="2">
                  <c:v>0.24119241192411922</c:v>
                </c:pt>
                <c:pt idx="3">
                  <c:v>0</c:v>
                </c:pt>
                <c:pt idx="4">
                  <c:v>0.69683257918552033</c:v>
                </c:pt>
                <c:pt idx="5">
                  <c:v>0.15068493150684931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0.56470588235294106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89449984"/>
        <c:axId val="288749760"/>
      </c:barChart>
      <c:catAx>
        <c:axId val="289449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749760"/>
        <c:crosses val="autoZero"/>
        <c:auto val="1"/>
        <c:lblAlgn val="ctr"/>
        <c:lblOffset val="100"/>
        <c:noMultiLvlLbl val="0"/>
      </c:catAx>
      <c:valAx>
        <c:axId val="2887497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894499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1"/>
          <c:y val="2.0607492245287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0382336"/>
        <c:axId val="290406976"/>
      </c:barChart>
      <c:catAx>
        <c:axId val="290382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0406976"/>
        <c:crosses val="autoZero"/>
        <c:auto val="1"/>
        <c:lblAlgn val="ctr"/>
        <c:lblOffset val="100"/>
        <c:noMultiLvlLbl val="0"/>
      </c:catAx>
      <c:valAx>
        <c:axId val="2904069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03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/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58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0.71264367816091956</c:v>
                </c:pt>
                <c:pt idx="3">
                  <c:v>0.88786764705882348</c:v>
                </c:pt>
                <c:pt idx="4">
                  <c:v>0.15830115830115829</c:v>
                </c:pt>
                <c:pt idx="5">
                  <c:v>0.73333333333333339</c:v>
                </c:pt>
                <c:pt idx="6">
                  <c:v>0.81818181818181812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0.82758620689655171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0.2873563218390805</c:v>
                </c:pt>
                <c:pt idx="3">
                  <c:v>0.11213235294117647</c:v>
                </c:pt>
                <c:pt idx="4">
                  <c:v>0.84169884169884179</c:v>
                </c:pt>
                <c:pt idx="5">
                  <c:v>0.26666666666666666</c:v>
                </c:pt>
                <c:pt idx="6">
                  <c:v>0.18181818181818182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0.17241379310344832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42017280"/>
        <c:axId val="290409280"/>
      </c:barChart>
      <c:catAx>
        <c:axId val="42017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0409280"/>
        <c:crosses val="autoZero"/>
        <c:auto val="1"/>
        <c:lblAlgn val="ctr"/>
        <c:lblOffset val="100"/>
        <c:noMultiLvlLbl val="0"/>
      </c:catAx>
      <c:valAx>
        <c:axId val="290409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4201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/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333617518760865"/>
          <c:y val="1.05064821442774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'gr1-RDS'!$D$2:$D$20</c:f>
              <c:numCache>
                <c:formatCode>0.00%</c:formatCode>
                <c:ptCount val="19"/>
                <c:pt idx="0">
                  <c:v>0.84044526901669758</c:v>
                </c:pt>
                <c:pt idx="1">
                  <c:v>0.96938775510204078</c:v>
                </c:pt>
                <c:pt idx="2">
                  <c:v>0.85064935064935054</c:v>
                </c:pt>
                <c:pt idx="3">
                  <c:v>1</c:v>
                </c:pt>
                <c:pt idx="4">
                  <c:v>0.13736263736263737</c:v>
                </c:pt>
                <c:pt idx="5">
                  <c:v>0.87647058823529411</c:v>
                </c:pt>
                <c:pt idx="6">
                  <c:v>0.38596491228070173</c:v>
                </c:pt>
                <c:pt idx="7">
                  <c:v>0.7</c:v>
                </c:pt>
                <c:pt idx="8">
                  <c:v>1</c:v>
                </c:pt>
                <c:pt idx="9">
                  <c:v>1</c:v>
                </c:pt>
                <c:pt idx="10">
                  <c:v>0.39999999999999997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0.912109375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'gr1-RDS'!$E$2:$E$20</c:f>
              <c:numCache>
                <c:formatCode>0.00%</c:formatCode>
                <c:ptCount val="19"/>
                <c:pt idx="0">
                  <c:v>0.15955473098330239</c:v>
                </c:pt>
                <c:pt idx="1">
                  <c:v>3.0612244897959183E-2</c:v>
                </c:pt>
                <c:pt idx="2">
                  <c:v>0.14935064935064934</c:v>
                </c:pt>
                <c:pt idx="3">
                  <c:v>0</c:v>
                </c:pt>
                <c:pt idx="4">
                  <c:v>0.86263736263736257</c:v>
                </c:pt>
                <c:pt idx="5">
                  <c:v>0.12352941176470585</c:v>
                </c:pt>
                <c:pt idx="6">
                  <c:v>0.61403508771929827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8.7890624999999958E-2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0263552"/>
        <c:axId val="290411584"/>
      </c:barChart>
      <c:catAx>
        <c:axId val="290263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0411584"/>
        <c:crosses val="autoZero"/>
        <c:auto val="1"/>
        <c:lblAlgn val="ctr"/>
        <c:lblOffset val="100"/>
        <c:noMultiLvlLbl val="0"/>
      </c:catAx>
      <c:valAx>
        <c:axId val="2904115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026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u="none" strike="noStrike" baseline="0"/>
              <a:t>Periodo dal 01.02.2021 al 28.02.2021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84"/>
          <c:y val="1.65670882048834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Italiani in Europa</c:v>
                </c:pt>
                <c:pt idx="10">
                  <c:v>Azione - +Europa - Radicali Italiani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91709440"/>
        <c:axId val="290413888"/>
      </c:barChart>
      <c:catAx>
        <c:axId val="291709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0413888"/>
        <c:crosses val="autoZero"/>
        <c:auto val="1"/>
        <c:lblAlgn val="ctr"/>
        <c:lblOffset val="100"/>
        <c:noMultiLvlLbl val="0"/>
      </c:catAx>
      <c:valAx>
        <c:axId val="2904138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170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996" cy="6283427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2"/>
  <sheetViews>
    <sheetView showGridLines="0" showZeros="0" view="pageBreakPreview" zoomScaleNormal="70" zoomScaleSheetLayoutView="100" workbookViewId="0">
      <selection activeCell="B4" sqref="B4:N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89" t="s">
        <v>28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9.5486111111111049E-3</v>
      </c>
      <c r="D7" s="12">
        <f t="shared" ref="D7:D19" si="0">IFERROR(C7/C$20,0)</f>
        <v>0.14658848614072489</v>
      </c>
      <c r="E7" s="12">
        <f t="shared" ref="E7:E19" si="1">IFERROR(C7/C$31,0)</f>
        <v>9.3273035613340827E-2</v>
      </c>
      <c r="F7" s="11">
        <v>1.7708333333333332E-3</v>
      </c>
      <c r="G7" s="12">
        <f t="shared" ref="G7:G19" si="2">IFERROR(F7/F$20,0)</f>
        <v>0.10797459421312632</v>
      </c>
      <c r="H7" s="12">
        <f t="shared" ref="H7:H19" si="3">IFERROR(F7/F$31,0)</f>
        <v>6.1077844311377243E-2</v>
      </c>
      <c r="I7" s="11">
        <v>4.7800925925925919E-3</v>
      </c>
      <c r="J7" s="12">
        <f t="shared" ref="J7:J19" si="4">IFERROR(I7/I$20,0)</f>
        <v>0.17115623704931618</v>
      </c>
      <c r="K7" s="12">
        <f t="shared" ref="K7:K19" si="5">IFERROR(I7/I$31,0)</f>
        <v>0.12240663900414937</v>
      </c>
      <c r="L7" s="13">
        <f>SUM(C7,F7,I7)</f>
        <v>1.609953703703703E-2</v>
      </c>
      <c r="M7" s="12">
        <f t="shared" ref="M7:M19" si="6">IFERROR(L7/L$20,0)</f>
        <v>0.14707126242334528</v>
      </c>
      <c r="N7" s="14">
        <f t="shared" ref="N7:N16" si="7">IFERROR(L7/L$31,0)</f>
        <v>9.4471610975278453E-2</v>
      </c>
    </row>
    <row r="8" spans="2:14" x14ac:dyDescent="0.25">
      <c r="B8" s="145" t="s">
        <v>100</v>
      </c>
      <c r="C8" s="11">
        <v>9.039351851851847E-3</v>
      </c>
      <c r="D8" s="12">
        <f t="shared" si="0"/>
        <v>0.13877043354655291</v>
      </c>
      <c r="E8" s="12">
        <f t="shared" si="1"/>
        <v>8.8298473713962655E-2</v>
      </c>
      <c r="F8" s="11">
        <v>2.3495370370370371E-3</v>
      </c>
      <c r="G8" s="12">
        <f t="shared" si="2"/>
        <v>0.14326040931545519</v>
      </c>
      <c r="H8" s="12">
        <f t="shared" si="3"/>
        <v>8.1037924151696611E-2</v>
      </c>
      <c r="I8" s="11">
        <v>4.4907407407407396E-3</v>
      </c>
      <c r="J8" s="12">
        <f t="shared" si="4"/>
        <v>0.16079569001243263</v>
      </c>
      <c r="K8" s="12">
        <f t="shared" si="5"/>
        <v>0.11499703615886188</v>
      </c>
      <c r="L8" s="13">
        <f t="shared" ref="L8:L19" si="8">SUM(C8,F8,I8)</f>
        <v>1.5879629629629625E-2</v>
      </c>
      <c r="M8" s="12">
        <f t="shared" si="6"/>
        <v>0.14506238105307676</v>
      </c>
      <c r="N8" s="14">
        <f t="shared" si="7"/>
        <v>9.3181200760662872E-2</v>
      </c>
    </row>
    <row r="9" spans="2:14" x14ac:dyDescent="0.25">
      <c r="B9" s="10" t="s">
        <v>51</v>
      </c>
      <c r="C9" s="11">
        <v>6.3657407407407395E-3</v>
      </c>
      <c r="D9" s="12">
        <f t="shared" si="0"/>
        <v>9.7725657427149976E-2</v>
      </c>
      <c r="E9" s="12">
        <f t="shared" si="1"/>
        <v>6.2182023742227248E-2</v>
      </c>
      <c r="F9" s="11">
        <v>1.0532407407407407E-3</v>
      </c>
      <c r="G9" s="12">
        <f t="shared" si="2"/>
        <v>6.4220183486238522E-2</v>
      </c>
      <c r="H9" s="12">
        <f t="shared" si="3"/>
        <v>3.6327345309381233E-2</v>
      </c>
      <c r="I9" s="11">
        <v>3.1249999999999997E-3</v>
      </c>
      <c r="J9" s="12">
        <f t="shared" si="4"/>
        <v>0.11189390799834231</v>
      </c>
      <c r="K9" s="12">
        <f t="shared" si="5"/>
        <v>8.0023710729104927E-2</v>
      </c>
      <c r="L9" s="13">
        <f t="shared" si="8"/>
        <v>1.0543981481481481E-2</v>
      </c>
      <c r="M9" s="12">
        <f t="shared" si="6"/>
        <v>9.6320575174455511E-2</v>
      </c>
      <c r="N9" s="14">
        <f t="shared" si="7"/>
        <v>6.187177397446348E-2</v>
      </c>
    </row>
    <row r="10" spans="2:14" x14ac:dyDescent="0.25">
      <c r="B10" s="10" t="s">
        <v>11</v>
      </c>
      <c r="C10" s="11">
        <v>1.7523148148148145E-2</v>
      </c>
      <c r="D10" s="12">
        <f t="shared" si="0"/>
        <v>0.26901208244491831</v>
      </c>
      <c r="E10" s="12">
        <f t="shared" si="1"/>
        <v>0.17117015262860374</v>
      </c>
      <c r="F10" s="11">
        <v>5.729166666666668E-3</v>
      </c>
      <c r="G10" s="12">
        <f t="shared" si="2"/>
        <v>0.34932956951305583</v>
      </c>
      <c r="H10" s="12">
        <f t="shared" si="3"/>
        <v>0.19760479041916171</v>
      </c>
      <c r="I10" s="11">
        <v>7.037037037037037E-3</v>
      </c>
      <c r="J10" s="12">
        <f t="shared" si="4"/>
        <v>0.25196850393700787</v>
      </c>
      <c r="K10" s="12">
        <f t="shared" si="5"/>
        <v>0.18020154119739185</v>
      </c>
      <c r="L10" s="13">
        <f t="shared" si="8"/>
        <v>3.0289351851851849E-2</v>
      </c>
      <c r="M10" s="12">
        <f t="shared" si="6"/>
        <v>0.27669697610488481</v>
      </c>
      <c r="N10" s="14">
        <f t="shared" si="7"/>
        <v>0.1777370279815268</v>
      </c>
    </row>
    <row r="11" spans="2:14" x14ac:dyDescent="0.25">
      <c r="B11" s="10" t="s">
        <v>12</v>
      </c>
      <c r="C11" s="11">
        <v>1.0381944444444437E-2</v>
      </c>
      <c r="D11" s="12">
        <f t="shared" si="0"/>
        <v>0.15938166311300633</v>
      </c>
      <c r="E11" s="12">
        <f t="shared" si="1"/>
        <v>0.10141322781232329</v>
      </c>
      <c r="F11" s="11">
        <v>1.8287037037037037E-3</v>
      </c>
      <c r="G11" s="12">
        <f t="shared" si="2"/>
        <v>0.1115031757233592</v>
      </c>
      <c r="H11" s="12">
        <f t="shared" si="3"/>
        <v>6.3073852295409183E-2</v>
      </c>
      <c r="I11" s="11">
        <v>4.9421296296296288E-3</v>
      </c>
      <c r="J11" s="12">
        <f t="shared" si="4"/>
        <v>0.17695814338997096</v>
      </c>
      <c r="K11" s="12">
        <f t="shared" si="5"/>
        <v>0.12655601659751037</v>
      </c>
      <c r="L11" s="13">
        <f t="shared" si="8"/>
        <v>1.715277777777777E-2</v>
      </c>
      <c r="M11" s="12">
        <f t="shared" si="6"/>
        <v>0.15669274688094734</v>
      </c>
      <c r="N11" s="14">
        <f t="shared" si="7"/>
        <v>0.10065199674001629</v>
      </c>
    </row>
    <row r="12" spans="2:14" x14ac:dyDescent="0.25">
      <c r="B12" s="10" t="s">
        <v>159</v>
      </c>
      <c r="C12" s="11">
        <v>3.4374999999999991E-3</v>
      </c>
      <c r="D12" s="12">
        <f t="shared" si="0"/>
        <v>5.2771855010660985E-2</v>
      </c>
      <c r="E12" s="12">
        <f t="shared" si="1"/>
        <v>3.3578292820802713E-2</v>
      </c>
      <c r="F12" s="11">
        <v>5.5555555555555556E-4</v>
      </c>
      <c r="G12" s="12">
        <f t="shared" si="2"/>
        <v>3.3874382498235704E-2</v>
      </c>
      <c r="H12" s="12">
        <f t="shared" si="3"/>
        <v>1.9161676646706587E-2</v>
      </c>
      <c r="I12" s="11">
        <v>1.0648148148148147E-3</v>
      </c>
      <c r="J12" s="12">
        <f t="shared" si="4"/>
        <v>3.8126813095731453E-2</v>
      </c>
      <c r="K12" s="12">
        <f t="shared" si="5"/>
        <v>2.7267338470657973E-2</v>
      </c>
      <c r="L12" s="13">
        <f t="shared" si="8"/>
        <v>5.0578703703703688E-3</v>
      </c>
      <c r="M12" s="12">
        <f t="shared" si="6"/>
        <v>4.620427151617678E-2</v>
      </c>
      <c r="N12" s="14">
        <f t="shared" si="7"/>
        <v>2.9679434936158655E-2</v>
      </c>
    </row>
    <row r="13" spans="2:14" x14ac:dyDescent="0.25">
      <c r="B13" s="10" t="s">
        <v>105</v>
      </c>
      <c r="C13" s="11">
        <v>2.0717592592592597E-3</v>
      </c>
      <c r="D13" s="12">
        <f t="shared" si="0"/>
        <v>3.1805259417199729E-2</v>
      </c>
      <c r="E13" s="12">
        <f t="shared" si="1"/>
        <v>2.0237422272470332E-2</v>
      </c>
      <c r="F13" s="11">
        <v>2.4305555555555558E-4</v>
      </c>
      <c r="G13" s="12">
        <f t="shared" si="2"/>
        <v>1.4820042342978124E-2</v>
      </c>
      <c r="H13" s="12">
        <f t="shared" si="3"/>
        <v>8.3832335329341329E-3</v>
      </c>
      <c r="I13" s="11">
        <v>5.2083333333333333E-4</v>
      </c>
      <c r="J13" s="12">
        <f t="shared" si="4"/>
        <v>1.8648984666390384E-2</v>
      </c>
      <c r="K13" s="12">
        <f t="shared" si="5"/>
        <v>1.3337285121517488E-2</v>
      </c>
      <c r="L13" s="13">
        <f t="shared" si="8"/>
        <v>2.8356481481481483E-3</v>
      </c>
      <c r="M13" s="12">
        <f t="shared" si="6"/>
        <v>2.5903996616620861E-2</v>
      </c>
      <c r="N13" s="14">
        <f t="shared" si="7"/>
        <v>1.6639500135832663E-2</v>
      </c>
    </row>
    <row r="14" spans="2:14" x14ac:dyDescent="0.25">
      <c r="B14" s="10" t="s">
        <v>106</v>
      </c>
      <c r="C14" s="11">
        <v>6.3657407407407402E-4</v>
      </c>
      <c r="D14" s="12">
        <f t="shared" si="0"/>
        <v>9.7725657427149976E-3</v>
      </c>
      <c r="E14" s="12">
        <f t="shared" si="1"/>
        <v>6.2182023742227257E-3</v>
      </c>
      <c r="F14" s="11">
        <v>2.0833333333333335E-4</v>
      </c>
      <c r="G14" s="12">
        <f t="shared" si="2"/>
        <v>1.2702893436838392E-2</v>
      </c>
      <c r="H14" s="12">
        <f t="shared" si="3"/>
        <v>7.18562874251497E-3</v>
      </c>
      <c r="I14" s="11">
        <v>1.3888888888888889E-4</v>
      </c>
      <c r="J14" s="12">
        <f t="shared" si="4"/>
        <v>4.9730625777041028E-3</v>
      </c>
      <c r="K14" s="12">
        <f t="shared" si="5"/>
        <v>3.5566093657379968E-3</v>
      </c>
      <c r="L14" s="13">
        <f t="shared" si="8"/>
        <v>9.837962962962962E-4</v>
      </c>
      <c r="M14" s="12">
        <f t="shared" si="6"/>
        <v>8.9871008669909092E-3</v>
      </c>
      <c r="N14" s="14">
        <f t="shared" si="7"/>
        <v>5.7728878022276567E-3</v>
      </c>
    </row>
    <row r="15" spans="2:14" x14ac:dyDescent="0.25">
      <c r="B15" s="145" t="s">
        <v>174</v>
      </c>
      <c r="C15" s="11">
        <v>7.407407407407407E-4</v>
      </c>
      <c r="D15" s="12">
        <f t="shared" si="0"/>
        <v>1.1371712864250181E-2</v>
      </c>
      <c r="E15" s="12">
        <f t="shared" si="1"/>
        <v>7.2357263990955357E-3</v>
      </c>
      <c r="F15" s="15">
        <v>2.8935185185185184E-4</v>
      </c>
      <c r="G15" s="12">
        <f t="shared" si="2"/>
        <v>1.7642907551164429E-2</v>
      </c>
      <c r="H15" s="12">
        <f t="shared" si="3"/>
        <v>9.9800399201596789E-3</v>
      </c>
      <c r="I15" s="11">
        <v>2.8935185185185184E-4</v>
      </c>
      <c r="J15" s="12">
        <f t="shared" si="4"/>
        <v>1.0360547036883548E-2</v>
      </c>
      <c r="K15" s="12">
        <f t="shared" si="5"/>
        <v>7.4096028452874932E-3</v>
      </c>
      <c r="L15" s="13">
        <f t="shared" si="8"/>
        <v>1.3194444444444443E-3</v>
      </c>
      <c r="M15" s="12">
        <f t="shared" si="6"/>
        <v>1.2053288221611336E-2</v>
      </c>
      <c r="N15" s="14">
        <f t="shared" si="7"/>
        <v>7.7424612876935634E-3</v>
      </c>
    </row>
    <row r="16" spans="2:14" x14ac:dyDescent="0.25">
      <c r="B16" s="10" t="s">
        <v>201</v>
      </c>
      <c r="C16" s="11">
        <v>4.1666666666666664E-4</v>
      </c>
      <c r="D16" s="12">
        <f t="shared" si="0"/>
        <v>6.3965884861407266E-3</v>
      </c>
      <c r="E16" s="12">
        <f t="shared" si="1"/>
        <v>4.0700960994912386E-3</v>
      </c>
      <c r="F16" s="11">
        <v>3.1250000000000001E-4</v>
      </c>
      <c r="G16" s="12">
        <f t="shared" si="2"/>
        <v>1.9054340155257584E-2</v>
      </c>
      <c r="H16" s="12">
        <f t="shared" si="3"/>
        <v>1.0778443113772455E-2</v>
      </c>
      <c r="I16" s="11">
        <v>1.9675925925925926E-4</v>
      </c>
      <c r="J16" s="12">
        <f t="shared" si="4"/>
        <v>7.0451719850808123E-3</v>
      </c>
      <c r="K16" s="12">
        <f t="shared" si="5"/>
        <v>5.0385299347954961E-3</v>
      </c>
      <c r="L16" s="13">
        <f t="shared" si="8"/>
        <v>9.2592592592592585E-4</v>
      </c>
      <c r="M16" s="12">
        <f t="shared" si="6"/>
        <v>8.4584478748149731E-3</v>
      </c>
      <c r="N16" s="14">
        <f t="shared" si="7"/>
        <v>5.4333061668025012E-3</v>
      </c>
    </row>
    <row r="17" spans="2:14" x14ac:dyDescent="0.25">
      <c r="B17" s="10" t="s">
        <v>202</v>
      </c>
      <c r="C17" s="11">
        <v>9.1435185185185185E-4</v>
      </c>
      <c r="D17" s="12">
        <f t="shared" ref="D17" si="9">IFERROR(C17/C$20,0)</f>
        <v>1.4036958066808818E-2</v>
      </c>
      <c r="E17" s="12">
        <f t="shared" ref="E17" si="10">IFERROR(C17/C$31,0)</f>
        <v>8.9315997738835511E-3</v>
      </c>
      <c r="F17" s="11">
        <v>2.8935185185185184E-4</v>
      </c>
      <c r="G17" s="12">
        <f t="shared" ref="G17" si="11">IFERROR(F17/F$20,0)</f>
        <v>1.7642907551164429E-2</v>
      </c>
      <c r="H17" s="12">
        <f t="shared" ref="H17" si="12">IFERROR(F17/F$31,0)</f>
        <v>9.9800399201596789E-3</v>
      </c>
      <c r="I17" s="11">
        <v>7.6388888888888882E-4</v>
      </c>
      <c r="J17" s="12">
        <f t="shared" ref="J17" si="13">IFERROR(I17/I$20,0)</f>
        <v>2.7351844177372565E-2</v>
      </c>
      <c r="K17" s="12">
        <f t="shared" ref="K17" si="14">IFERROR(I17/I$31,0)</f>
        <v>1.956135151155898E-2</v>
      </c>
      <c r="L17" s="13">
        <f t="shared" ref="L17" si="15">SUM(C17,F17,I17)</f>
        <v>1.9675925925925928E-3</v>
      </c>
      <c r="M17" s="12">
        <f t="shared" ref="M17" si="16">IFERROR(L17/L$20,0)</f>
        <v>1.7974201733981822E-2</v>
      </c>
      <c r="N17" s="14">
        <f t="shared" ref="N17:N18" si="17">IFERROR(L17/L$31,0)</f>
        <v>1.1545775604455317E-2</v>
      </c>
    </row>
    <row r="18" spans="2:14" x14ac:dyDescent="0.25">
      <c r="B18" s="10" t="s">
        <v>160</v>
      </c>
      <c r="C18" s="11">
        <v>4.1666666666666669E-4</v>
      </c>
      <c r="D18" s="12">
        <f t="shared" si="0"/>
        <v>6.3965884861407274E-3</v>
      </c>
      <c r="E18" s="12">
        <f t="shared" si="1"/>
        <v>4.0700960994912395E-3</v>
      </c>
      <c r="F18" s="11">
        <v>2.0833333333333332E-4</v>
      </c>
      <c r="G18" s="12">
        <f t="shared" si="2"/>
        <v>1.270289343683839E-2</v>
      </c>
      <c r="H18" s="12">
        <f t="shared" si="3"/>
        <v>7.1856287425149691E-3</v>
      </c>
      <c r="I18" s="11"/>
      <c r="J18" s="12">
        <f t="shared" si="4"/>
        <v>0</v>
      </c>
      <c r="K18" s="12">
        <f t="shared" si="5"/>
        <v>0</v>
      </c>
      <c r="L18" s="13">
        <f t="shared" si="8"/>
        <v>6.2500000000000001E-4</v>
      </c>
      <c r="M18" s="12">
        <f t="shared" si="6"/>
        <v>5.7094523155001072E-3</v>
      </c>
      <c r="N18" s="14">
        <f t="shared" si="17"/>
        <v>3.6674816625916883E-3</v>
      </c>
    </row>
    <row r="19" spans="2:14" ht="15.75" thickBot="1" x14ac:dyDescent="0.3">
      <c r="B19" s="10" t="s">
        <v>13</v>
      </c>
      <c r="C19" s="11">
        <v>3.6458333333333325E-3</v>
      </c>
      <c r="D19" s="12">
        <f t="shared" si="0"/>
        <v>5.5970149253731345E-2</v>
      </c>
      <c r="E19" s="12">
        <f t="shared" si="1"/>
        <v>3.5613340870548335E-2</v>
      </c>
      <c r="F19" s="11">
        <v>1.5625000000000001E-3</v>
      </c>
      <c r="G19" s="12">
        <f t="shared" si="2"/>
        <v>9.5271700776287938E-2</v>
      </c>
      <c r="H19" s="12">
        <f t="shared" si="3"/>
        <v>5.3892215568862277E-2</v>
      </c>
      <c r="I19" s="11">
        <v>5.7870370370370367E-4</v>
      </c>
      <c r="J19" s="12">
        <f t="shared" si="4"/>
        <v>2.0721094073767096E-2</v>
      </c>
      <c r="K19" s="12">
        <f t="shared" si="5"/>
        <v>1.4819205690574986E-2</v>
      </c>
      <c r="L19" s="13">
        <f t="shared" si="8"/>
        <v>5.7870370370370358E-3</v>
      </c>
      <c r="M19" s="12">
        <f t="shared" si="6"/>
        <v>5.2865299217593573E-2</v>
      </c>
      <c r="N19" s="14">
        <f>IFERROR(L19/L$31,0)</f>
        <v>3.3958163542515629E-2</v>
      </c>
    </row>
    <row r="20" spans="2:14" ht="16.5" thickTop="1" thickBot="1" x14ac:dyDescent="0.3">
      <c r="B20" s="31" t="s">
        <v>3</v>
      </c>
      <c r="C20" s="32">
        <f>SUM(C7:C19)</f>
        <v>6.5138888888888871E-2</v>
      </c>
      <c r="D20" s="33">
        <f>IFERROR(SUM(D7:D19),0)</f>
        <v>0.99999999999999989</v>
      </c>
      <c r="E20" s="33">
        <f>IFERROR(SUM(E7:E19),0)</f>
        <v>0.63629169022046361</v>
      </c>
      <c r="F20" s="32">
        <f>SUM(F7:F19)</f>
        <v>1.6400462962962964E-2</v>
      </c>
      <c r="G20" s="33">
        <f>IFERROR(SUM(G7:G19),0)</f>
        <v>1</v>
      </c>
      <c r="H20" s="33">
        <f>IFERROR(SUM(H7:H19),0)</f>
        <v>0.56566866267465077</v>
      </c>
      <c r="I20" s="32">
        <f>SUM(I7:I19)</f>
        <v>2.792824074074074E-2</v>
      </c>
      <c r="J20" s="33">
        <f>IFERROR(SUM(J7:J19),0)</f>
        <v>0.99999999999999989</v>
      </c>
      <c r="K20" s="33">
        <f>IFERROR(SUM(K7:K19),0)</f>
        <v>0.71517486662714869</v>
      </c>
      <c r="L20" s="32">
        <f>SUM(L7:L19)</f>
        <v>0.10946759259259256</v>
      </c>
      <c r="M20" s="33">
        <f>IFERROR(SUM(M7:M19),0)</f>
        <v>1.0000000000000002</v>
      </c>
      <c r="N20" s="34">
        <f>IFERROR(SUM(N7:N19),0)</f>
        <v>0.64235262157022555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25">
      <c r="B23" s="18" t="s">
        <v>15</v>
      </c>
      <c r="C23" s="11">
        <v>1.8981481481481479E-3</v>
      </c>
      <c r="D23" s="19"/>
      <c r="E23" s="12">
        <f>IFERROR(C23/C$31,0)</f>
        <v>1.8541548897682308E-2</v>
      </c>
      <c r="F23" s="11">
        <v>5.5555555555555556E-4</v>
      </c>
      <c r="G23" s="19"/>
      <c r="H23" s="12">
        <f>IFERROR(F23/F$31,0)</f>
        <v>1.9161676646706587E-2</v>
      </c>
      <c r="I23" s="11">
        <v>3.4722222222222218E-4</v>
      </c>
      <c r="J23" s="19"/>
      <c r="K23" s="12">
        <f>IFERROR(I23/I$31,0)</f>
        <v>8.8915234143449907E-3</v>
      </c>
      <c r="L23" s="13">
        <f>SUM(C23,F23,I23)</f>
        <v>2.8009259259259259E-3</v>
      </c>
      <c r="M23" s="19"/>
      <c r="N23" s="14">
        <f>IFERROR(L23/L$31,0)</f>
        <v>1.6435751154577564E-2</v>
      </c>
    </row>
    <row r="24" spans="2:14" x14ac:dyDescent="0.25">
      <c r="B24" s="18" t="s">
        <v>16</v>
      </c>
      <c r="C24" s="11">
        <v>5.7870370370370367E-4</v>
      </c>
      <c r="D24" s="19"/>
      <c r="E24" s="12">
        <f t="shared" ref="E24:E28" si="18">IFERROR(C24/C$31,0)</f>
        <v>5.6529112492933872E-3</v>
      </c>
      <c r="F24" s="11">
        <v>1.5046296296296297E-4</v>
      </c>
      <c r="G24" s="19"/>
      <c r="H24" s="12">
        <f t="shared" ref="H24:H28" si="19">IFERROR(F24/F$31,0)</f>
        <v>5.189620758483034E-3</v>
      </c>
      <c r="I24" s="11">
        <v>2.1990740740740743E-4</v>
      </c>
      <c r="J24" s="19"/>
      <c r="K24" s="12">
        <f t="shared" ref="K24:K28" si="20">IFERROR(I24/I$31,0)</f>
        <v>5.631298162418496E-3</v>
      </c>
      <c r="L24" s="13">
        <f t="shared" ref="L24:L28" si="21">SUM(C24,F24,I24)</f>
        <v>9.4907407407407397E-4</v>
      </c>
      <c r="M24" s="19"/>
      <c r="N24" s="14">
        <f t="shared" ref="N24:N28" si="22">IFERROR(L24/L$31,0)</f>
        <v>5.5691388209725629E-3</v>
      </c>
    </row>
    <row r="25" spans="2:14" x14ac:dyDescent="0.25">
      <c r="B25" s="18" t="s">
        <v>17</v>
      </c>
      <c r="C25" s="11">
        <v>2.8240740740740743E-3</v>
      </c>
      <c r="D25" s="19"/>
      <c r="E25" s="12">
        <f t="shared" si="18"/>
        <v>2.7586206896551734E-2</v>
      </c>
      <c r="F25" s="11">
        <v>6.8287037037037036E-4</v>
      </c>
      <c r="G25" s="19"/>
      <c r="H25" s="12">
        <f t="shared" si="19"/>
        <v>2.3552894211576844E-2</v>
      </c>
      <c r="I25" s="11">
        <v>9.2592592592592596E-4</v>
      </c>
      <c r="J25" s="19"/>
      <c r="K25" s="12">
        <f t="shared" si="20"/>
        <v>2.3710729104919982E-2</v>
      </c>
      <c r="L25" s="13">
        <f t="shared" si="21"/>
        <v>4.43287037037037E-3</v>
      </c>
      <c r="M25" s="19"/>
      <c r="N25" s="14">
        <f t="shared" si="22"/>
        <v>2.6011953273566972E-2</v>
      </c>
    </row>
    <row r="26" spans="2:14" x14ac:dyDescent="0.25">
      <c r="B26" s="18" t="s">
        <v>18</v>
      </c>
      <c r="C26" s="11">
        <v>1.2858796296296287E-2</v>
      </c>
      <c r="D26" s="19"/>
      <c r="E26" s="12">
        <f t="shared" si="18"/>
        <v>0.12560768795929897</v>
      </c>
      <c r="F26" s="11">
        <v>3.9930555555555544E-3</v>
      </c>
      <c r="G26" s="19"/>
      <c r="H26" s="12">
        <f t="shared" si="19"/>
        <v>0.13772455089820354</v>
      </c>
      <c r="I26" s="11">
        <v>5.3240740740740731E-3</v>
      </c>
      <c r="J26" s="19"/>
      <c r="K26" s="12">
        <f t="shared" si="20"/>
        <v>0.13633669235328985</v>
      </c>
      <c r="L26" s="13">
        <f t="shared" si="21"/>
        <v>2.2175925925925911E-2</v>
      </c>
      <c r="M26" s="19"/>
      <c r="N26" s="14">
        <f t="shared" si="22"/>
        <v>0.13012768269491981</v>
      </c>
    </row>
    <row r="27" spans="2:14" x14ac:dyDescent="0.25">
      <c r="B27" s="18" t="s">
        <v>19</v>
      </c>
      <c r="C27" s="11">
        <v>1.3101851851851854E-2</v>
      </c>
      <c r="D27" s="19"/>
      <c r="E27" s="12">
        <f t="shared" si="18"/>
        <v>0.1279819106840023</v>
      </c>
      <c r="F27" s="11">
        <v>4.9074074074074072E-3</v>
      </c>
      <c r="G27" s="19"/>
      <c r="H27" s="12">
        <f t="shared" si="19"/>
        <v>0.16926147704590816</v>
      </c>
      <c r="I27" s="11">
        <v>3.3333333333333331E-3</v>
      </c>
      <c r="J27" s="19"/>
      <c r="K27" s="12">
        <f t="shared" si="20"/>
        <v>8.5358624777711917E-2</v>
      </c>
      <c r="L27" s="13">
        <f t="shared" si="21"/>
        <v>2.1342592592592594E-2</v>
      </c>
      <c r="M27" s="19"/>
      <c r="N27" s="14">
        <f t="shared" si="22"/>
        <v>0.12523770714479765</v>
      </c>
    </row>
    <row r="28" spans="2:14" ht="15.75" thickBot="1" x14ac:dyDescent="0.3">
      <c r="B28" s="23" t="s">
        <v>20</v>
      </c>
      <c r="C28" s="20">
        <v>5.9722222222222225E-3</v>
      </c>
      <c r="D28" s="24"/>
      <c r="E28" s="21">
        <f t="shared" si="18"/>
        <v>5.8338044092707757E-2</v>
      </c>
      <c r="F28" s="20">
        <v>2.3032407407407407E-3</v>
      </c>
      <c r="G28" s="24"/>
      <c r="H28" s="21">
        <f t="shared" si="19"/>
        <v>7.9441117764471048E-2</v>
      </c>
      <c r="I28" s="20">
        <v>9.7222222222222219E-4</v>
      </c>
      <c r="J28" s="24"/>
      <c r="K28" s="21">
        <f t="shared" si="20"/>
        <v>2.4896265560165977E-2</v>
      </c>
      <c r="L28" s="13">
        <f t="shared" si="21"/>
        <v>9.2476851851851852E-3</v>
      </c>
      <c r="M28" s="24"/>
      <c r="N28" s="22">
        <f t="shared" si="22"/>
        <v>5.4265145340939978E-2</v>
      </c>
    </row>
    <row r="29" spans="2:14" ht="16.5" thickTop="1" thickBot="1" x14ac:dyDescent="0.3">
      <c r="B29" s="31" t="s">
        <v>3</v>
      </c>
      <c r="C29" s="32">
        <f>SUM(C23:C28)</f>
        <v>3.7233796296296293E-2</v>
      </c>
      <c r="D29" s="33"/>
      <c r="E29" s="33">
        <f>IFERROR(SUM(E23:E28),0)</f>
        <v>0.36370830977953644</v>
      </c>
      <c r="F29" s="32">
        <f>SUM(F23:F28)</f>
        <v>1.2592592592592593E-2</v>
      </c>
      <c r="G29" s="33"/>
      <c r="H29" s="33">
        <f>IFERROR(SUM(H23:H28),0)</f>
        <v>0.43433133732534923</v>
      </c>
      <c r="I29" s="32">
        <f>SUM(I23:I28)</f>
        <v>1.1122685185185183E-2</v>
      </c>
      <c r="J29" s="33"/>
      <c r="K29" s="33">
        <f>IFERROR(SUM(K23:K28),0)</f>
        <v>0.2848251333728512</v>
      </c>
      <c r="L29" s="32">
        <f>SUM(L23:L28)</f>
        <v>6.0949074074074058E-2</v>
      </c>
      <c r="M29" s="33"/>
      <c r="N29" s="34">
        <f>IFERROR(SUM(N23:N28),0)</f>
        <v>0.35764737842977451</v>
      </c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 x14ac:dyDescent="0.3">
      <c r="B31" s="31" t="s">
        <v>6</v>
      </c>
      <c r="C31" s="32">
        <f>SUM(C20,C29)</f>
        <v>0.10237268518518516</v>
      </c>
      <c r="D31" s="35"/>
      <c r="E31" s="36">
        <f>IFERROR(SUM(E20,E29),0)</f>
        <v>1</v>
      </c>
      <c r="F31" s="32">
        <f>SUM(F20,F29)</f>
        <v>2.8993055555555557E-2</v>
      </c>
      <c r="G31" s="35"/>
      <c r="H31" s="36">
        <f>IFERROR(SUM(H20,H29),0)</f>
        <v>1</v>
      </c>
      <c r="I31" s="32">
        <f>SUM(I20,I29)</f>
        <v>3.9050925925925919E-2</v>
      </c>
      <c r="J31" s="35"/>
      <c r="K31" s="36">
        <f>IFERROR(SUM(K20,K29),0)</f>
        <v>0.99999999999999989</v>
      </c>
      <c r="L31" s="37">
        <f>SUM(L20,L29)</f>
        <v>0.17041666666666661</v>
      </c>
      <c r="M31" s="35"/>
      <c r="N31" s="38">
        <f>IFERROR(SUM(N20,N29),0)</f>
        <v>1</v>
      </c>
    </row>
    <row r="32" spans="2:14" ht="66" customHeight="1" thickTop="1" thickBot="1" x14ac:dyDescent="0.3">
      <c r="B32" s="186" t="s">
        <v>154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42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6.4004629629629637E-3</v>
      </c>
      <c r="D7" s="12">
        <f t="shared" ref="D7:D19" si="0">IFERROR(C7/C$20,0)</f>
        <v>0.24909909909909914</v>
      </c>
      <c r="E7" s="12">
        <f t="shared" ref="E7:E19" si="1">IFERROR(C7/C$31,0)</f>
        <v>7.9774956722446624E-2</v>
      </c>
      <c r="F7" s="11">
        <v>9.4907407407407397E-4</v>
      </c>
      <c r="G7" s="12">
        <f t="shared" ref="G7:G19" si="2">IFERROR(F7/F$20,0)</f>
        <v>0.15355805243445692</v>
      </c>
      <c r="H7" s="12">
        <f t="shared" ref="H7:H19" si="3">IFERROR(F7/F$31,0)</f>
        <v>0.11614730878186967</v>
      </c>
      <c r="I7" s="11">
        <f>C7+F7</f>
        <v>7.3495370370370381E-3</v>
      </c>
      <c r="J7" s="12">
        <f t="shared" ref="J7:J19" si="4">IFERROR(I7/I$20,0)</f>
        <v>0.23057371096586785</v>
      </c>
      <c r="K7" s="14">
        <f t="shared" ref="K7:K19" si="5">IFERROR(I7/I$31,0)</f>
        <v>8.3136946844723766E-2</v>
      </c>
    </row>
    <row r="8" spans="2:11" x14ac:dyDescent="0.25">
      <c r="B8" s="145" t="s">
        <v>100</v>
      </c>
      <c r="C8" s="11">
        <v>1.273148148148148E-3</v>
      </c>
      <c r="D8" s="12">
        <f t="shared" si="0"/>
        <v>4.954954954954955E-2</v>
      </c>
      <c r="E8" s="12">
        <f t="shared" si="1"/>
        <v>1.5868436237738023E-2</v>
      </c>
      <c r="F8" s="11">
        <v>1.8634259259259259E-3</v>
      </c>
      <c r="G8" s="12">
        <f t="shared" si="2"/>
        <v>0.30149812734082398</v>
      </c>
      <c r="H8" s="12">
        <f t="shared" si="3"/>
        <v>0.22804532577903683</v>
      </c>
      <c r="I8" s="11">
        <f t="shared" ref="I8:I19" si="6">C8+F8</f>
        <v>3.1365740740740737E-3</v>
      </c>
      <c r="J8" s="12">
        <f t="shared" si="4"/>
        <v>9.8402323892519961E-2</v>
      </c>
      <c r="K8" s="14">
        <f t="shared" si="5"/>
        <v>3.5480492275464778E-2</v>
      </c>
    </row>
    <row r="9" spans="2:11" x14ac:dyDescent="0.25">
      <c r="B9" s="10" t="s">
        <v>51</v>
      </c>
      <c r="C9" s="11">
        <v>1.5046296296296297E-4</v>
      </c>
      <c r="D9" s="12">
        <f t="shared" si="0"/>
        <v>5.8558558558558568E-3</v>
      </c>
      <c r="E9" s="12">
        <f t="shared" si="1"/>
        <v>1.8753606462781304E-3</v>
      </c>
      <c r="F9" s="11">
        <v>9.6064814814814819E-4</v>
      </c>
      <c r="G9" s="12">
        <f t="shared" si="2"/>
        <v>0.15543071161048691</v>
      </c>
      <c r="H9" s="12">
        <f t="shared" si="3"/>
        <v>0.11756373937677055</v>
      </c>
      <c r="I9" s="11">
        <f t="shared" si="6"/>
        <v>1.1111111111111111E-3</v>
      </c>
      <c r="J9" s="12">
        <f t="shared" si="4"/>
        <v>3.4858387799564267E-2</v>
      </c>
      <c r="K9" s="14">
        <f t="shared" si="5"/>
        <v>1.2568735271013355E-2</v>
      </c>
    </row>
    <row r="10" spans="2:11" x14ac:dyDescent="0.25">
      <c r="B10" s="10" t="s">
        <v>11</v>
      </c>
      <c r="C10" s="11">
        <v>4.1666666666666664E-4</v>
      </c>
      <c r="D10" s="12">
        <f t="shared" si="0"/>
        <v>1.6216216216216217E-2</v>
      </c>
      <c r="E10" s="12">
        <f t="shared" si="1"/>
        <v>5.1933064050778991E-3</v>
      </c>
      <c r="F10" s="11">
        <v>1.6435185185185188E-3</v>
      </c>
      <c r="G10" s="12">
        <f t="shared" si="2"/>
        <v>0.26591760299625472</v>
      </c>
      <c r="H10" s="12">
        <f t="shared" si="3"/>
        <v>0.20113314447592071</v>
      </c>
      <c r="I10" s="11">
        <f t="shared" si="6"/>
        <v>2.0601851851851853E-3</v>
      </c>
      <c r="J10" s="12">
        <f t="shared" si="4"/>
        <v>6.4633260711692092E-2</v>
      </c>
      <c r="K10" s="14">
        <f t="shared" si="5"/>
        <v>2.3304529981670596E-2</v>
      </c>
    </row>
    <row r="11" spans="2:11" x14ac:dyDescent="0.25">
      <c r="B11" s="10" t="s">
        <v>12</v>
      </c>
      <c r="C11" s="11">
        <v>2.5462962962962961E-4</v>
      </c>
      <c r="D11" s="12">
        <f t="shared" si="0"/>
        <v>9.9099099099099093E-3</v>
      </c>
      <c r="E11" s="12">
        <f t="shared" si="1"/>
        <v>3.1736872475476049E-3</v>
      </c>
      <c r="F11" s="11">
        <v>7.6388888888888893E-4</v>
      </c>
      <c r="G11" s="12">
        <f t="shared" si="2"/>
        <v>0.12359550561797754</v>
      </c>
      <c r="H11" s="12">
        <f t="shared" si="3"/>
        <v>9.3484419263456089E-2</v>
      </c>
      <c r="I11" s="11">
        <f t="shared" si="6"/>
        <v>1.0185185185185184E-3</v>
      </c>
      <c r="J11" s="12">
        <f t="shared" si="4"/>
        <v>3.195352214960058E-2</v>
      </c>
      <c r="K11" s="14">
        <f t="shared" si="5"/>
        <v>1.1521340665095574E-2</v>
      </c>
    </row>
    <row r="12" spans="2:11" x14ac:dyDescent="0.25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105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106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174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202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1.7199074074074071E-2</v>
      </c>
      <c r="D19" s="12">
        <f t="shared" si="0"/>
        <v>0.6693693693693693</v>
      </c>
      <c r="E19" s="12">
        <f t="shared" si="1"/>
        <v>0.21436814772071547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1.7199074074074071E-2</v>
      </c>
      <c r="J19" s="12">
        <f t="shared" si="4"/>
        <v>0.53957879448075519</v>
      </c>
      <c r="K19" s="14">
        <f t="shared" si="5"/>
        <v>0.19455354804922753</v>
      </c>
    </row>
    <row r="20" spans="2:11" ht="16.5" thickTop="1" thickBot="1" x14ac:dyDescent="0.3">
      <c r="B20" s="31" t="s">
        <v>3</v>
      </c>
      <c r="C20" s="32">
        <f>SUM(C7:C19)</f>
        <v>2.5694444444444443E-2</v>
      </c>
      <c r="D20" s="33">
        <f>IFERROR(SUM(D7:D19),0)</f>
        <v>1</v>
      </c>
      <c r="E20" s="33">
        <f>IFERROR(SUM(E7:E19),0)</f>
        <v>0.32025389497980372</v>
      </c>
      <c r="F20" s="32">
        <f>SUM(F7:F19)</f>
        <v>6.1805555555555555E-3</v>
      </c>
      <c r="G20" s="33">
        <f>IFERROR(SUM(G7:G19),0)</f>
        <v>1.0000000000000002</v>
      </c>
      <c r="H20" s="33">
        <f>IFERROR(SUM(H7:H19),0)</f>
        <v>0.75637393767705385</v>
      </c>
      <c r="I20" s="32">
        <f>SUM(I7:I19)</f>
        <v>3.1875000000000001E-2</v>
      </c>
      <c r="J20" s="33">
        <f>IFERROR(SUM(J7:J19),0)</f>
        <v>0.99999999999999989</v>
      </c>
      <c r="K20" s="34">
        <f>IFERROR(SUM(K7:K19),0)</f>
        <v>0.3605655930871956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1.9328703703703706E-3</v>
      </c>
      <c r="D23" s="19"/>
      <c r="E23" s="12">
        <f>IFERROR(C23/C$31,0)</f>
        <v>2.4091171379111369E-2</v>
      </c>
      <c r="F23" s="11">
        <v>0</v>
      </c>
      <c r="G23" s="19"/>
      <c r="H23" s="12">
        <f>IFERROR(F23/F$31,0)</f>
        <v>0</v>
      </c>
      <c r="I23" s="11">
        <f>C23+F23</f>
        <v>1.9328703703703706E-3</v>
      </c>
      <c r="J23" s="19"/>
      <c r="K23" s="14">
        <f>IFERROR(I23/I$31,0)</f>
        <v>2.1864362398533652E-2</v>
      </c>
    </row>
    <row r="24" spans="2:11" x14ac:dyDescent="0.25">
      <c r="B24" s="18" t="s">
        <v>16</v>
      </c>
      <c r="C24" s="11"/>
      <c r="D24" s="19"/>
      <c r="E24" s="12">
        <f t="shared" ref="E24:E28" si="7">IFERROR(C24/C$31,0)</f>
        <v>0</v>
      </c>
      <c r="F24" s="11"/>
      <c r="G24" s="19"/>
      <c r="H24" s="12">
        <f t="shared" ref="H24:H28" si="8">IFERROR(F24/F$31,0)</f>
        <v>0</v>
      </c>
      <c r="I24" s="11">
        <f t="shared" ref="I24:I28" si="9">C24+F24</f>
        <v>0</v>
      </c>
      <c r="J24" s="19"/>
      <c r="K24" s="14">
        <f t="shared" ref="K24:K28" si="10">IFERROR(I24/I$31,0)</f>
        <v>0</v>
      </c>
    </row>
    <row r="25" spans="2:11" x14ac:dyDescent="0.25">
      <c r="B25" s="18" t="s">
        <v>17</v>
      </c>
      <c r="C25" s="11">
        <v>1.8055555555555555E-3</v>
      </c>
      <c r="D25" s="19"/>
      <c r="E25" s="12">
        <f t="shared" si="7"/>
        <v>2.2504327755337561E-2</v>
      </c>
      <c r="F25" s="11">
        <v>2.3148148148148146E-4</v>
      </c>
      <c r="G25" s="19"/>
      <c r="H25" s="12">
        <f t="shared" si="8"/>
        <v>2.8328611898016994E-2</v>
      </c>
      <c r="I25" s="11">
        <f t="shared" si="9"/>
        <v>2.0370370370370369E-3</v>
      </c>
      <c r="J25" s="19"/>
      <c r="K25" s="14">
        <f t="shared" si="10"/>
        <v>2.3042681330191148E-2</v>
      </c>
    </row>
    <row r="26" spans="2:11" x14ac:dyDescent="0.25">
      <c r="B26" s="18" t="s">
        <v>18</v>
      </c>
      <c r="C26" s="11">
        <v>1.1712962962962963E-2</v>
      </c>
      <c r="D26" s="19"/>
      <c r="E26" s="12">
        <f t="shared" si="7"/>
        <v>0.14598961338718983</v>
      </c>
      <c r="F26" s="11">
        <v>1.0185185185185184E-3</v>
      </c>
      <c r="G26" s="19"/>
      <c r="H26" s="12">
        <f t="shared" si="8"/>
        <v>0.12464589235127478</v>
      </c>
      <c r="I26" s="11">
        <f t="shared" si="9"/>
        <v>1.2731481481481483E-2</v>
      </c>
      <c r="J26" s="19"/>
      <c r="K26" s="14">
        <f t="shared" si="10"/>
        <v>0.1440167583136947</v>
      </c>
    </row>
    <row r="27" spans="2:11" x14ac:dyDescent="0.25">
      <c r="B27" s="18" t="s">
        <v>19</v>
      </c>
      <c r="C27" s="11">
        <v>3.8715277777777786E-2</v>
      </c>
      <c r="D27" s="19"/>
      <c r="E27" s="12">
        <f t="shared" si="7"/>
        <v>0.48254472013848826</v>
      </c>
      <c r="F27" s="11">
        <v>5.5555555555555556E-4</v>
      </c>
      <c r="G27" s="19"/>
      <c r="H27" s="12">
        <f t="shared" si="8"/>
        <v>6.79886685552408E-2</v>
      </c>
      <c r="I27" s="11">
        <f t="shared" si="9"/>
        <v>3.9270833333333338E-2</v>
      </c>
      <c r="J27" s="19"/>
      <c r="K27" s="14">
        <f t="shared" si="10"/>
        <v>0.44422623723487831</v>
      </c>
    </row>
    <row r="28" spans="2:11" ht="15.75" thickBot="1" x14ac:dyDescent="0.3">
      <c r="B28" s="23" t="s">
        <v>20</v>
      </c>
      <c r="C28" s="20">
        <v>3.7037037037037041E-4</v>
      </c>
      <c r="D28" s="24"/>
      <c r="E28" s="21">
        <f t="shared" si="7"/>
        <v>4.6162723600692446E-3</v>
      </c>
      <c r="F28" s="20">
        <v>1.8518518518518518E-4</v>
      </c>
      <c r="G28" s="24"/>
      <c r="H28" s="21">
        <f t="shared" si="8"/>
        <v>2.2662889518413595E-2</v>
      </c>
      <c r="I28" s="11">
        <f t="shared" si="9"/>
        <v>5.5555555555555556E-4</v>
      </c>
      <c r="J28" s="24"/>
      <c r="K28" s="22">
        <f t="shared" si="10"/>
        <v>6.2843676355066776E-3</v>
      </c>
    </row>
    <row r="29" spans="2:11" ht="16.5" thickTop="1" thickBot="1" x14ac:dyDescent="0.3">
      <c r="B29" s="31" t="s">
        <v>3</v>
      </c>
      <c r="C29" s="32">
        <f>SUM(C23:C28)</f>
        <v>5.4537037037037044E-2</v>
      </c>
      <c r="D29" s="33"/>
      <c r="E29" s="33">
        <f>IFERROR(SUM(E23:E28),0)</f>
        <v>0.67974610502019628</v>
      </c>
      <c r="F29" s="32">
        <f>SUM(F23:F28)</f>
        <v>1.9907407407407408E-3</v>
      </c>
      <c r="G29" s="33"/>
      <c r="H29" s="33">
        <f>IFERROR(SUM(H23:H28),0)</f>
        <v>0.24362606232294615</v>
      </c>
      <c r="I29" s="32">
        <f>SUM(I23:I28)</f>
        <v>5.6527777777777781E-2</v>
      </c>
      <c r="J29" s="33"/>
      <c r="K29" s="34">
        <f>IFERROR(SUM(K23:K28),0)</f>
        <v>0.6394344069128044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8.0231481481481487E-2</v>
      </c>
      <c r="D31" s="35"/>
      <c r="E31" s="36">
        <f>IFERROR(SUM(E20,E29),0)</f>
        <v>1</v>
      </c>
      <c r="F31" s="32">
        <f>SUM(F20,F29)</f>
        <v>8.1712962962962963E-3</v>
      </c>
      <c r="G31" s="35"/>
      <c r="H31" s="36">
        <f>IFERROR(SUM(H20,H29),0)</f>
        <v>1</v>
      </c>
      <c r="I31" s="32">
        <f>SUM(I20,I29)</f>
        <v>8.8402777777777775E-2</v>
      </c>
      <c r="J31" s="35"/>
      <c r="K31" s="38">
        <f>IFERROR(SUM(K20,K29),0)</f>
        <v>1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89" t="s">
        <v>45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1.6898148148148145E-2</v>
      </c>
      <c r="D7" s="12">
        <f t="shared" ref="D7:D19" si="0">IFERROR(C7/C$20,0)</f>
        <v>0.31933508311461067</v>
      </c>
      <c r="E7" s="12">
        <f t="shared" ref="E7:E19" si="1">IFERROR(C7/C$31,0)</f>
        <v>0.14780319902814337</v>
      </c>
      <c r="F7" s="11">
        <v>4.5023148148148149E-3</v>
      </c>
      <c r="G7" s="12">
        <f t="shared" ref="G7:G19" si="2">IFERROR(F7/F$20,0)</f>
        <v>0.12054539820266499</v>
      </c>
      <c r="H7" s="12">
        <f t="shared" ref="H7:H19" si="3">IFERROR(F7/F$31,0)</f>
        <v>9.0297121634168975E-2</v>
      </c>
      <c r="I7" s="11">
        <f>C7+F7</f>
        <v>2.1400462962962961E-2</v>
      </c>
      <c r="J7" s="12">
        <f t="shared" ref="J7:J19" si="4">IFERROR(I7/I$20,0)</f>
        <v>0.23708167713809458</v>
      </c>
      <c r="K7" s="14">
        <f t="shared" ref="K7:K19" si="5">IFERROR(I7/I$31,0)</f>
        <v>0.13033977160580854</v>
      </c>
    </row>
    <row r="8" spans="2:11" x14ac:dyDescent="0.25">
      <c r="B8" s="145" t="s">
        <v>100</v>
      </c>
      <c r="C8" s="11">
        <v>1.0509259259259248E-2</v>
      </c>
      <c r="D8" s="12">
        <f t="shared" si="0"/>
        <v>0.19860017497812757</v>
      </c>
      <c r="E8" s="12">
        <f t="shared" si="1"/>
        <v>9.1921441587365788E-2</v>
      </c>
      <c r="F8" s="11">
        <v>1.2824074074074076E-2</v>
      </c>
      <c r="G8" s="12">
        <f t="shared" si="2"/>
        <v>0.34335295940502014</v>
      </c>
      <c r="H8" s="12">
        <f t="shared" si="3"/>
        <v>0.25719591457753016</v>
      </c>
      <c r="I8" s="11">
        <f t="shared" ref="I8:I19" si="6">C8+F8</f>
        <v>2.3333333333333324E-2</v>
      </c>
      <c r="J8" s="12">
        <f t="shared" si="4"/>
        <v>0.2584946788049749</v>
      </c>
      <c r="K8" s="14">
        <f t="shared" si="5"/>
        <v>0.14211194135062732</v>
      </c>
    </row>
    <row r="9" spans="2:11" x14ac:dyDescent="0.25">
      <c r="B9" s="10" t="s">
        <v>51</v>
      </c>
      <c r="C9" s="11">
        <v>2.3726851851851851E-3</v>
      </c>
      <c r="D9" s="12">
        <f t="shared" si="0"/>
        <v>4.4838145231846031E-2</v>
      </c>
      <c r="E9" s="12">
        <f t="shared" si="1"/>
        <v>2.0753188904636573E-2</v>
      </c>
      <c r="F9" s="11">
        <v>3.3101851851851851E-3</v>
      </c>
      <c r="G9" s="12">
        <f t="shared" si="2"/>
        <v>8.862720793306475E-2</v>
      </c>
      <c r="H9" s="12">
        <f t="shared" si="3"/>
        <v>6.6388115134633233E-2</v>
      </c>
      <c r="I9" s="11">
        <f t="shared" si="6"/>
        <v>5.6828703703703702E-3</v>
      </c>
      <c r="J9" s="12">
        <f t="shared" si="4"/>
        <v>6.2956789331965635E-2</v>
      </c>
      <c r="K9" s="14">
        <f t="shared" si="5"/>
        <v>3.4611588890455375E-2</v>
      </c>
    </row>
    <row r="10" spans="2:11" x14ac:dyDescent="0.25">
      <c r="B10" s="10" t="s">
        <v>11</v>
      </c>
      <c r="C10" s="11">
        <v>1.1261574074074068E-2</v>
      </c>
      <c r="D10" s="12">
        <f t="shared" si="0"/>
        <v>0.21281714785651787</v>
      </c>
      <c r="E10" s="12">
        <f t="shared" si="1"/>
        <v>9.850172099615305E-2</v>
      </c>
      <c r="F10" s="11">
        <v>9.4097222222222256E-3</v>
      </c>
      <c r="G10" s="12">
        <f t="shared" si="2"/>
        <v>0.25193678339014569</v>
      </c>
      <c r="H10" s="12">
        <f t="shared" si="3"/>
        <v>0.18871866295264628</v>
      </c>
      <c r="I10" s="11">
        <f t="shared" si="6"/>
        <v>2.0671296296296292E-2</v>
      </c>
      <c r="J10" s="12">
        <f t="shared" si="4"/>
        <v>0.2290037184254391</v>
      </c>
      <c r="K10" s="14">
        <f t="shared" si="5"/>
        <v>0.1258987734386014</v>
      </c>
    </row>
    <row r="11" spans="2:11" x14ac:dyDescent="0.25">
      <c r="B11" s="10" t="s">
        <v>12</v>
      </c>
      <c r="C11" s="11">
        <v>2.0833333333333333E-3</v>
      </c>
      <c r="D11" s="12">
        <f t="shared" si="0"/>
        <v>3.9370078740157487E-2</v>
      </c>
      <c r="E11" s="12">
        <f t="shared" si="1"/>
        <v>1.8222312208949185E-2</v>
      </c>
      <c r="F11" s="11">
        <v>1.7939814814814819E-3</v>
      </c>
      <c r="G11" s="12">
        <f t="shared" si="2"/>
        <v>4.8032228075612027E-2</v>
      </c>
      <c r="H11" s="12">
        <f t="shared" si="3"/>
        <v>3.5979572887650885E-2</v>
      </c>
      <c r="I11" s="11">
        <f t="shared" si="6"/>
        <v>3.8773148148148152E-3</v>
      </c>
      <c r="J11" s="12">
        <f t="shared" si="4"/>
        <v>4.2954224900628286E-2</v>
      </c>
      <c r="K11" s="14">
        <f t="shared" si="5"/>
        <v>2.3614831524037785E-2</v>
      </c>
    </row>
    <row r="12" spans="2:11" x14ac:dyDescent="0.25">
      <c r="B12" s="10" t="s">
        <v>159</v>
      </c>
      <c r="C12" s="11">
        <v>2.2222222222222209E-3</v>
      </c>
      <c r="D12" s="12">
        <f t="shared" si="0"/>
        <v>4.1994750656167965E-2</v>
      </c>
      <c r="E12" s="12">
        <f t="shared" si="1"/>
        <v>1.9437133022879121E-2</v>
      </c>
      <c r="F12" s="11">
        <v>8.4490740740740739E-4</v>
      </c>
      <c r="G12" s="12">
        <f t="shared" si="2"/>
        <v>2.2621629996901142E-2</v>
      </c>
      <c r="H12" s="12">
        <f t="shared" si="3"/>
        <v>1.6945218198700089E-2</v>
      </c>
      <c r="I12" s="11">
        <f t="shared" si="6"/>
        <v>3.0671296296296284E-3</v>
      </c>
      <c r="J12" s="12">
        <f t="shared" si="4"/>
        <v>3.3978715219899973E-2</v>
      </c>
      <c r="K12" s="14">
        <f t="shared" si="5"/>
        <v>1.8680389116029882E-2</v>
      </c>
    </row>
    <row r="13" spans="2:11" x14ac:dyDescent="0.25">
      <c r="B13" s="10" t="s">
        <v>105</v>
      </c>
      <c r="C13" s="11">
        <v>2.7777777777777772E-4</v>
      </c>
      <c r="D13" s="12">
        <f t="shared" si="0"/>
        <v>5.2493438320209973E-3</v>
      </c>
      <c r="E13" s="12">
        <f t="shared" si="1"/>
        <v>2.429641627859891E-3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2.7777777777777772E-4</v>
      </c>
      <c r="J13" s="12">
        <f t="shared" si="4"/>
        <v>3.0773176048211302E-3</v>
      </c>
      <c r="K13" s="14">
        <f t="shared" si="5"/>
        <v>1.6918088256027066E-3</v>
      </c>
    </row>
    <row r="14" spans="2:11" x14ac:dyDescent="0.25">
      <c r="B14" s="10" t="s">
        <v>106</v>
      </c>
      <c r="C14" s="11">
        <v>2.0833333333333335E-4</v>
      </c>
      <c r="D14" s="12">
        <f t="shared" si="0"/>
        <v>3.9370078740157488E-3</v>
      </c>
      <c r="E14" s="12">
        <f t="shared" si="1"/>
        <v>1.8222312208949186E-3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2.0833333333333335E-4</v>
      </c>
      <c r="J14" s="12">
        <f t="shared" si="4"/>
        <v>2.3079882036158481E-3</v>
      </c>
      <c r="K14" s="14">
        <f t="shared" si="5"/>
        <v>1.2688566192020302E-3</v>
      </c>
    </row>
    <row r="15" spans="2:11" x14ac:dyDescent="0.25">
      <c r="B15" s="10" t="s">
        <v>174</v>
      </c>
      <c r="C15" s="11">
        <v>1.2731481481481483E-4</v>
      </c>
      <c r="D15" s="12">
        <f t="shared" si="0"/>
        <v>2.4059492563429578E-3</v>
      </c>
      <c r="E15" s="12">
        <f t="shared" si="1"/>
        <v>1.1135857461024503E-3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1.2731481481481483E-4</v>
      </c>
      <c r="J15" s="12">
        <f t="shared" si="4"/>
        <v>1.4104372355430183E-3</v>
      </c>
      <c r="K15" s="14">
        <f t="shared" si="5"/>
        <v>7.7541237840124074E-4</v>
      </c>
    </row>
    <row r="16" spans="2:11" x14ac:dyDescent="0.25">
      <c r="B16" s="10" t="s">
        <v>201</v>
      </c>
      <c r="C16" s="11">
        <v>2.6620370370370367E-4</v>
      </c>
      <c r="D16" s="12">
        <f t="shared" si="0"/>
        <v>5.030621172353456E-3</v>
      </c>
      <c r="E16" s="12">
        <f t="shared" si="1"/>
        <v>2.3284065600323958E-3</v>
      </c>
      <c r="F16" s="11">
        <v>9.6064814814814819E-4</v>
      </c>
      <c r="G16" s="12">
        <f t="shared" ref="G16:G17" si="7">IFERROR(F16/F$20,0)</f>
        <v>2.5720483421134178E-2</v>
      </c>
      <c r="H16" s="12">
        <f t="shared" ref="H16:H17" si="8">IFERROR(F16/F$31,0)</f>
        <v>1.9266480965645309E-2</v>
      </c>
      <c r="I16" s="11">
        <f t="shared" si="6"/>
        <v>1.2268518518518518E-3</v>
      </c>
      <c r="J16" s="12">
        <f t="shared" si="4"/>
        <v>1.3591486087959993E-2</v>
      </c>
      <c r="K16" s="14">
        <f t="shared" si="5"/>
        <v>7.4721556464119555E-3</v>
      </c>
    </row>
    <row r="17" spans="2:11" x14ac:dyDescent="0.25">
      <c r="B17" s="10" t="s">
        <v>202</v>
      </c>
      <c r="C17" s="11">
        <v>3.0092592592592589E-4</v>
      </c>
      <c r="D17" s="12">
        <f t="shared" ref="D17" si="9">IFERROR(C17/C$20,0)</f>
        <v>5.6867891513560816E-3</v>
      </c>
      <c r="E17" s="12">
        <f t="shared" ref="E17" si="10">IFERROR(C17/C$31,0)</f>
        <v>2.6321117635148819E-3</v>
      </c>
      <c r="F17" s="11">
        <v>9.8379629629629642E-4</v>
      </c>
      <c r="G17" s="12">
        <f t="shared" si="7"/>
        <v>2.6340254105980787E-2</v>
      </c>
      <c r="H17" s="12">
        <f t="shared" si="8"/>
        <v>1.9730733519034354E-2</v>
      </c>
      <c r="I17" s="11">
        <f t="shared" si="6"/>
        <v>1.2847222222222223E-3</v>
      </c>
      <c r="J17" s="12">
        <f t="shared" ref="J17" si="11">IFERROR(I17/I$20,0)</f>
        <v>1.4232593922297729E-2</v>
      </c>
      <c r="K17" s="14">
        <f t="shared" ref="K17" si="12">IFERROR(I17/I$31,0)</f>
        <v>7.8246158184125201E-3</v>
      </c>
    </row>
    <row r="18" spans="2:1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6.3888888888888884E-3</v>
      </c>
      <c r="D19" s="12">
        <f t="shared" si="0"/>
        <v>0.12073490813648297</v>
      </c>
      <c r="E19" s="12">
        <f t="shared" si="1"/>
        <v>5.5881757440777495E-2</v>
      </c>
      <c r="F19" s="11">
        <v>2.7199074074074074E-3</v>
      </c>
      <c r="G19" s="12">
        <f t="shared" si="2"/>
        <v>7.2823055469476289E-2</v>
      </c>
      <c r="H19" s="12">
        <f t="shared" si="3"/>
        <v>5.4549675023212618E-2</v>
      </c>
      <c r="I19" s="11">
        <f t="shared" si="6"/>
        <v>9.1087962962962954E-3</v>
      </c>
      <c r="J19" s="12">
        <f t="shared" si="4"/>
        <v>0.10091037312475956</v>
      </c>
      <c r="K19" s="14">
        <f t="shared" si="5"/>
        <v>5.5477231072888759E-2</v>
      </c>
    </row>
    <row r="20" spans="2:11" ht="16.5" thickTop="1" thickBot="1" x14ac:dyDescent="0.3">
      <c r="B20" s="31" t="s">
        <v>3</v>
      </c>
      <c r="C20" s="32">
        <f>SUM(C7:C19)</f>
        <v>5.2916666666666654E-2</v>
      </c>
      <c r="D20" s="33">
        <f>IFERROR(SUM(D7:D19),0)</f>
        <v>0.99999999999999978</v>
      </c>
      <c r="E20" s="33">
        <f>IFERROR(SUM(E7:E19),0)</f>
        <v>0.4628467301073092</v>
      </c>
      <c r="F20" s="32">
        <f>SUM(F7:F19)</f>
        <v>3.7349537037037042E-2</v>
      </c>
      <c r="G20" s="33">
        <f>IFERROR(SUM(G7:G19),0)</f>
        <v>1</v>
      </c>
      <c r="H20" s="33">
        <f>IFERROR(SUM(H7:H19),0)</f>
        <v>0.74907149489322178</v>
      </c>
      <c r="I20" s="32">
        <f>SUM(I7:I19)</f>
        <v>9.026620370370371E-2</v>
      </c>
      <c r="J20" s="33">
        <f>IFERROR(SUM(J7:J19),0)</f>
        <v>0.99999999999999967</v>
      </c>
      <c r="K20" s="34">
        <f>IFERROR(SUM(K7:K19),0)</f>
        <v>0.54976737628647943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1.9328703703703704E-3</v>
      </c>
      <c r="D23" s="19"/>
      <c r="E23" s="12">
        <f>IFERROR(C23/C$31,0)</f>
        <v>1.6906256327191744E-2</v>
      </c>
      <c r="F23" s="11">
        <v>6.134259259259259E-4</v>
      </c>
      <c r="G23" s="19"/>
      <c r="H23" s="12">
        <f>IFERROR(F23/F$31,0)</f>
        <v>1.2302692664809654E-2</v>
      </c>
      <c r="I23" s="11">
        <f>C23+F23</f>
        <v>2.5462962962962965E-3</v>
      </c>
      <c r="J23" s="19"/>
      <c r="K23" s="14">
        <f>IFERROR(I23/I$31,0)</f>
        <v>1.5508247568024814E-2</v>
      </c>
    </row>
    <row r="24" spans="2:11" x14ac:dyDescent="0.25">
      <c r="B24" s="18" t="s">
        <v>16</v>
      </c>
      <c r="C24" s="11"/>
      <c r="D24" s="19"/>
      <c r="E24" s="12">
        <f t="shared" ref="E24:E28" si="13">IFERROR(C24/C$31,0)</f>
        <v>0</v>
      </c>
      <c r="F24" s="11"/>
      <c r="G24" s="19"/>
      <c r="H24" s="12">
        <f t="shared" ref="H24:H28" si="14">IFERROR(F24/F$31,0)</f>
        <v>0</v>
      </c>
      <c r="I24" s="11">
        <f t="shared" ref="I24:I28" si="15">C24+F24</f>
        <v>0</v>
      </c>
      <c r="J24" s="19"/>
      <c r="K24" s="14">
        <f t="shared" ref="K24:K28" si="16">IFERROR(I24/I$31,0)</f>
        <v>0</v>
      </c>
    </row>
    <row r="25" spans="2:11" x14ac:dyDescent="0.25">
      <c r="B25" s="18" t="s">
        <v>17</v>
      </c>
      <c r="C25" s="11">
        <v>4.0277777777777777E-3</v>
      </c>
      <c r="D25" s="19"/>
      <c r="E25" s="12">
        <f t="shared" si="13"/>
        <v>3.5229803603968428E-2</v>
      </c>
      <c r="F25" s="11">
        <v>1.7361111111111112E-4</v>
      </c>
      <c r="G25" s="19"/>
      <c r="H25" s="12">
        <f t="shared" si="14"/>
        <v>3.4818941504178268E-3</v>
      </c>
      <c r="I25" s="11">
        <f t="shared" si="15"/>
        <v>4.2013888888888891E-3</v>
      </c>
      <c r="J25" s="19"/>
      <c r="K25" s="14">
        <f t="shared" si="16"/>
        <v>2.5588608487240941E-2</v>
      </c>
    </row>
    <row r="26" spans="2:11" x14ac:dyDescent="0.25">
      <c r="B26" s="18" t="s">
        <v>18</v>
      </c>
      <c r="C26" s="11">
        <v>1.7708333333333329E-2</v>
      </c>
      <c r="D26" s="19"/>
      <c r="E26" s="12">
        <f t="shared" si="13"/>
        <v>0.15488965377606803</v>
      </c>
      <c r="F26" s="11">
        <v>7.3842592592592588E-3</v>
      </c>
      <c r="G26" s="19"/>
      <c r="H26" s="12">
        <f t="shared" si="14"/>
        <v>0.1480965645311049</v>
      </c>
      <c r="I26" s="11">
        <f t="shared" si="15"/>
        <v>2.509259259259259E-2</v>
      </c>
      <c r="J26" s="19"/>
      <c r="K26" s="14">
        <f t="shared" si="16"/>
        <v>0.15282673057944451</v>
      </c>
    </row>
    <row r="27" spans="2:11" x14ac:dyDescent="0.25">
      <c r="B27" s="18" t="s">
        <v>19</v>
      </c>
      <c r="C27" s="11">
        <v>3.7696759259259242E-2</v>
      </c>
      <c r="D27" s="19"/>
      <c r="E27" s="12">
        <f t="shared" si="13"/>
        <v>0.32972261591415264</v>
      </c>
      <c r="F27" s="11">
        <v>3.9467592592592592E-3</v>
      </c>
      <c r="G27" s="19"/>
      <c r="H27" s="12">
        <f t="shared" si="14"/>
        <v>7.915506035283193E-2</v>
      </c>
      <c r="I27" s="11">
        <f t="shared" si="15"/>
        <v>4.1643518518518503E-2</v>
      </c>
      <c r="J27" s="19"/>
      <c r="K27" s="14">
        <f t="shared" si="16"/>
        <v>0.25363033977160571</v>
      </c>
    </row>
    <row r="28" spans="2:11" ht="15.75" thickBot="1" x14ac:dyDescent="0.3">
      <c r="B28" s="23" t="s">
        <v>20</v>
      </c>
      <c r="C28" s="20">
        <v>4.6296296296296294E-5</v>
      </c>
      <c r="D28" s="24"/>
      <c r="E28" s="21">
        <f t="shared" si="13"/>
        <v>4.0494027130998187E-4</v>
      </c>
      <c r="F28" s="20">
        <v>3.9351851851851852E-4</v>
      </c>
      <c r="G28" s="24"/>
      <c r="H28" s="21">
        <f t="shared" si="14"/>
        <v>7.8922934076137412E-3</v>
      </c>
      <c r="I28" s="11">
        <f t="shared" si="15"/>
        <v>4.3981481481481481E-4</v>
      </c>
      <c r="J28" s="24"/>
      <c r="K28" s="22">
        <f t="shared" si="16"/>
        <v>2.6786973072042857E-3</v>
      </c>
    </row>
    <row r="29" spans="2:11" ht="16.5" thickTop="1" thickBot="1" x14ac:dyDescent="0.3">
      <c r="B29" s="31" t="s">
        <v>3</v>
      </c>
      <c r="C29" s="32">
        <f>SUM(C23:C28)</f>
        <v>6.1412037037037015E-2</v>
      </c>
      <c r="D29" s="33"/>
      <c r="E29" s="33">
        <f>IFERROR(SUM(E23:E28),0)</f>
        <v>0.53715326989269085</v>
      </c>
      <c r="F29" s="32">
        <f>SUM(F23:F28)</f>
        <v>1.2511574074074074E-2</v>
      </c>
      <c r="G29" s="33"/>
      <c r="H29" s="33">
        <f>IFERROR(SUM(H23:H28),0)</f>
        <v>0.25092850510677805</v>
      </c>
      <c r="I29" s="32">
        <f>SUM(I23:I28)</f>
        <v>7.3923611111111093E-2</v>
      </c>
      <c r="J29" s="33"/>
      <c r="K29" s="34">
        <f>IFERROR(SUM(K23:K28),0)</f>
        <v>0.45023262371352024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0.11432870370370367</v>
      </c>
      <c r="D31" s="35"/>
      <c r="E31" s="36">
        <f>IFERROR(SUM(E20,E29),0)</f>
        <v>1</v>
      </c>
      <c r="F31" s="32">
        <f>SUM(F20,F29)</f>
        <v>4.986111111111112E-2</v>
      </c>
      <c r="G31" s="35"/>
      <c r="H31" s="36">
        <f>IFERROR(SUM(H20,H29),0)</f>
        <v>0.99999999999999978</v>
      </c>
      <c r="I31" s="32">
        <f>SUM(I20,I29)</f>
        <v>0.16418981481481482</v>
      </c>
      <c r="J31" s="35"/>
      <c r="K31" s="38">
        <f>IFERROR(SUM(K20,K29),0)</f>
        <v>0.99999999999999967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39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4.2592592592592586E-3</v>
      </c>
      <c r="D7" s="12">
        <f t="shared" ref="D7:D19" si="0">IFERROR(C7/C$20,0)</f>
        <v>0.47854356306892065</v>
      </c>
      <c r="E7" s="12">
        <f t="shared" ref="E7:E19" si="1">IFERROR(C7/C$31,0)</f>
        <v>7.8164825828377221E-2</v>
      </c>
      <c r="F7" s="11">
        <v>5.4398148148148144E-4</v>
      </c>
      <c r="G7" s="12">
        <f t="shared" ref="G7:G19" si="2">IFERROR(F7/F$20,0)</f>
        <v>0.46078431372549022</v>
      </c>
      <c r="H7" s="12">
        <f t="shared" ref="H7:H19" si="3">IFERROR(F7/F$31,0)</f>
        <v>0.15511551155115511</v>
      </c>
      <c r="I7" s="11">
        <f>C7+F7</f>
        <v>4.8032407407407399E-3</v>
      </c>
      <c r="J7" s="12">
        <f t="shared" ref="J7:J19" si="4">IFERROR(I7/I$20,0)</f>
        <v>0.4764638346727898</v>
      </c>
      <c r="K7" s="14">
        <f t="shared" ref="K7:K19" si="5">IFERROR(I7/I$31,0)</f>
        <v>8.2817800838156042E-2</v>
      </c>
    </row>
    <row r="8" spans="2:11" x14ac:dyDescent="0.25">
      <c r="B8" s="145" t="s">
        <v>100</v>
      </c>
      <c r="C8" s="11">
        <v>1.5046296296296296E-3</v>
      </c>
      <c r="D8" s="12">
        <f t="shared" si="0"/>
        <v>0.16905071521456438</v>
      </c>
      <c r="E8" s="12">
        <f t="shared" si="1"/>
        <v>2.7612574341546302E-2</v>
      </c>
      <c r="F8" s="11">
        <v>1.6203703703703703E-4</v>
      </c>
      <c r="G8" s="12">
        <f t="shared" si="2"/>
        <v>0.13725490196078433</v>
      </c>
      <c r="H8" s="12">
        <f t="shared" si="3"/>
        <v>4.6204620462046202E-2</v>
      </c>
      <c r="I8" s="11">
        <f t="shared" ref="I8:I19" si="6">C8+F8</f>
        <v>1.6666666666666666E-3</v>
      </c>
      <c r="J8" s="12">
        <f t="shared" si="4"/>
        <v>0.16532721010332949</v>
      </c>
      <c r="K8" s="14">
        <f t="shared" si="5"/>
        <v>2.8736779086010772E-2</v>
      </c>
    </row>
    <row r="9" spans="2:11" x14ac:dyDescent="0.25">
      <c r="B9" s="10" t="s">
        <v>51</v>
      </c>
      <c r="C9" s="11">
        <v>4.2824074074074075E-4</v>
      </c>
      <c r="D9" s="12">
        <f t="shared" si="0"/>
        <v>4.8114434330299091E-2</v>
      </c>
      <c r="E9" s="12">
        <f t="shared" si="1"/>
        <v>7.8589634664401019E-3</v>
      </c>
      <c r="F9" s="11">
        <v>2.199074074074074E-4</v>
      </c>
      <c r="G9" s="12">
        <f t="shared" si="2"/>
        <v>0.1862745098039216</v>
      </c>
      <c r="H9" s="12">
        <f t="shared" si="3"/>
        <v>6.2706270627062702E-2</v>
      </c>
      <c r="I9" s="11">
        <f t="shared" si="6"/>
        <v>6.4814814814814813E-4</v>
      </c>
      <c r="J9" s="12">
        <f t="shared" si="4"/>
        <v>6.4293915040183697E-2</v>
      </c>
      <c r="K9" s="14">
        <f t="shared" si="5"/>
        <v>1.1175414089004191E-2</v>
      </c>
    </row>
    <row r="10" spans="2:11" x14ac:dyDescent="0.25">
      <c r="B10" s="10" t="s">
        <v>11</v>
      </c>
      <c r="C10" s="11">
        <v>1.8518518518518521E-3</v>
      </c>
      <c r="D10" s="12">
        <f t="shared" si="0"/>
        <v>0.20806241872561773</v>
      </c>
      <c r="E10" s="12">
        <f t="shared" si="1"/>
        <v>3.3984706881903151E-2</v>
      </c>
      <c r="F10" s="11">
        <v>2.5462962962962961E-4</v>
      </c>
      <c r="G10" s="12">
        <f t="shared" si="2"/>
        <v>0.21568627450980393</v>
      </c>
      <c r="H10" s="12">
        <f t="shared" si="3"/>
        <v>7.2607260726072598E-2</v>
      </c>
      <c r="I10" s="11">
        <f t="shared" si="6"/>
        <v>2.1064814814814817E-3</v>
      </c>
      <c r="J10" s="12">
        <f t="shared" si="4"/>
        <v>0.20895522388059704</v>
      </c>
      <c r="K10" s="14">
        <f t="shared" si="5"/>
        <v>3.6320095789263623E-2</v>
      </c>
    </row>
    <row r="11" spans="2:11" x14ac:dyDescent="0.25">
      <c r="B11" s="10" t="s">
        <v>12</v>
      </c>
      <c r="C11" s="11">
        <v>4.9768518518518521E-4</v>
      </c>
      <c r="D11" s="12">
        <f t="shared" si="0"/>
        <v>5.5916775032509761E-2</v>
      </c>
      <c r="E11" s="12">
        <f t="shared" si="1"/>
        <v>9.1333899745114702E-3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4.9768518518518521E-4</v>
      </c>
      <c r="J11" s="12">
        <f t="shared" si="4"/>
        <v>4.9368541905855337E-2</v>
      </c>
      <c r="K11" s="14">
        <f t="shared" si="5"/>
        <v>8.5811215326282182E-3</v>
      </c>
    </row>
    <row r="12" spans="2:11" x14ac:dyDescent="0.25">
      <c r="B12" s="10" t="s">
        <v>159</v>
      </c>
      <c r="C12" s="11">
        <v>1.9675925925925926E-4</v>
      </c>
      <c r="D12" s="12">
        <f t="shared" si="0"/>
        <v>2.2106631989596882E-2</v>
      </c>
      <c r="E12" s="12">
        <f t="shared" si="1"/>
        <v>3.6108751062022089E-3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1.9675925925925926E-4</v>
      </c>
      <c r="J12" s="12">
        <f t="shared" si="4"/>
        <v>1.9517795637198621E-2</v>
      </c>
      <c r="K12" s="14">
        <f t="shared" si="5"/>
        <v>3.392536419876272E-3</v>
      </c>
    </row>
    <row r="13" spans="2:11" x14ac:dyDescent="0.25">
      <c r="B13" s="10" t="s">
        <v>105</v>
      </c>
      <c r="C13" s="11">
        <v>3.4722222222222222E-5</v>
      </c>
      <c r="D13" s="12">
        <f t="shared" si="0"/>
        <v>3.9011703511053317E-3</v>
      </c>
      <c r="E13" s="12">
        <f t="shared" si="1"/>
        <v>6.3721325403568395E-4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3.4722222222222222E-5</v>
      </c>
      <c r="J13" s="12">
        <f t="shared" si="4"/>
        <v>3.4443168771526979E-3</v>
      </c>
      <c r="K13" s="14">
        <f t="shared" si="5"/>
        <v>5.9868289762522449E-4</v>
      </c>
    </row>
    <row r="14" spans="2:11" x14ac:dyDescent="0.25">
      <c r="B14" s="10" t="s">
        <v>106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174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202</v>
      </c>
      <c r="C17" s="11"/>
      <c r="D17" s="12"/>
      <c r="E17" s="12"/>
      <c r="F17" s="11"/>
      <c r="G17" s="12"/>
      <c r="H17" s="12"/>
      <c r="I17" s="11"/>
      <c r="J17" s="12"/>
      <c r="K17" s="14"/>
    </row>
    <row r="18" spans="2:1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1.273148148148148E-4</v>
      </c>
      <c r="D19" s="12">
        <f t="shared" si="0"/>
        <v>1.4304291287386216E-2</v>
      </c>
      <c r="E19" s="12">
        <f t="shared" si="1"/>
        <v>2.3364485981308409E-3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1.273148148148148E-4</v>
      </c>
      <c r="J19" s="12">
        <f t="shared" si="4"/>
        <v>1.2629161882893225E-2</v>
      </c>
      <c r="K19" s="14">
        <f t="shared" si="5"/>
        <v>2.195170624625823E-3</v>
      </c>
    </row>
    <row r="20" spans="2:11" ht="16.5" thickTop="1" thickBot="1" x14ac:dyDescent="0.3">
      <c r="B20" s="31" t="s">
        <v>3</v>
      </c>
      <c r="C20" s="32">
        <f>SUM(C6:C19)</f>
        <v>8.9004629629629625E-3</v>
      </c>
      <c r="D20" s="33">
        <f>IFERROR(SUM(D7:D19),0)</f>
        <v>1</v>
      </c>
      <c r="E20" s="33">
        <f>IFERROR(SUM(E7:E19),0)</f>
        <v>0.16333899745114697</v>
      </c>
      <c r="F20" s="32">
        <f>SUM(F7:F19)</f>
        <v>1.1805555555555554E-3</v>
      </c>
      <c r="G20" s="33">
        <f>IFERROR(SUM(G7:G19),0)</f>
        <v>1</v>
      </c>
      <c r="H20" s="33">
        <f>IFERROR(SUM(H7:H19),0)</f>
        <v>0.3366336633663366</v>
      </c>
      <c r="I20" s="32">
        <f>SUM(I7:I19)</f>
        <v>1.0081018518518519E-2</v>
      </c>
      <c r="J20" s="33">
        <f>IFERROR(SUM(J7:J19),0)</f>
        <v>0.99999999999999989</v>
      </c>
      <c r="K20" s="34">
        <f>IFERROR(SUM(K7:K19),0)</f>
        <v>0.17381760127719015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2.3726851851851847E-3</v>
      </c>
      <c r="D23" s="19"/>
      <c r="E23" s="12">
        <f>IFERROR(C23/C$31,0)</f>
        <v>4.3542905692438391E-2</v>
      </c>
      <c r="F23" s="11">
        <v>6.134259259259259E-4</v>
      </c>
      <c r="G23" s="19"/>
      <c r="H23" s="12">
        <f>IFERROR(F23/F$31,0)</f>
        <v>0.1749174917491749</v>
      </c>
      <c r="I23" s="11">
        <f>C23+F23</f>
        <v>2.9861111111111104E-3</v>
      </c>
      <c r="J23" s="19"/>
      <c r="K23" s="14">
        <f>IFERROR(I23/I$31,0)</f>
        <v>5.1486729195769292E-2</v>
      </c>
    </row>
    <row r="24" spans="2:11" x14ac:dyDescent="0.25">
      <c r="B24" s="18" t="s">
        <v>16</v>
      </c>
      <c r="C24" s="11">
        <v>1.8518518518518518E-4</v>
      </c>
      <c r="D24" s="19"/>
      <c r="E24" s="12">
        <f t="shared" ref="E24:E28" si="7">IFERROR(C24/C$31,0)</f>
        <v>3.398470688190314E-3</v>
      </c>
      <c r="F24" s="11">
        <v>0</v>
      </c>
      <c r="G24" s="19"/>
      <c r="H24" s="12">
        <f t="shared" ref="H24:H28" si="8">IFERROR(F24/F$31,0)</f>
        <v>0</v>
      </c>
      <c r="I24" s="11">
        <f t="shared" ref="I24:I28" si="9">C24+F24</f>
        <v>1.8518518518518518E-4</v>
      </c>
      <c r="J24" s="19"/>
      <c r="K24" s="14">
        <f t="shared" ref="K24:K28" si="10">IFERROR(I24/I$31,0)</f>
        <v>3.1929754540011971E-3</v>
      </c>
    </row>
    <row r="25" spans="2:11" x14ac:dyDescent="0.25">
      <c r="B25" s="18" t="s">
        <v>17</v>
      </c>
      <c r="C25" s="11">
        <v>1.4699074074074074E-3</v>
      </c>
      <c r="D25" s="19"/>
      <c r="E25" s="12">
        <f t="shared" si="7"/>
        <v>2.697536108751062E-2</v>
      </c>
      <c r="F25" s="11">
        <v>1.3888888888888889E-4</v>
      </c>
      <c r="G25" s="19"/>
      <c r="H25" s="12">
        <f t="shared" si="8"/>
        <v>3.9603960396039604E-2</v>
      </c>
      <c r="I25" s="11">
        <f t="shared" si="9"/>
        <v>1.6087962962962963E-3</v>
      </c>
      <c r="J25" s="19"/>
      <c r="K25" s="14">
        <f t="shared" si="10"/>
        <v>2.77389742566354E-2</v>
      </c>
    </row>
    <row r="26" spans="2:11" x14ac:dyDescent="0.25">
      <c r="B26" s="18" t="s">
        <v>18</v>
      </c>
      <c r="C26" s="11">
        <v>1.2754629629629631E-2</v>
      </c>
      <c r="D26" s="19"/>
      <c r="E26" s="12">
        <f t="shared" si="7"/>
        <v>0.23406966864910791</v>
      </c>
      <c r="F26" s="11">
        <v>9.0277777777777774E-4</v>
      </c>
      <c r="G26" s="19"/>
      <c r="H26" s="12">
        <f t="shared" si="8"/>
        <v>0.25742574257425743</v>
      </c>
      <c r="I26" s="11">
        <f t="shared" si="9"/>
        <v>1.365740740740741E-2</v>
      </c>
      <c r="J26" s="19"/>
      <c r="K26" s="14">
        <f t="shared" si="10"/>
        <v>0.23548193973258835</v>
      </c>
    </row>
    <row r="27" spans="2:11" x14ac:dyDescent="0.25">
      <c r="B27" s="18" t="s">
        <v>19</v>
      </c>
      <c r="C27" s="11">
        <v>2.8750000000000001E-2</v>
      </c>
      <c r="D27" s="19"/>
      <c r="E27" s="12">
        <f t="shared" si="7"/>
        <v>0.52761257434154629</v>
      </c>
      <c r="F27" s="11">
        <v>6.7129629629629635E-4</v>
      </c>
      <c r="G27" s="19"/>
      <c r="H27" s="12">
        <f t="shared" si="8"/>
        <v>0.19141914191419143</v>
      </c>
      <c r="I27" s="11">
        <f t="shared" si="9"/>
        <v>2.9421296296296296E-2</v>
      </c>
      <c r="J27" s="19"/>
      <c r="K27" s="14">
        <f t="shared" si="10"/>
        <v>0.50728397525444024</v>
      </c>
    </row>
    <row r="28" spans="2:11" ht="15.75" thickBot="1" x14ac:dyDescent="0.3">
      <c r="B28" s="23" t="s">
        <v>20</v>
      </c>
      <c r="C28" s="20">
        <v>5.7870370370370366E-5</v>
      </c>
      <c r="D28" s="24"/>
      <c r="E28" s="21">
        <f t="shared" si="7"/>
        <v>1.062022090059473E-3</v>
      </c>
      <c r="F28" s="20">
        <v>0</v>
      </c>
      <c r="G28" s="24"/>
      <c r="H28" s="21">
        <f t="shared" si="8"/>
        <v>0</v>
      </c>
      <c r="I28" s="11">
        <f t="shared" si="9"/>
        <v>5.7870370370370366E-5</v>
      </c>
      <c r="J28" s="24"/>
      <c r="K28" s="22">
        <f t="shared" si="10"/>
        <v>9.9780482937537407E-4</v>
      </c>
    </row>
    <row r="29" spans="2:11" ht="16.5" thickTop="1" thickBot="1" x14ac:dyDescent="0.3">
      <c r="B29" s="31" t="s">
        <v>3</v>
      </c>
      <c r="C29" s="32">
        <f>SUM(C23:C28)</f>
        <v>4.5590277777777778E-2</v>
      </c>
      <c r="D29" s="33"/>
      <c r="E29" s="33">
        <f>IFERROR(SUM(E23:E28),0)</f>
        <v>0.83666100254885301</v>
      </c>
      <c r="F29" s="32">
        <f>SUM(F23:F28)</f>
        <v>2.3263888888888891E-3</v>
      </c>
      <c r="G29" s="33"/>
      <c r="H29" s="33">
        <f>IFERROR(SUM(H23:H28),0)</f>
        <v>0.6633663366336634</v>
      </c>
      <c r="I29" s="32">
        <f>SUM(I23:I28)</f>
        <v>4.791666666666667E-2</v>
      </c>
      <c r="J29" s="33"/>
      <c r="K29" s="34">
        <f>IFERROR(SUM(K23:K28),0)</f>
        <v>0.82618239872280985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5.4490740740740742E-2</v>
      </c>
      <c r="D31" s="35"/>
      <c r="E31" s="36">
        <f>IFERROR(SUM(E20,E29),0)</f>
        <v>1</v>
      </c>
      <c r="F31" s="32">
        <f>SUM(F20,F29)</f>
        <v>3.5069444444444445E-3</v>
      </c>
      <c r="G31" s="35"/>
      <c r="H31" s="36">
        <f>IFERROR(SUM(H20,H29),0)</f>
        <v>1</v>
      </c>
      <c r="I31" s="32">
        <f>SUM(I20,I29)</f>
        <v>5.7997685185185187E-2</v>
      </c>
      <c r="J31" s="35"/>
      <c r="K31" s="38">
        <f>IFERROR(SUM(K20,K29),0)</f>
        <v>1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41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3.9664351851851846E-2</v>
      </c>
      <c r="D7" s="12">
        <f t="shared" ref="D7:D19" si="0">IFERROR(C7/C$20,0)</f>
        <v>0.41135517945024608</v>
      </c>
      <c r="E7" s="12">
        <f t="shared" ref="E7:E19" si="1">IFERROR(C7/C$31,0)</f>
        <v>9.05176967776017E-2</v>
      </c>
      <c r="F7" s="11">
        <v>7.3958333333333341E-3</v>
      </c>
      <c r="G7" s="12">
        <f t="shared" ref="G7:G19" si="2">IFERROR(F7/F$20,0)</f>
        <v>0.18570183086312117</v>
      </c>
      <c r="H7" s="12">
        <f t="shared" ref="H7:H19" si="3">IFERROR(F7/F$31,0)</f>
        <v>8.1380539989811512E-2</v>
      </c>
      <c r="I7" s="11">
        <f>C7+F7</f>
        <v>4.7060185185185177E-2</v>
      </c>
      <c r="J7" s="12">
        <f t="shared" ref="J7:J19" si="4">IFERROR(I7/I$20,0)</f>
        <v>0.34539585457016642</v>
      </c>
      <c r="K7" s="14">
        <f t="shared" ref="K7:K19" si="5">IFERROR(I7/I$31,0)</f>
        <v>8.8948197409870491E-2</v>
      </c>
    </row>
    <row r="8" spans="2:11" x14ac:dyDescent="0.25">
      <c r="B8" s="145" t="s">
        <v>100</v>
      </c>
      <c r="C8" s="11">
        <v>1.966435185185186E-2</v>
      </c>
      <c r="D8" s="12">
        <f t="shared" si="0"/>
        <v>0.20393710238866894</v>
      </c>
      <c r="E8" s="12">
        <f t="shared" si="1"/>
        <v>4.4875858425779215E-2</v>
      </c>
      <c r="F8" s="11">
        <v>1.1747685185185189E-2</v>
      </c>
      <c r="G8" s="12">
        <f t="shared" si="2"/>
        <v>0.29497239174658535</v>
      </c>
      <c r="H8" s="12">
        <f t="shared" si="3"/>
        <v>0.12926642893530313</v>
      </c>
      <c r="I8" s="11">
        <f t="shared" ref="I8:I19" si="6">C8+F8</f>
        <v>3.1412037037037051E-2</v>
      </c>
      <c r="J8" s="12">
        <f t="shared" si="4"/>
        <v>0.23054706082229026</v>
      </c>
      <c r="K8" s="14">
        <f t="shared" si="5"/>
        <v>5.937171858592933E-2</v>
      </c>
    </row>
    <row r="9" spans="2:11" x14ac:dyDescent="0.25">
      <c r="B9" s="10" t="s">
        <v>51</v>
      </c>
      <c r="C9" s="11">
        <v>5.9606481481481481E-3</v>
      </c>
      <c r="D9" s="12">
        <f t="shared" si="0"/>
        <v>6.1817308846477022E-2</v>
      </c>
      <c r="E9" s="12">
        <f t="shared" si="1"/>
        <v>1.36027469624934E-2</v>
      </c>
      <c r="F9" s="11">
        <v>4.0277777777777777E-3</v>
      </c>
      <c r="G9" s="12">
        <f t="shared" si="2"/>
        <v>0.10113339145597208</v>
      </c>
      <c r="H9" s="12">
        <f t="shared" si="3"/>
        <v>4.4319918492103913E-2</v>
      </c>
      <c r="I9" s="11">
        <f t="shared" si="6"/>
        <v>9.9884259259259249E-3</v>
      </c>
      <c r="J9" s="12">
        <f t="shared" si="4"/>
        <v>7.3309548080190273E-2</v>
      </c>
      <c r="K9" s="14">
        <f t="shared" si="5"/>
        <v>1.887906895344767E-2</v>
      </c>
    </row>
    <row r="10" spans="2:11" x14ac:dyDescent="0.25">
      <c r="B10" s="10" t="s">
        <v>11</v>
      </c>
      <c r="C10" s="11">
        <v>1.4004629629629624E-2</v>
      </c>
      <c r="D10" s="12">
        <f t="shared" si="0"/>
        <v>0.14524066738686828</v>
      </c>
      <c r="E10" s="12">
        <f t="shared" si="1"/>
        <v>3.1959852086634967E-2</v>
      </c>
      <c r="F10" s="11">
        <v>6.2962962962962964E-3</v>
      </c>
      <c r="G10" s="12">
        <f t="shared" si="2"/>
        <v>0.15809357744841612</v>
      </c>
      <c r="H10" s="12">
        <f t="shared" si="3"/>
        <v>6.9281711665817619E-2</v>
      </c>
      <c r="I10" s="11">
        <f t="shared" si="6"/>
        <v>2.030092592592592E-2</v>
      </c>
      <c r="J10" s="12">
        <f t="shared" si="4"/>
        <v>0.14899762147468565</v>
      </c>
      <c r="K10" s="14">
        <f t="shared" si="5"/>
        <v>3.8370668533426661E-2</v>
      </c>
    </row>
    <row r="11" spans="2:11" x14ac:dyDescent="0.25">
      <c r="B11" s="10" t="s">
        <v>12</v>
      </c>
      <c r="C11" s="11">
        <v>6.6550925925925927E-3</v>
      </c>
      <c r="D11" s="12">
        <f t="shared" si="0"/>
        <v>6.9019325411115121E-2</v>
      </c>
      <c r="E11" s="12">
        <f t="shared" si="1"/>
        <v>1.5187533016376127E-2</v>
      </c>
      <c r="F11" s="11">
        <v>2.9976851851851848E-3</v>
      </c>
      <c r="G11" s="12">
        <f t="shared" si="2"/>
        <v>7.526881720430105E-2</v>
      </c>
      <c r="H11" s="12">
        <f t="shared" si="3"/>
        <v>3.2985226693835953E-2</v>
      </c>
      <c r="I11" s="11">
        <f t="shared" si="6"/>
        <v>9.6527777777777775E-3</v>
      </c>
      <c r="J11" s="12">
        <f t="shared" si="4"/>
        <v>7.084607543323139E-2</v>
      </c>
      <c r="K11" s="14">
        <f t="shared" si="5"/>
        <v>1.8244662233111657E-2</v>
      </c>
    </row>
    <row r="12" spans="2:11" x14ac:dyDescent="0.25">
      <c r="B12" s="10" t="s">
        <v>159</v>
      </c>
      <c r="C12" s="11">
        <v>5.8912037037037041E-3</v>
      </c>
      <c r="D12" s="12">
        <f t="shared" si="0"/>
        <v>6.1097107190013218E-2</v>
      </c>
      <c r="E12" s="12">
        <f t="shared" si="1"/>
        <v>1.3444268357105129E-2</v>
      </c>
      <c r="F12" s="11">
        <v>1.2152777777777778E-3</v>
      </c>
      <c r="G12" s="12">
        <f t="shared" si="2"/>
        <v>3.0514385353095023E-2</v>
      </c>
      <c r="H12" s="12">
        <f t="shared" si="3"/>
        <v>1.3372389200203769E-2</v>
      </c>
      <c r="I12" s="11">
        <f t="shared" si="6"/>
        <v>7.1064814814814819E-3</v>
      </c>
      <c r="J12" s="12">
        <f t="shared" si="4"/>
        <v>5.2157662249405365E-2</v>
      </c>
      <c r="K12" s="14">
        <f t="shared" si="5"/>
        <v>1.3431921596079806E-2</v>
      </c>
    </row>
    <row r="13" spans="2:11" x14ac:dyDescent="0.25">
      <c r="B13" s="10" t="s">
        <v>105</v>
      </c>
      <c r="C13" s="11">
        <v>6.249999999999999E-4</v>
      </c>
      <c r="D13" s="12">
        <f t="shared" si="0"/>
        <v>6.481814908174289E-3</v>
      </c>
      <c r="E13" s="12">
        <f t="shared" si="1"/>
        <v>1.4263074484944533E-3</v>
      </c>
      <c r="F13" s="11">
        <v>2.1643518518518518E-3</v>
      </c>
      <c r="G13" s="12">
        <f t="shared" si="2"/>
        <v>5.4344667247893039E-2</v>
      </c>
      <c r="H13" s="12">
        <f t="shared" si="3"/>
        <v>2.3815588385124806E-2</v>
      </c>
      <c r="I13" s="11">
        <f t="shared" si="6"/>
        <v>2.7893518518518519E-3</v>
      </c>
      <c r="J13" s="12">
        <f t="shared" si="4"/>
        <v>2.0472307169554876E-2</v>
      </c>
      <c r="K13" s="14">
        <f t="shared" si="5"/>
        <v>5.2721386069303471E-3</v>
      </c>
    </row>
    <row r="14" spans="2:11" x14ac:dyDescent="0.25">
      <c r="B14" s="10" t="s">
        <v>106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174</v>
      </c>
      <c r="C15" s="11">
        <v>1.8055555555555557E-3</v>
      </c>
      <c r="D15" s="12">
        <f t="shared" si="0"/>
        <v>1.8725243068059061E-2</v>
      </c>
      <c r="E15" s="12">
        <f t="shared" si="1"/>
        <v>4.1204437400950882E-3</v>
      </c>
      <c r="F15" s="11">
        <v>8.3333333333333328E-4</v>
      </c>
      <c r="G15" s="12">
        <f t="shared" si="2"/>
        <v>2.0924149956408015E-2</v>
      </c>
      <c r="H15" s="12">
        <f t="shared" si="3"/>
        <v>9.1696383087111547E-3</v>
      </c>
      <c r="I15" s="11">
        <f t="shared" si="6"/>
        <v>2.638888888888889E-3</v>
      </c>
      <c r="J15" s="12">
        <f t="shared" si="4"/>
        <v>1.9367991845056064E-2</v>
      </c>
      <c r="K15" s="14">
        <f t="shared" si="5"/>
        <v>4.9877493874693739E-3</v>
      </c>
    </row>
    <row r="16" spans="2:11" x14ac:dyDescent="0.25">
      <c r="B16" s="10" t="s">
        <v>201</v>
      </c>
      <c r="C16" s="11">
        <v>6.9444444444444444E-5</v>
      </c>
      <c r="D16" s="12">
        <f t="shared" si="0"/>
        <v>7.2020165646380992E-4</v>
      </c>
      <c r="E16" s="12">
        <f t="shared" si="1"/>
        <v>1.5847860538827262E-4</v>
      </c>
      <c r="F16" s="11">
        <v>6.2500000000000001E-4</v>
      </c>
      <c r="G16" s="12">
        <f t="shared" si="2"/>
        <v>1.5693112467306012E-2</v>
      </c>
      <c r="H16" s="12">
        <f t="shared" si="3"/>
        <v>6.877228731533366E-3</v>
      </c>
      <c r="I16" s="11">
        <f t="shared" si="6"/>
        <v>6.9444444444444447E-4</v>
      </c>
      <c r="J16" s="12">
        <f t="shared" si="4"/>
        <v>5.0968399592252805E-3</v>
      </c>
      <c r="K16" s="14">
        <f t="shared" si="5"/>
        <v>1.3125656282814142E-3</v>
      </c>
    </row>
    <row r="17" spans="2:11" x14ac:dyDescent="0.25">
      <c r="B17" s="10" t="s">
        <v>202</v>
      </c>
      <c r="C17" s="11">
        <v>2.8935185185185189E-4</v>
      </c>
      <c r="D17" s="12">
        <f t="shared" ref="D17" si="7">IFERROR(C17/C$20,0)</f>
        <v>3.0008402352658752E-3</v>
      </c>
      <c r="E17" s="12">
        <f t="shared" ref="E17" si="8">IFERROR(C17/C$31,0)</f>
        <v>6.6032752245113601E-4</v>
      </c>
      <c r="F17" s="11">
        <v>1.6782407407407406E-3</v>
      </c>
      <c r="G17" s="12">
        <f t="shared" ref="G17" si="9">IFERROR(F17/F$20,0)</f>
        <v>4.2138913106655032E-2</v>
      </c>
      <c r="H17" s="12">
        <f t="shared" ref="H17" si="10">IFERROR(F17/F$31,0)</f>
        <v>1.8466632705043295E-2</v>
      </c>
      <c r="I17" s="11">
        <f t="shared" si="6"/>
        <v>1.9675925925925924E-3</v>
      </c>
      <c r="J17" s="12">
        <f t="shared" ref="J17" si="11">IFERROR(I17/I$20,0)</f>
        <v>1.4441046551138292E-2</v>
      </c>
      <c r="K17" s="14">
        <f t="shared" ref="K17" si="12">IFERROR(I17/I$31,0)</f>
        <v>3.7189359467973398E-3</v>
      </c>
    </row>
    <row r="18" spans="2:1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1.7939814814814813E-3</v>
      </c>
      <c r="D19" s="12">
        <f t="shared" si="0"/>
        <v>1.8605209458648422E-2</v>
      </c>
      <c r="E19" s="12">
        <f t="shared" si="1"/>
        <v>4.0940306391970419E-3</v>
      </c>
      <c r="F19" s="11">
        <v>8.4490740740740739E-4</v>
      </c>
      <c r="G19" s="12">
        <f t="shared" si="2"/>
        <v>2.1214763150247017E-2</v>
      </c>
      <c r="H19" s="12">
        <f t="shared" si="3"/>
        <v>9.2969943963321436E-3</v>
      </c>
      <c r="I19" s="11">
        <f t="shared" si="6"/>
        <v>2.6388888888888885E-3</v>
      </c>
      <c r="J19" s="12">
        <f t="shared" si="4"/>
        <v>1.9367991845056061E-2</v>
      </c>
      <c r="K19" s="14">
        <f t="shared" si="5"/>
        <v>4.9877493874693731E-3</v>
      </c>
    </row>
    <row r="20" spans="2:11" ht="16.5" thickTop="1" thickBot="1" x14ac:dyDescent="0.3">
      <c r="B20" s="31" t="s">
        <v>3</v>
      </c>
      <c r="C20" s="32">
        <f>SUM(C7:C19)</f>
        <v>9.6423611111111099E-2</v>
      </c>
      <c r="D20" s="33">
        <f>IFERROR(SUM(D7:D19),0)</f>
        <v>1.0000000000000002</v>
      </c>
      <c r="E20" s="33">
        <f>IFERROR(SUM(E7:E19),0)</f>
        <v>0.22004754358161654</v>
      </c>
      <c r="F20" s="32">
        <f>SUM(F7:F19)</f>
        <v>3.9826388888888897E-2</v>
      </c>
      <c r="G20" s="33">
        <f>IFERROR(SUM(G7:G19),0)</f>
        <v>0.99999999999999989</v>
      </c>
      <c r="H20" s="33">
        <f>IFERROR(SUM(H7:H19),0)</f>
        <v>0.43823229750382064</v>
      </c>
      <c r="I20" s="32">
        <f>SUM(I7:I19)</f>
        <v>0.13625000000000001</v>
      </c>
      <c r="J20" s="33">
        <f>IFERROR(SUM(J7:J19),0)</f>
        <v>1</v>
      </c>
      <c r="K20" s="34">
        <f>IFERROR(SUM(K7:K19),0)</f>
        <v>0.2575253762688135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2.5706018518518507E-2</v>
      </c>
      <c r="D23" s="19"/>
      <c r="E23" s="12">
        <f>IFERROR(C23/C$31,0)</f>
        <v>5.866349709455889E-2</v>
      </c>
      <c r="F23" s="11">
        <v>3.6574074074074074E-3</v>
      </c>
      <c r="G23" s="19"/>
      <c r="H23" s="12">
        <f>IFERROR(F23/F$31,0)</f>
        <v>4.0244523688232288E-2</v>
      </c>
      <c r="I23" s="11">
        <f>C23+F23</f>
        <v>2.9363425925925914E-2</v>
      </c>
      <c r="J23" s="19"/>
      <c r="K23" s="14">
        <f>IFERROR(I23/I$31,0)</f>
        <v>5.5499649982499108E-2</v>
      </c>
    </row>
    <row r="24" spans="2:11" x14ac:dyDescent="0.25">
      <c r="B24" s="18" t="s">
        <v>16</v>
      </c>
      <c r="C24" s="11">
        <v>1.5856481481481481E-3</v>
      </c>
      <c r="D24" s="19"/>
      <c r="E24" s="12">
        <f t="shared" ref="E24:E28" si="13">IFERROR(C24/C$31,0)</f>
        <v>3.618594823032225E-3</v>
      </c>
      <c r="F24" s="11">
        <v>2.5925925925925925E-3</v>
      </c>
      <c r="G24" s="19"/>
      <c r="H24" s="12">
        <f t="shared" ref="H24:H28" si="14">IFERROR(F24/F$31,0)</f>
        <v>2.8527763627101372E-2</v>
      </c>
      <c r="I24" s="11">
        <f t="shared" ref="I24:I28" si="15">C24+F24</f>
        <v>4.178240740740741E-3</v>
      </c>
      <c r="J24" s="19"/>
      <c r="K24" s="14">
        <f t="shared" ref="K24:K28" si="16">IFERROR(I24/I$31,0)</f>
        <v>7.8972698634931764E-3</v>
      </c>
    </row>
    <row r="25" spans="2:11" x14ac:dyDescent="0.25">
      <c r="B25" s="18" t="s">
        <v>17</v>
      </c>
      <c r="C25" s="11">
        <v>1.712962962962963E-2</v>
      </c>
      <c r="D25" s="19"/>
      <c r="E25" s="12">
        <f t="shared" si="13"/>
        <v>3.9091389329107246E-2</v>
      </c>
      <c r="F25" s="11">
        <v>2.4305555555555556E-3</v>
      </c>
      <c r="G25" s="19"/>
      <c r="H25" s="12">
        <f t="shared" si="14"/>
        <v>2.6744778400407537E-2</v>
      </c>
      <c r="I25" s="11">
        <f t="shared" si="15"/>
        <v>1.9560185185185187E-2</v>
      </c>
      <c r="J25" s="19"/>
      <c r="K25" s="14">
        <f t="shared" si="16"/>
        <v>3.6970598529926506E-2</v>
      </c>
    </row>
    <row r="26" spans="2:11" x14ac:dyDescent="0.25">
      <c r="B26" s="18" t="s">
        <v>18</v>
      </c>
      <c r="C26" s="11">
        <v>0.12145833333333338</v>
      </c>
      <c r="D26" s="19"/>
      <c r="E26" s="12">
        <f t="shared" si="13"/>
        <v>0.27717908082408893</v>
      </c>
      <c r="F26" s="11">
        <v>3.5972222222222225E-2</v>
      </c>
      <c r="G26" s="19"/>
      <c r="H26" s="12">
        <f t="shared" si="14"/>
        <v>0.39582272032603155</v>
      </c>
      <c r="I26" s="11">
        <f t="shared" si="15"/>
        <v>0.1574305555555556</v>
      </c>
      <c r="J26" s="19"/>
      <c r="K26" s="14">
        <f t="shared" si="16"/>
        <v>0.2975586279313967</v>
      </c>
    </row>
    <row r="27" spans="2:11" x14ac:dyDescent="0.25">
      <c r="B27" s="18" t="s">
        <v>19</v>
      </c>
      <c r="C27" s="11">
        <v>0.17583333333333323</v>
      </c>
      <c r="D27" s="19"/>
      <c r="E27" s="12">
        <f t="shared" si="13"/>
        <v>0.40126782884310602</v>
      </c>
      <c r="F27" s="11">
        <v>6.1111111111111106E-3</v>
      </c>
      <c r="G27" s="19"/>
      <c r="H27" s="12">
        <f t="shared" si="14"/>
        <v>6.7244014263881796E-2</v>
      </c>
      <c r="I27" s="11">
        <f t="shared" si="15"/>
        <v>0.18194444444444435</v>
      </c>
      <c r="J27" s="19"/>
      <c r="K27" s="14">
        <f t="shared" si="16"/>
        <v>0.34389219460973036</v>
      </c>
    </row>
    <row r="28" spans="2:11" ht="15.75" thickBot="1" x14ac:dyDescent="0.3">
      <c r="B28" s="23" t="s">
        <v>20</v>
      </c>
      <c r="C28" s="20">
        <v>5.7870370370370366E-5</v>
      </c>
      <c r="D28" s="24"/>
      <c r="E28" s="21">
        <f t="shared" si="13"/>
        <v>1.3206550449022718E-4</v>
      </c>
      <c r="F28" s="20">
        <v>2.8935185185185184E-4</v>
      </c>
      <c r="G28" s="24"/>
      <c r="H28" s="21">
        <f t="shared" si="14"/>
        <v>3.1839021905247064E-3</v>
      </c>
      <c r="I28" s="11">
        <f t="shared" si="15"/>
        <v>3.4722222222222218E-4</v>
      </c>
      <c r="J28" s="24"/>
      <c r="K28" s="22">
        <f t="shared" si="16"/>
        <v>6.56282814140707E-4</v>
      </c>
    </row>
    <row r="29" spans="2:11" ht="16.5" thickTop="1" thickBot="1" x14ac:dyDescent="0.3">
      <c r="B29" s="31" t="s">
        <v>3</v>
      </c>
      <c r="C29" s="32">
        <f>SUM(C23:C28)</f>
        <v>0.34177083333333325</v>
      </c>
      <c r="D29" s="33"/>
      <c r="E29" s="33">
        <f>IFERROR(SUM(E23:E28),0)</f>
        <v>0.77995245641838351</v>
      </c>
      <c r="F29" s="32">
        <f>SUM(F23:F28)</f>
        <v>5.1053240740740739E-2</v>
      </c>
      <c r="G29" s="33"/>
      <c r="H29" s="33">
        <f>IFERROR(SUM(H23:H28),0)</f>
        <v>0.56176770249617924</v>
      </c>
      <c r="I29" s="32">
        <f>SUM(I23:I28)</f>
        <v>0.39282407407407399</v>
      </c>
      <c r="J29" s="33"/>
      <c r="K29" s="34">
        <f>IFERROR(SUM(K23:K28),0)</f>
        <v>0.74247462373118644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0.43819444444444433</v>
      </c>
      <c r="D31" s="35"/>
      <c r="E31" s="36">
        <f>IFERROR(SUM(E20,E29),0)</f>
        <v>1</v>
      </c>
      <c r="F31" s="32">
        <f>SUM(F20,F29)</f>
        <v>9.0879629629629644E-2</v>
      </c>
      <c r="G31" s="35"/>
      <c r="H31" s="36">
        <f>IFERROR(SUM(H20,H29),0)</f>
        <v>0.99999999999999989</v>
      </c>
      <c r="I31" s="32">
        <f>SUM(I20,I29)</f>
        <v>0.52907407407407403</v>
      </c>
      <c r="J31" s="35"/>
      <c r="K31" s="38">
        <f>IFERROR(SUM(K20,K29),0)</f>
        <v>1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43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2.0532407407407402E-2</v>
      </c>
      <c r="D7" s="12">
        <f t="shared" ref="D7:D19" si="0">IFERROR(C7/C$20,0)</f>
        <v>0.37473595268272075</v>
      </c>
      <c r="E7" s="12">
        <f t="shared" ref="E7:E19" si="1">IFERROR(C7/C$31,0)</f>
        <v>0.16554684583799922</v>
      </c>
      <c r="F7" s="11">
        <v>6.2384259259259259E-3</v>
      </c>
      <c r="G7" s="12">
        <f t="shared" ref="G7:G19" si="2">IFERROR(F7/F$20,0)</f>
        <v>0.17777044854881266</v>
      </c>
      <c r="H7" s="12">
        <f t="shared" ref="H7:H19" si="3">IFERROR(F7/F$31,0)</f>
        <v>0.1188795765328628</v>
      </c>
      <c r="I7" s="11">
        <f>C7+F7</f>
        <v>2.6770833333333327E-2</v>
      </c>
      <c r="J7" s="12">
        <f t="shared" ref="J7:J19" si="4">IFERROR(I7/I$20,0)</f>
        <v>0.29783672418233326</v>
      </c>
      <c r="K7" s="14">
        <f t="shared" ref="K7:K19" si="5">IFERROR(I7/I$31,0)</f>
        <v>0.15167213114754097</v>
      </c>
    </row>
    <row r="8" spans="2:11" x14ac:dyDescent="0.25">
      <c r="B8" s="145" t="s">
        <v>100</v>
      </c>
      <c r="C8" s="11">
        <v>9.421296296296287E-3</v>
      </c>
      <c r="D8" s="12">
        <f t="shared" si="0"/>
        <v>0.17194761301225167</v>
      </c>
      <c r="E8" s="12">
        <f t="shared" si="1"/>
        <v>7.5961179544606128E-2</v>
      </c>
      <c r="F8" s="11">
        <v>9.0740740740740747E-3</v>
      </c>
      <c r="G8" s="12">
        <f t="shared" si="2"/>
        <v>0.2585751978891821</v>
      </c>
      <c r="H8" s="12">
        <f t="shared" si="3"/>
        <v>0.1729157476841641</v>
      </c>
      <c r="I8" s="11">
        <f t="shared" ref="I8:I19" si="6">C8+F8</f>
        <v>1.8495370370370363E-2</v>
      </c>
      <c r="J8" s="12">
        <f t="shared" si="4"/>
        <v>0.205768735513778</v>
      </c>
      <c r="K8" s="14">
        <f t="shared" si="5"/>
        <v>0.10478688524590161</v>
      </c>
    </row>
    <row r="9" spans="2:11" x14ac:dyDescent="0.25">
      <c r="B9" s="10" t="s">
        <v>51</v>
      </c>
      <c r="C9" s="11">
        <v>3.2986111111111107E-3</v>
      </c>
      <c r="D9" s="12">
        <f t="shared" si="0"/>
        <v>6.0202788339670479E-2</v>
      </c>
      <c r="E9" s="12">
        <f t="shared" si="1"/>
        <v>2.6595744680851064E-2</v>
      </c>
      <c r="F9" s="11">
        <v>1.7824074074074075E-3</v>
      </c>
      <c r="G9" s="12">
        <f t="shared" si="2"/>
        <v>5.0791556728232191E-2</v>
      </c>
      <c r="H9" s="12">
        <f t="shared" si="3"/>
        <v>3.3965593295103659E-2</v>
      </c>
      <c r="I9" s="11">
        <f t="shared" si="6"/>
        <v>5.0810185185185177E-3</v>
      </c>
      <c r="J9" s="12">
        <f t="shared" si="4"/>
        <v>5.6528457378315744E-2</v>
      </c>
      <c r="K9" s="14">
        <f t="shared" si="5"/>
        <v>2.8786885245901641E-2</v>
      </c>
    </row>
    <row r="10" spans="2:11" x14ac:dyDescent="0.25">
      <c r="B10" s="10" t="s">
        <v>11</v>
      </c>
      <c r="C10" s="11">
        <v>9.2245370370370328E-3</v>
      </c>
      <c r="D10" s="12">
        <f t="shared" si="0"/>
        <v>0.16835656949725389</v>
      </c>
      <c r="E10" s="12">
        <f t="shared" si="1"/>
        <v>7.4374766703993997E-2</v>
      </c>
      <c r="F10" s="11">
        <v>7.3958333333333341E-3</v>
      </c>
      <c r="G10" s="12">
        <f t="shared" si="2"/>
        <v>0.2107519788918206</v>
      </c>
      <c r="H10" s="12">
        <f t="shared" si="3"/>
        <v>0.14093515659461844</v>
      </c>
      <c r="I10" s="11">
        <f t="shared" si="6"/>
        <v>1.6620370370370369E-2</v>
      </c>
      <c r="J10" s="12">
        <f t="shared" si="4"/>
        <v>0.18490857584342008</v>
      </c>
      <c r="K10" s="14">
        <f t="shared" si="5"/>
        <v>9.4163934426229515E-2</v>
      </c>
    </row>
    <row r="11" spans="2:11" x14ac:dyDescent="0.25">
      <c r="B11" s="10" t="s">
        <v>12</v>
      </c>
      <c r="C11" s="11">
        <v>3.6226851851851845E-3</v>
      </c>
      <c r="D11" s="12">
        <f t="shared" si="0"/>
        <v>6.611744824672583E-2</v>
      </c>
      <c r="E11" s="12">
        <f t="shared" si="1"/>
        <v>2.9208659947741692E-2</v>
      </c>
      <c r="F11" s="11">
        <v>2.1064814814814817E-3</v>
      </c>
      <c r="G11" s="12">
        <f t="shared" si="2"/>
        <v>6.0026385224274413E-2</v>
      </c>
      <c r="H11" s="12">
        <f t="shared" si="3"/>
        <v>4.0141155712395238E-2</v>
      </c>
      <c r="I11" s="11">
        <f t="shared" si="6"/>
        <v>5.7291666666666663E-3</v>
      </c>
      <c r="J11" s="12">
        <f t="shared" si="4"/>
        <v>6.3739376770538259E-2</v>
      </c>
      <c r="K11" s="14">
        <f t="shared" si="5"/>
        <v>3.2459016393442626E-2</v>
      </c>
    </row>
    <row r="12" spans="2:11" x14ac:dyDescent="0.25">
      <c r="B12" s="10" t="s">
        <v>159</v>
      </c>
      <c r="C12" s="11">
        <v>3.5879629629629599E-3</v>
      </c>
      <c r="D12" s="12">
        <f t="shared" si="0"/>
        <v>6.5483734685255562E-2</v>
      </c>
      <c r="E12" s="12">
        <f t="shared" si="1"/>
        <v>2.892870474057482E-2</v>
      </c>
      <c r="F12" s="11">
        <v>1.9675925925925928E-3</v>
      </c>
      <c r="G12" s="12">
        <f t="shared" si="2"/>
        <v>5.6068601583113463E-2</v>
      </c>
      <c r="H12" s="12">
        <f t="shared" si="3"/>
        <v>3.7494486104984563E-2</v>
      </c>
      <c r="I12" s="11">
        <f t="shared" si="6"/>
        <v>5.5555555555555532E-3</v>
      </c>
      <c r="J12" s="12">
        <f t="shared" si="4"/>
        <v>6.1807880504764351E-2</v>
      </c>
      <c r="K12" s="14">
        <f t="shared" si="5"/>
        <v>3.1475409836065567E-2</v>
      </c>
    </row>
    <row r="13" spans="2:11" x14ac:dyDescent="0.25">
      <c r="B13" s="10" t="s">
        <v>105</v>
      </c>
      <c r="C13" s="11">
        <v>1.1921296296296298E-3</v>
      </c>
      <c r="D13" s="12">
        <f t="shared" si="0"/>
        <v>2.1757498943810741E-2</v>
      </c>
      <c r="E13" s="12">
        <f t="shared" si="1"/>
        <v>9.6117954460619662E-3</v>
      </c>
      <c r="F13" s="11">
        <v>6.5972222222222224E-4</v>
      </c>
      <c r="G13" s="12">
        <f t="shared" si="2"/>
        <v>1.8799472295514513E-2</v>
      </c>
      <c r="H13" s="12">
        <f t="shared" si="3"/>
        <v>1.2571680635200705E-2</v>
      </c>
      <c r="I13" s="11">
        <f t="shared" si="6"/>
        <v>1.8518518518518519E-3</v>
      </c>
      <c r="J13" s="12">
        <f t="shared" si="4"/>
        <v>2.0602626834921461E-2</v>
      </c>
      <c r="K13" s="14">
        <f t="shared" si="5"/>
        <v>1.0491803278688526E-2</v>
      </c>
    </row>
    <row r="14" spans="2:11" x14ac:dyDescent="0.25">
      <c r="B14" s="10" t="s">
        <v>106</v>
      </c>
      <c r="C14" s="11">
        <v>7.8703703703703705E-4</v>
      </c>
      <c r="D14" s="12">
        <f t="shared" si="0"/>
        <v>1.4364174059991556E-2</v>
      </c>
      <c r="E14" s="12">
        <f t="shared" si="1"/>
        <v>6.345651362448676E-3</v>
      </c>
      <c r="F14" s="11">
        <v>9.2592592592592596E-4</v>
      </c>
      <c r="G14" s="12">
        <f t="shared" si="2"/>
        <v>2.6385224274406333E-2</v>
      </c>
      <c r="H14" s="12">
        <f t="shared" si="3"/>
        <v>1.7644464049404496E-2</v>
      </c>
      <c r="I14" s="11">
        <f t="shared" si="6"/>
        <v>1.712962962962963E-3</v>
      </c>
      <c r="J14" s="12">
        <f t="shared" si="4"/>
        <v>1.9057429822302348E-2</v>
      </c>
      <c r="K14" s="14">
        <f t="shared" si="5"/>
        <v>9.7049180327868877E-3</v>
      </c>
    </row>
    <row r="15" spans="2:11" x14ac:dyDescent="0.25">
      <c r="B15" s="10" t="s">
        <v>174</v>
      </c>
      <c r="C15" s="11">
        <v>1.1805555555555556E-3</v>
      </c>
      <c r="D15" s="12">
        <f t="shared" si="0"/>
        <v>2.1546261089987334E-2</v>
      </c>
      <c r="E15" s="12">
        <f t="shared" si="1"/>
        <v>9.518477043673014E-3</v>
      </c>
      <c r="F15" s="11">
        <v>2.6967592592592599E-3</v>
      </c>
      <c r="G15" s="12">
        <f t="shared" si="2"/>
        <v>7.6846965699208458E-2</v>
      </c>
      <c r="H15" s="12">
        <f t="shared" si="3"/>
        <v>5.138950154389061E-2</v>
      </c>
      <c r="I15" s="11">
        <f t="shared" si="6"/>
        <v>3.8773148148148152E-3</v>
      </c>
      <c r="J15" s="12">
        <f t="shared" si="4"/>
        <v>4.3136749935616808E-2</v>
      </c>
      <c r="K15" s="14">
        <f t="shared" si="5"/>
        <v>2.1967213114754105E-2</v>
      </c>
    </row>
    <row r="16" spans="2:11" x14ac:dyDescent="0.25">
      <c r="B16" s="10" t="s">
        <v>201</v>
      </c>
      <c r="C16" s="11">
        <v>6.134259259259259E-4</v>
      </c>
      <c r="D16" s="12">
        <f t="shared" si="0"/>
        <v>1.1195606252640477E-2</v>
      </c>
      <c r="E16" s="12">
        <f t="shared" si="1"/>
        <v>4.9458753266144089E-3</v>
      </c>
      <c r="F16" s="11">
        <v>1.0300925925925926E-3</v>
      </c>
      <c r="G16" s="12">
        <f t="shared" si="2"/>
        <v>2.9353562005277046E-2</v>
      </c>
      <c r="H16" s="12">
        <f t="shared" si="3"/>
        <v>1.9629466254962504E-2</v>
      </c>
      <c r="I16" s="11">
        <f t="shared" si="6"/>
        <v>1.6435185185185185E-3</v>
      </c>
      <c r="J16" s="12">
        <f t="shared" si="4"/>
        <v>1.8284831315992796E-2</v>
      </c>
      <c r="K16" s="14">
        <f t="shared" si="5"/>
        <v>9.3114754098360675E-3</v>
      </c>
    </row>
    <row r="17" spans="2:11" x14ac:dyDescent="0.25">
      <c r="B17" s="10" t="s">
        <v>202</v>
      </c>
      <c r="C17" s="11">
        <v>6.3657407407407402E-4</v>
      </c>
      <c r="D17" s="12">
        <f t="shared" ref="D17" si="7">IFERROR(C17/C$20,0)</f>
        <v>1.1618081960287286E-2</v>
      </c>
      <c r="E17" s="12">
        <f t="shared" ref="E17" si="8">IFERROR(C17/C$31,0)</f>
        <v>5.1325121313923108E-3</v>
      </c>
      <c r="F17" s="11">
        <v>1.2152777777777778E-3</v>
      </c>
      <c r="G17" s="12">
        <f t="shared" ref="G17" si="9">IFERROR(F17/F$20,0)</f>
        <v>3.4630606860158314E-2</v>
      </c>
      <c r="H17" s="12">
        <f t="shared" ref="H17" si="10">IFERROR(F17/F$31,0)</f>
        <v>2.3158359064843401E-2</v>
      </c>
      <c r="I17" s="11">
        <f t="shared" si="6"/>
        <v>1.8518518518518519E-3</v>
      </c>
      <c r="J17" s="12">
        <f t="shared" ref="J17" si="11">IFERROR(I17/I$20,0)</f>
        <v>2.0602626834921461E-2</v>
      </c>
      <c r="K17" s="14">
        <f t="shared" ref="K17" si="12">IFERROR(I17/I$31,0)</f>
        <v>1.0491803278688526E-2</v>
      </c>
    </row>
    <row r="18" spans="2:11" x14ac:dyDescent="0.25">
      <c r="B18" s="10" t="s">
        <v>160</v>
      </c>
      <c r="C18" s="11">
        <v>2.8935185185185184E-4</v>
      </c>
      <c r="D18" s="12">
        <f t="shared" si="0"/>
        <v>5.2809463455851307E-3</v>
      </c>
      <c r="E18" s="12">
        <f t="shared" si="1"/>
        <v>2.3329600597237778E-3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2.8935185185185184E-4</v>
      </c>
      <c r="J18" s="12">
        <f t="shared" si="4"/>
        <v>3.2191604429564779E-3</v>
      </c>
      <c r="K18" s="14">
        <f t="shared" si="5"/>
        <v>1.6393442622950822E-3</v>
      </c>
    </row>
    <row r="19" spans="2:11" ht="15.75" thickBot="1" x14ac:dyDescent="0.3">
      <c r="B19" s="10" t="s">
        <v>13</v>
      </c>
      <c r="C19" s="11">
        <v>4.0509259259259258E-4</v>
      </c>
      <c r="D19" s="12">
        <f t="shared" si="0"/>
        <v>7.3933248838191825E-3</v>
      </c>
      <c r="E19" s="12">
        <f t="shared" si="1"/>
        <v>3.2661440836132889E-3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4.0509259259259258E-4</v>
      </c>
      <c r="J19" s="12">
        <f t="shared" si="4"/>
        <v>4.506824620139069E-3</v>
      </c>
      <c r="K19" s="14">
        <f t="shared" si="5"/>
        <v>2.2950819672131152E-3</v>
      </c>
    </row>
    <row r="20" spans="2:11" ht="16.5" thickTop="1" thickBot="1" x14ac:dyDescent="0.3">
      <c r="B20" s="31" t="s">
        <v>3</v>
      </c>
      <c r="C20" s="32">
        <f>SUM(C7:C19)</f>
        <v>5.4791666666666648E-2</v>
      </c>
      <c r="D20" s="33">
        <f>IFERROR(SUM(D7:D19),0)</f>
        <v>1</v>
      </c>
      <c r="E20" s="33">
        <f>IFERROR(SUM(E7:E19),0)</f>
        <v>0.44176931690929439</v>
      </c>
      <c r="F20" s="32">
        <f>SUM(F7:F19)</f>
        <v>3.5092592592592592E-2</v>
      </c>
      <c r="G20" s="33">
        <f>IFERROR(SUM(G7:G19),0)</f>
        <v>1.0000000000000002</v>
      </c>
      <c r="H20" s="33">
        <f>IFERROR(SUM(H7:H19),0)</f>
        <v>0.6687251874724307</v>
      </c>
      <c r="I20" s="32">
        <f>SUM(I7:I19)</f>
        <v>8.9884259259259233E-2</v>
      </c>
      <c r="J20" s="33">
        <f>IFERROR(SUM(J7:J19),0)</f>
        <v>1</v>
      </c>
      <c r="K20" s="34">
        <f>IFERROR(SUM(K7:K19),0)</f>
        <v>0.50924590163934413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4.7916666666666663E-3</v>
      </c>
      <c r="D23" s="19"/>
      <c r="E23" s="12">
        <f>IFERROR(C23/C$31,0)</f>
        <v>3.8633818589025759E-2</v>
      </c>
      <c r="F23" s="11">
        <v>1.0416666666666669E-3</v>
      </c>
      <c r="G23" s="19"/>
      <c r="H23" s="12">
        <f>IFERROR(F23/F$31,0)</f>
        <v>1.9850022055580063E-2</v>
      </c>
      <c r="I23" s="11">
        <f>C23+F23</f>
        <v>5.8333333333333327E-3</v>
      </c>
      <c r="J23" s="19"/>
      <c r="K23" s="14">
        <f>IFERROR(I23/I$31,0)</f>
        <v>3.3049180327868855E-2</v>
      </c>
    </row>
    <row r="24" spans="2:11" x14ac:dyDescent="0.25">
      <c r="B24" s="18" t="s">
        <v>16</v>
      </c>
      <c r="C24" s="11">
        <v>5.7870370370370378E-4</v>
      </c>
      <c r="D24" s="19"/>
      <c r="E24" s="12">
        <f t="shared" ref="E24:E28" si="13">IFERROR(C24/C$31,0)</f>
        <v>4.6659201194475565E-3</v>
      </c>
      <c r="F24" s="11">
        <v>7.5231481481481482E-4</v>
      </c>
      <c r="G24" s="19"/>
      <c r="H24" s="12">
        <f t="shared" ref="H24:H28" si="14">IFERROR(F24/F$31,0)</f>
        <v>1.4336127040141155E-2</v>
      </c>
      <c r="I24" s="11">
        <f t="shared" ref="I24:I28" si="15">C24+F24</f>
        <v>1.3310185185185187E-3</v>
      </c>
      <c r="J24" s="19"/>
      <c r="K24" s="14">
        <f t="shared" ref="K24:K28" si="16">IFERROR(I24/I$31,0)</f>
        <v>7.5409836065573792E-3</v>
      </c>
    </row>
    <row r="25" spans="2:11" x14ac:dyDescent="0.25">
      <c r="B25" s="18" t="s">
        <v>17</v>
      </c>
      <c r="C25" s="11">
        <v>4.2013888888888873E-3</v>
      </c>
      <c r="D25" s="19"/>
      <c r="E25" s="12">
        <f t="shared" si="13"/>
        <v>3.3874580067189242E-2</v>
      </c>
      <c r="F25" s="11">
        <v>1.4120370370370372E-3</v>
      </c>
      <c r="G25" s="19"/>
      <c r="H25" s="12">
        <f t="shared" si="14"/>
        <v>2.6907807675341861E-2</v>
      </c>
      <c r="I25" s="11">
        <f t="shared" si="15"/>
        <v>5.6134259259259245E-3</v>
      </c>
      <c r="J25" s="19"/>
      <c r="K25" s="14">
        <f t="shared" si="16"/>
        <v>3.1803278688524589E-2</v>
      </c>
    </row>
    <row r="26" spans="2:11" x14ac:dyDescent="0.25">
      <c r="B26" s="18" t="s">
        <v>18</v>
      </c>
      <c r="C26" s="11">
        <v>2.1967592592592587E-2</v>
      </c>
      <c r="D26" s="19"/>
      <c r="E26" s="12">
        <f t="shared" si="13"/>
        <v>0.17711832773422917</v>
      </c>
      <c r="F26" s="11">
        <v>7.1643518518518514E-3</v>
      </c>
      <c r="G26" s="19"/>
      <c r="H26" s="12">
        <f t="shared" si="14"/>
        <v>0.1365240405822673</v>
      </c>
      <c r="I26" s="11">
        <f t="shared" si="15"/>
        <v>2.9131944444444439E-2</v>
      </c>
      <c r="J26" s="19"/>
      <c r="K26" s="14">
        <f t="shared" si="16"/>
        <v>0.16504918032786886</v>
      </c>
    </row>
    <row r="27" spans="2:11" x14ac:dyDescent="0.25">
      <c r="B27" s="18" t="s">
        <v>19</v>
      </c>
      <c r="C27" s="11">
        <v>3.5451388888888886E-2</v>
      </c>
      <c r="D27" s="19"/>
      <c r="E27" s="12">
        <f t="shared" si="13"/>
        <v>0.28583426651735722</v>
      </c>
      <c r="F27" s="11">
        <v>5.9259259259259282E-3</v>
      </c>
      <c r="G27" s="19"/>
      <c r="H27" s="12">
        <f t="shared" si="14"/>
        <v>0.11292456991618882</v>
      </c>
      <c r="I27" s="11">
        <f t="shared" si="15"/>
        <v>4.1377314814814811E-2</v>
      </c>
      <c r="J27" s="19"/>
      <c r="K27" s="14">
        <f t="shared" si="16"/>
        <v>0.23442622950819675</v>
      </c>
    </row>
    <row r="28" spans="2:11" ht="15.75" thickBot="1" x14ac:dyDescent="0.3">
      <c r="B28" s="23" t="s">
        <v>20</v>
      </c>
      <c r="C28" s="20">
        <v>2.2453703703703702E-3</v>
      </c>
      <c r="D28" s="24"/>
      <c r="E28" s="21">
        <f t="shared" si="13"/>
        <v>1.8103770063456516E-2</v>
      </c>
      <c r="F28" s="20">
        <v>1.0879629629629629E-3</v>
      </c>
      <c r="G28" s="24"/>
      <c r="H28" s="21">
        <f t="shared" si="14"/>
        <v>2.0732245258050282E-2</v>
      </c>
      <c r="I28" s="11">
        <f t="shared" si="15"/>
        <v>3.3333333333333331E-3</v>
      </c>
      <c r="J28" s="24"/>
      <c r="K28" s="22">
        <f t="shared" si="16"/>
        <v>1.8885245901639348E-2</v>
      </c>
    </row>
    <row r="29" spans="2:11" ht="16.5" thickTop="1" thickBot="1" x14ac:dyDescent="0.3">
      <c r="B29" s="31" t="s">
        <v>3</v>
      </c>
      <c r="C29" s="32">
        <f>SUM(C23:C28)</f>
        <v>6.9236111111111109E-2</v>
      </c>
      <c r="D29" s="33"/>
      <c r="E29" s="33">
        <f>IFERROR(SUM(E23:E28),0)</f>
        <v>0.55823068309070545</v>
      </c>
      <c r="F29" s="32">
        <f>SUM(F23:F28)</f>
        <v>1.7384259259259262E-2</v>
      </c>
      <c r="G29" s="33"/>
      <c r="H29" s="33">
        <f>IFERROR(SUM(H23:H28),0)</f>
        <v>0.33127481252756952</v>
      </c>
      <c r="I29" s="32">
        <f>SUM(I23:I28)</f>
        <v>8.6620370370370348E-2</v>
      </c>
      <c r="J29" s="33"/>
      <c r="K29" s="34">
        <f>IFERROR(SUM(K23:K28),0)</f>
        <v>0.49075409836065581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0.12402777777777776</v>
      </c>
      <c r="D31" s="35"/>
      <c r="E31" s="36">
        <f>IFERROR(SUM(E20,E29),0)</f>
        <v>0.99999999999999978</v>
      </c>
      <c r="F31" s="32">
        <f>SUM(F20,F29)</f>
        <v>5.2476851851851858E-2</v>
      </c>
      <c r="G31" s="35"/>
      <c r="H31" s="36">
        <f>IFERROR(SUM(H20,H29),0)</f>
        <v>1.0000000000000002</v>
      </c>
      <c r="I31" s="32">
        <f>SUM(I20,I29)</f>
        <v>0.17650462962962959</v>
      </c>
      <c r="J31" s="35"/>
      <c r="K31" s="38">
        <f>IFERROR(SUM(K20,K29),0)</f>
        <v>1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7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32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6.296296296296299E-3</v>
      </c>
      <c r="D7" s="12">
        <f t="shared" ref="D7:D19" si="0">IFERROR(C7/C$20,0)</f>
        <v>0.27460878344270584</v>
      </c>
      <c r="E7" s="12">
        <f t="shared" ref="E7:E19" si="1">IFERROR(C7/C$31,0)</f>
        <v>9.7491039426523388E-2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6.296296296296299E-3</v>
      </c>
      <c r="J7" s="12">
        <f t="shared" ref="J7:J19" si="4">IFERROR(I7/I$20,0)</f>
        <v>0.27460878344270584</v>
      </c>
      <c r="K7" s="14">
        <f t="shared" ref="K7:K19" si="5">IFERROR(I7/I$31,0)</f>
        <v>9.7491039426523388E-2</v>
      </c>
    </row>
    <row r="8" spans="2:11" s="5" customFormat="1" x14ac:dyDescent="0.25">
      <c r="B8" s="145" t="s">
        <v>100</v>
      </c>
      <c r="C8" s="11">
        <v>2.9398148148148109E-3</v>
      </c>
      <c r="D8" s="12">
        <f t="shared" si="0"/>
        <v>0.12821807168096905</v>
      </c>
      <c r="E8" s="12">
        <f t="shared" si="1"/>
        <v>4.5519713261648713E-2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2.9398148148148109E-3</v>
      </c>
      <c r="J8" s="12">
        <f t="shared" si="4"/>
        <v>0.12821807168096905</v>
      </c>
      <c r="K8" s="14">
        <f t="shared" si="5"/>
        <v>4.5519713261648713E-2</v>
      </c>
    </row>
    <row r="9" spans="2:11" s="5" customFormat="1" x14ac:dyDescent="0.25">
      <c r="B9" s="10" t="s">
        <v>51</v>
      </c>
      <c r="C9" s="11">
        <v>2.5925925925925925E-3</v>
      </c>
      <c r="D9" s="12">
        <f t="shared" si="0"/>
        <v>0.11307420494699648</v>
      </c>
      <c r="E9" s="12">
        <f t="shared" si="1"/>
        <v>4.0143369175627261E-2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2.5925925925925925E-3</v>
      </c>
      <c r="J9" s="12">
        <f t="shared" si="4"/>
        <v>0.11307420494699648</v>
      </c>
      <c r="K9" s="14">
        <f t="shared" si="5"/>
        <v>4.0143369175627261E-2</v>
      </c>
    </row>
    <row r="10" spans="2:11" s="5" customFormat="1" x14ac:dyDescent="0.25">
      <c r="B10" s="10" t="s">
        <v>11</v>
      </c>
      <c r="C10" s="11">
        <v>3.1365740740740729E-3</v>
      </c>
      <c r="D10" s="12">
        <f t="shared" si="0"/>
        <v>0.13679959616355372</v>
      </c>
      <c r="E10" s="12">
        <f t="shared" si="1"/>
        <v>4.8566308243727603E-2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3.1365740740740729E-3</v>
      </c>
      <c r="J10" s="12">
        <f t="shared" si="4"/>
        <v>0.13679959616355372</v>
      </c>
      <c r="K10" s="14">
        <f t="shared" si="5"/>
        <v>4.8566308243727603E-2</v>
      </c>
    </row>
    <row r="11" spans="2:11" s="5" customFormat="1" x14ac:dyDescent="0.25">
      <c r="B11" s="10" t="s">
        <v>12</v>
      </c>
      <c r="C11" s="11">
        <v>1.1689814814814813E-3</v>
      </c>
      <c r="D11" s="12">
        <f t="shared" si="0"/>
        <v>5.0984351337708227E-2</v>
      </c>
      <c r="E11" s="12">
        <f t="shared" si="1"/>
        <v>1.8100358422939077E-2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1.1689814814814813E-3</v>
      </c>
      <c r="J11" s="12">
        <f t="shared" si="4"/>
        <v>5.0984351337708227E-2</v>
      </c>
      <c r="K11" s="14">
        <f t="shared" si="5"/>
        <v>1.8100358422939077E-2</v>
      </c>
    </row>
    <row r="12" spans="2:11" s="5" customFormat="1" x14ac:dyDescent="0.25">
      <c r="B12" s="10" t="s">
        <v>159</v>
      </c>
      <c r="C12" s="11">
        <v>1.296296296296296E-3</v>
      </c>
      <c r="D12" s="12">
        <f t="shared" si="0"/>
        <v>5.6537102473498226E-2</v>
      </c>
      <c r="E12" s="12">
        <f t="shared" si="1"/>
        <v>2.0071684587813627E-2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1.296296296296296E-3</v>
      </c>
      <c r="J12" s="12">
        <f t="shared" si="4"/>
        <v>5.6537102473498226E-2</v>
      </c>
      <c r="K12" s="14">
        <f t="shared" si="5"/>
        <v>2.0071684587813627E-2</v>
      </c>
    </row>
    <row r="13" spans="2:11" s="5" customFormat="1" x14ac:dyDescent="0.25">
      <c r="B13" s="10" t="s">
        <v>105</v>
      </c>
      <c r="C13" s="11">
        <v>1.3888888888888889E-4</v>
      </c>
      <c r="D13" s="12">
        <f t="shared" si="0"/>
        <v>6.0575466935890972E-3</v>
      </c>
      <c r="E13" s="12">
        <f t="shared" si="1"/>
        <v>2.1505376344086034E-3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1.3888888888888889E-4</v>
      </c>
      <c r="J13" s="12">
        <f t="shared" si="4"/>
        <v>6.0575466935890972E-3</v>
      </c>
      <c r="K13" s="14">
        <f t="shared" si="5"/>
        <v>2.1505376344086034E-3</v>
      </c>
    </row>
    <row r="14" spans="2:11" s="5" customFormat="1" x14ac:dyDescent="0.25">
      <c r="B14" s="10" t="s">
        <v>106</v>
      </c>
      <c r="C14" s="11">
        <v>1.7361111111111109E-4</v>
      </c>
      <c r="D14" s="12">
        <f t="shared" si="0"/>
        <v>7.5719333669863704E-3</v>
      </c>
      <c r="E14" s="12">
        <f t="shared" si="1"/>
        <v>2.6881720430107538E-3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1.7361111111111109E-4</v>
      </c>
      <c r="J14" s="12">
        <f t="shared" si="4"/>
        <v>7.5719333669863704E-3</v>
      </c>
      <c r="K14" s="14">
        <f t="shared" si="5"/>
        <v>2.6881720430107538E-3</v>
      </c>
    </row>
    <row r="15" spans="2:11" s="5" customFormat="1" x14ac:dyDescent="0.25">
      <c r="B15" s="10" t="s">
        <v>174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201</v>
      </c>
      <c r="C16" s="11">
        <v>2.3148148148148147E-5</v>
      </c>
      <c r="D16" s="12">
        <f t="shared" si="0"/>
        <v>1.0095911155981827E-3</v>
      </c>
      <c r="E16" s="12">
        <f t="shared" si="1"/>
        <v>3.5842293906810052E-4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2.3148148148148147E-5</v>
      </c>
      <c r="J16" s="12">
        <f t="shared" si="4"/>
        <v>1.0095911155981827E-3</v>
      </c>
      <c r="K16" s="14">
        <f t="shared" si="5"/>
        <v>3.5842293906810052E-4</v>
      </c>
    </row>
    <row r="17" spans="2:11" s="5" customFormat="1" x14ac:dyDescent="0.25">
      <c r="B17" s="10" t="s">
        <v>202</v>
      </c>
      <c r="C17" s="11"/>
      <c r="D17" s="12">
        <f t="shared" ref="D17" si="7">IFERROR(C17/C$20,0)</f>
        <v>0</v>
      </c>
      <c r="E17" s="12">
        <f t="shared" ref="E17" si="8">IFERROR(C17/C$31,0)</f>
        <v>0</v>
      </c>
      <c r="F17" s="11"/>
      <c r="G17" s="12"/>
      <c r="H17" s="12"/>
      <c r="I17" s="11">
        <f t="shared" si="6"/>
        <v>0</v>
      </c>
      <c r="J17" s="12">
        <f t="shared" ref="J17" si="9">IFERROR(I17/I$20,0)</f>
        <v>0</v>
      </c>
      <c r="K17" s="14">
        <f t="shared" ref="K17" si="10">IFERROR(I17/I$31,0)</f>
        <v>0</v>
      </c>
    </row>
    <row r="18" spans="2:11" s="5" customFormat="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 x14ac:dyDescent="0.3">
      <c r="B19" s="10" t="s">
        <v>13</v>
      </c>
      <c r="C19" s="11">
        <v>5.162037037037037E-3</v>
      </c>
      <c r="D19" s="12">
        <f t="shared" si="0"/>
        <v>0.22513881877839478</v>
      </c>
      <c r="E19" s="12">
        <f t="shared" si="1"/>
        <v>7.9928315412186424E-2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5.162037037037037E-3</v>
      </c>
      <c r="J19" s="12">
        <f t="shared" si="4"/>
        <v>0.22513881877839478</v>
      </c>
      <c r="K19" s="14">
        <f t="shared" si="5"/>
        <v>7.9928315412186424E-2</v>
      </c>
    </row>
    <row r="20" spans="2:11" s="5" customFormat="1" ht="16.5" thickTop="1" thickBot="1" x14ac:dyDescent="0.3">
      <c r="B20" s="31" t="s">
        <v>3</v>
      </c>
      <c r="C20" s="32">
        <f>SUM(C7:C19)</f>
        <v>2.2928240740740739E-2</v>
      </c>
      <c r="D20" s="33">
        <f>IFERROR(SUM(D7:D19),0)</f>
        <v>0.99999999999999989</v>
      </c>
      <c r="E20" s="33">
        <f>IFERROR(SUM(E7:E19),0)</f>
        <v>0.35501792114695357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2.2928240740740739E-2</v>
      </c>
      <c r="J20" s="33">
        <f>IFERROR(SUM(J7:J19),0)</f>
        <v>0.99999999999999989</v>
      </c>
      <c r="K20" s="34">
        <f>IFERROR(SUM(K7:K19),0)</f>
        <v>0.35501792114695357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3.9930555555555552E-3</v>
      </c>
      <c r="D23" s="19"/>
      <c r="E23" s="12">
        <f>IFERROR(C23/C$31,0)</f>
        <v>6.182795698924734E-2</v>
      </c>
      <c r="F23" s="11">
        <v>0</v>
      </c>
      <c r="G23" s="19"/>
      <c r="H23" s="12">
        <f>IFERROR(F23/F$31,0)</f>
        <v>0</v>
      </c>
      <c r="I23" s="11">
        <f>C23+F23</f>
        <v>3.9930555555555552E-3</v>
      </c>
      <c r="J23" s="19"/>
      <c r="K23" s="14">
        <f>IFERROR(I23/I$31,0)</f>
        <v>6.182795698924734E-2</v>
      </c>
    </row>
    <row r="24" spans="2:11" s="5" customFormat="1" x14ac:dyDescent="0.25">
      <c r="B24" s="18" t="s">
        <v>16</v>
      </c>
      <c r="C24" s="11"/>
      <c r="D24" s="19"/>
      <c r="E24" s="12">
        <f t="shared" ref="E24:E28" si="11">IFERROR(C24/C$31,0)</f>
        <v>0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0</v>
      </c>
      <c r="J24" s="19"/>
      <c r="K24" s="14">
        <f t="shared" ref="K24:K28" si="14">IFERROR(I24/I$31,0)</f>
        <v>0</v>
      </c>
    </row>
    <row r="25" spans="2:11" s="5" customFormat="1" x14ac:dyDescent="0.25">
      <c r="B25" s="18" t="s">
        <v>17</v>
      </c>
      <c r="C25" s="11">
        <v>2.3148148148148149E-4</v>
      </c>
      <c r="D25" s="19"/>
      <c r="E25" s="12">
        <f t="shared" si="11"/>
        <v>3.5842293906810057E-3</v>
      </c>
      <c r="F25" s="11">
        <v>0</v>
      </c>
      <c r="G25" s="19"/>
      <c r="H25" s="12">
        <f t="shared" si="12"/>
        <v>0</v>
      </c>
      <c r="I25" s="11">
        <f t="shared" si="13"/>
        <v>2.3148148148148149E-4</v>
      </c>
      <c r="J25" s="19"/>
      <c r="K25" s="14">
        <f t="shared" si="14"/>
        <v>3.5842293906810057E-3</v>
      </c>
    </row>
    <row r="26" spans="2:11" s="5" customFormat="1" x14ac:dyDescent="0.25">
      <c r="B26" s="18" t="s">
        <v>18</v>
      </c>
      <c r="C26" s="11">
        <v>1.0277777777777775E-2</v>
      </c>
      <c r="D26" s="19"/>
      <c r="E26" s="12">
        <f t="shared" si="11"/>
        <v>0.1591397849462366</v>
      </c>
      <c r="F26" s="11">
        <v>0</v>
      </c>
      <c r="G26" s="19"/>
      <c r="H26" s="12">
        <f t="shared" si="12"/>
        <v>0</v>
      </c>
      <c r="I26" s="11">
        <f t="shared" si="13"/>
        <v>1.0277777777777775E-2</v>
      </c>
      <c r="J26" s="19"/>
      <c r="K26" s="14">
        <f t="shared" si="14"/>
        <v>0.1591397849462366</v>
      </c>
    </row>
    <row r="27" spans="2:11" s="5" customFormat="1" x14ac:dyDescent="0.25">
      <c r="B27" s="18" t="s">
        <v>19</v>
      </c>
      <c r="C27" s="11">
        <v>2.6828703703703671E-2</v>
      </c>
      <c r="D27" s="19"/>
      <c r="E27" s="12">
        <f t="shared" si="11"/>
        <v>0.41541218637992805</v>
      </c>
      <c r="F27" s="11">
        <v>0</v>
      </c>
      <c r="G27" s="19"/>
      <c r="H27" s="12">
        <f t="shared" si="12"/>
        <v>0</v>
      </c>
      <c r="I27" s="11">
        <f t="shared" si="13"/>
        <v>2.6828703703703671E-2</v>
      </c>
      <c r="J27" s="19"/>
      <c r="K27" s="14">
        <f t="shared" si="14"/>
        <v>0.41541218637992805</v>
      </c>
    </row>
    <row r="28" spans="2:11" s="5" customFormat="1" ht="15.75" thickBot="1" x14ac:dyDescent="0.3">
      <c r="B28" s="23" t="s">
        <v>20</v>
      </c>
      <c r="C28" s="20">
        <v>3.2407407407407406E-4</v>
      </c>
      <c r="D28" s="24"/>
      <c r="E28" s="21">
        <f t="shared" si="11"/>
        <v>5.0179211469534076E-3</v>
      </c>
      <c r="F28" s="20">
        <v>0</v>
      </c>
      <c r="G28" s="24"/>
      <c r="H28" s="21">
        <f t="shared" si="12"/>
        <v>0</v>
      </c>
      <c r="I28" s="11">
        <f t="shared" si="13"/>
        <v>3.2407407407407406E-4</v>
      </c>
      <c r="J28" s="24"/>
      <c r="K28" s="22">
        <f t="shared" si="14"/>
        <v>5.0179211469534076E-3</v>
      </c>
    </row>
    <row r="29" spans="2:11" s="5" customFormat="1" ht="16.5" thickTop="1" thickBot="1" x14ac:dyDescent="0.3">
      <c r="B29" s="31" t="s">
        <v>3</v>
      </c>
      <c r="C29" s="32">
        <f>SUM(C23:C28)</f>
        <v>4.1655092592592556E-2</v>
      </c>
      <c r="D29" s="33"/>
      <c r="E29" s="33">
        <f>IFERROR(SUM(E23:E28),0)</f>
        <v>0.64498207885304648</v>
      </c>
      <c r="F29" s="32">
        <f>SUM(F23:F28)</f>
        <v>0</v>
      </c>
      <c r="G29" s="33"/>
      <c r="H29" s="33">
        <f>IFERROR(SUM(H23:H28),0)</f>
        <v>0</v>
      </c>
      <c r="I29" s="32">
        <f>SUM(I23:I28)</f>
        <v>4.1655092592592556E-2</v>
      </c>
      <c r="J29" s="33"/>
      <c r="K29" s="34">
        <f>IFERROR(SUM(K23:K28),0)</f>
        <v>0.64498207885304648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6.4583333333333298E-2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6.4583333333333298E-2</v>
      </c>
      <c r="J31" s="35"/>
      <c r="K31" s="38">
        <f>IFERROR(SUM(K20,K29),0)</f>
        <v>1</v>
      </c>
    </row>
    <row r="32" spans="2:11" s="5" customFormat="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2"/>
  <sheetViews>
    <sheetView showGridLines="0" showZeros="0" view="pageBreakPreview" zoomScale="90" zoomScaleSheetLayoutView="9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9" t="s">
        <v>33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39"/>
      <c r="C5" s="190" t="s">
        <v>0</v>
      </c>
      <c r="D5" s="190"/>
      <c r="E5" s="190"/>
      <c r="F5" s="190" t="s">
        <v>1</v>
      </c>
      <c r="G5" s="190"/>
      <c r="H5" s="190"/>
      <c r="I5" s="190" t="s">
        <v>2</v>
      </c>
      <c r="J5" s="190"/>
      <c r="K5" s="190"/>
      <c r="L5" s="190" t="s">
        <v>3</v>
      </c>
      <c r="M5" s="190"/>
      <c r="N5" s="191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5.9953703703703697E-3</v>
      </c>
      <c r="D7" s="12">
        <f t="shared" ref="D7:D19" si="0">IFERROR(C7/C$20,0)</f>
        <v>0.16565398145187074</v>
      </c>
      <c r="E7" s="12">
        <f t="shared" ref="E7:E19" si="1">IFERROR(C7/C$31,0)</f>
        <v>0.11643065857496064</v>
      </c>
      <c r="F7" s="11">
        <v>1.4351851851851852E-3</v>
      </c>
      <c r="G7" s="12">
        <f t="shared" ref="G7:G19" si="2">IFERROR(F7/F$20,0)</f>
        <v>0.12462311557788945</v>
      </c>
      <c r="H7" s="12">
        <f t="shared" ref="H7:H19" si="3">IFERROR(F7/F$31,0)</f>
        <v>7.8930617441120302E-2</v>
      </c>
      <c r="I7" s="11">
        <v>4.6412037037037029E-3</v>
      </c>
      <c r="J7" s="12">
        <f t="shared" ref="J7:J19" si="4">IFERROR(I7/I$20,0)</f>
        <v>0.18888365520489869</v>
      </c>
      <c r="K7" s="12">
        <f t="shared" ref="K7:K19" si="5">IFERROR(I7/I$31,0)</f>
        <v>0.14352183249821043</v>
      </c>
      <c r="L7" s="13">
        <f>SUM(C7,F7,I7)</f>
        <v>1.2071759259259258E-2</v>
      </c>
      <c r="M7" s="12">
        <f t="shared" ref="M7:M14" si="6">IFERROR(L7/L$20,0)</f>
        <v>0.16701361088871094</v>
      </c>
      <c r="N7" s="14">
        <f t="shared" ref="N7:N14" si="7">IFERROR(L7/L$31,0)</f>
        <v>0.11833446789199002</v>
      </c>
    </row>
    <row r="8" spans="2:14" x14ac:dyDescent="0.25">
      <c r="B8" s="145" t="s">
        <v>100</v>
      </c>
      <c r="C8" s="11">
        <v>5.8449074074074063E-3</v>
      </c>
      <c r="D8" s="12">
        <f t="shared" si="0"/>
        <v>0.16149664214902457</v>
      </c>
      <c r="E8" s="12">
        <f t="shared" si="1"/>
        <v>0.11350865363002918</v>
      </c>
      <c r="F8" s="11">
        <v>1.6435185185185181E-3</v>
      </c>
      <c r="G8" s="12">
        <f t="shared" si="2"/>
        <v>0.14271356783919595</v>
      </c>
      <c r="H8" s="12">
        <f t="shared" si="3"/>
        <v>9.0388287714831303E-2</v>
      </c>
      <c r="I8" s="11">
        <v>4.0046296296296297E-3</v>
      </c>
      <c r="J8" s="12">
        <f t="shared" si="4"/>
        <v>0.1629769194536034</v>
      </c>
      <c r="K8" s="12">
        <f t="shared" si="5"/>
        <v>0.12383679312813171</v>
      </c>
      <c r="L8" s="13">
        <f t="shared" ref="L8:L19" si="8">SUM(C8,F8,I8)</f>
        <v>1.1493055555555555E-2</v>
      </c>
      <c r="M8" s="12">
        <f t="shared" si="6"/>
        <v>0.15900720576461169</v>
      </c>
      <c r="N8" s="14">
        <f t="shared" si="7"/>
        <v>0.11266167460857728</v>
      </c>
    </row>
    <row r="9" spans="2:14" x14ac:dyDescent="0.25">
      <c r="B9" s="10" t="s">
        <v>51</v>
      </c>
      <c r="C9" s="11">
        <v>3.9467592592592584E-3</v>
      </c>
      <c r="D9" s="12">
        <f t="shared" si="0"/>
        <v>0.10905020786696509</v>
      </c>
      <c r="E9" s="12">
        <f t="shared" si="1"/>
        <v>7.664643740166327E-2</v>
      </c>
      <c r="F9" s="11">
        <v>8.1018518518518516E-4</v>
      </c>
      <c r="G9" s="12">
        <f t="shared" si="2"/>
        <v>7.0351758793969849E-2</v>
      </c>
      <c r="H9" s="12">
        <f t="shared" si="3"/>
        <v>4.4557606619987269E-2</v>
      </c>
      <c r="I9" s="11">
        <v>2.8240740740740739E-3</v>
      </c>
      <c r="J9" s="12">
        <f t="shared" si="4"/>
        <v>0.1149317004239284</v>
      </c>
      <c r="K9" s="12">
        <f t="shared" si="5"/>
        <v>8.7329992841803858E-2</v>
      </c>
      <c r="L9" s="13">
        <f t="shared" si="8"/>
        <v>7.5810185185185182E-3</v>
      </c>
      <c r="M9" s="12">
        <f t="shared" si="6"/>
        <v>0.10488390712570056</v>
      </c>
      <c r="N9" s="14">
        <f t="shared" si="7"/>
        <v>7.4313592012707069E-2</v>
      </c>
    </row>
    <row r="10" spans="2:14" x14ac:dyDescent="0.25">
      <c r="B10" s="10" t="s">
        <v>11</v>
      </c>
      <c r="C10" s="11">
        <v>8.8194444444444423E-3</v>
      </c>
      <c r="D10" s="12">
        <f t="shared" si="0"/>
        <v>0.24368404221298359</v>
      </c>
      <c r="E10" s="12">
        <f t="shared" si="1"/>
        <v>0.17127444369521233</v>
      </c>
      <c r="F10" s="11">
        <v>4.2361111111111115E-3</v>
      </c>
      <c r="G10" s="12">
        <f t="shared" si="2"/>
        <v>0.3678391959798995</v>
      </c>
      <c r="H10" s="12">
        <f t="shared" si="3"/>
        <v>0.23297262889879061</v>
      </c>
      <c r="I10" s="11">
        <v>5.8680555555555552E-3</v>
      </c>
      <c r="J10" s="12">
        <f t="shared" si="4"/>
        <v>0.23881300047103154</v>
      </c>
      <c r="K10" s="12">
        <f t="shared" si="5"/>
        <v>0.18146027201145309</v>
      </c>
      <c r="L10" s="13">
        <f t="shared" si="8"/>
        <v>1.8923611111111106E-2</v>
      </c>
      <c r="M10" s="12">
        <f t="shared" si="6"/>
        <v>0.26180944755804636</v>
      </c>
      <c r="N10" s="14">
        <f t="shared" si="7"/>
        <v>0.18550034036759699</v>
      </c>
    </row>
    <row r="11" spans="2:14" x14ac:dyDescent="0.25">
      <c r="B11" s="10" t="s">
        <v>12</v>
      </c>
      <c r="C11" s="11">
        <v>5.6365740740740734E-3</v>
      </c>
      <c r="D11" s="12">
        <f t="shared" si="0"/>
        <v>0.15574032619123757</v>
      </c>
      <c r="E11" s="12">
        <f t="shared" si="1"/>
        <v>0.10946280062935489</v>
      </c>
      <c r="F11" s="11">
        <v>1.4351851851851854E-3</v>
      </c>
      <c r="G11" s="12">
        <f t="shared" si="2"/>
        <v>0.12462311557788947</v>
      </c>
      <c r="H11" s="12">
        <f t="shared" si="3"/>
        <v>7.8930617441120315E-2</v>
      </c>
      <c r="I11" s="11">
        <v>4.3749999999999995E-3</v>
      </c>
      <c r="J11" s="12">
        <f t="shared" si="4"/>
        <v>0.17804992934526612</v>
      </c>
      <c r="K11" s="12">
        <f t="shared" si="5"/>
        <v>0.13528990694345022</v>
      </c>
      <c r="L11" s="13">
        <f t="shared" si="8"/>
        <v>1.1446759259259257E-2</v>
      </c>
      <c r="M11" s="12">
        <f t="shared" si="6"/>
        <v>0.15836669335468373</v>
      </c>
      <c r="N11" s="14">
        <f t="shared" si="7"/>
        <v>0.11220785114590423</v>
      </c>
    </row>
    <row r="12" spans="2:14" x14ac:dyDescent="0.25">
      <c r="B12" s="10" t="s">
        <v>159</v>
      </c>
      <c r="C12" s="11">
        <v>2.0023148148148148E-3</v>
      </c>
      <c r="D12" s="12">
        <f t="shared" si="0"/>
        <v>5.532459226095298E-2</v>
      </c>
      <c r="E12" s="12">
        <f t="shared" si="1"/>
        <v>3.8885142728703075E-2</v>
      </c>
      <c r="F12" s="11">
        <v>5.5555555555555556E-4</v>
      </c>
      <c r="G12" s="12">
        <f t="shared" si="2"/>
        <v>4.8241206030150752E-2</v>
      </c>
      <c r="H12" s="12">
        <f t="shared" si="3"/>
        <v>3.0553787396562698E-2</v>
      </c>
      <c r="I12" s="11">
        <v>9.0277777777777763E-4</v>
      </c>
      <c r="J12" s="12">
        <f t="shared" si="4"/>
        <v>3.6740461610927928E-2</v>
      </c>
      <c r="K12" s="12">
        <f t="shared" si="5"/>
        <v>2.7916964924838934E-2</v>
      </c>
      <c r="L12" s="13">
        <f t="shared" si="8"/>
        <v>3.460648148148148E-3</v>
      </c>
      <c r="M12" s="12">
        <f t="shared" si="6"/>
        <v>4.7878302642113693E-2</v>
      </c>
      <c r="N12" s="14">
        <f t="shared" si="7"/>
        <v>3.3923303834808266E-2</v>
      </c>
    </row>
    <row r="13" spans="2:14" x14ac:dyDescent="0.25">
      <c r="B13" s="10" t="s">
        <v>105</v>
      </c>
      <c r="C13" s="11">
        <v>1.3194444444444447E-3</v>
      </c>
      <c r="D13" s="12">
        <f t="shared" si="0"/>
        <v>3.6456667732651105E-2</v>
      </c>
      <c r="E13" s="12">
        <f t="shared" si="1"/>
        <v>2.562373567093729E-2</v>
      </c>
      <c r="F13" s="11">
        <v>3.4722222222222222E-5</v>
      </c>
      <c r="G13" s="12">
        <f t="shared" si="2"/>
        <v>3.015075376884422E-3</v>
      </c>
      <c r="H13" s="12">
        <f t="shared" si="3"/>
        <v>1.9096117122851686E-3</v>
      </c>
      <c r="I13" s="11">
        <v>5.2083333333333333E-4</v>
      </c>
      <c r="J13" s="12">
        <f t="shared" si="4"/>
        <v>2.119642016015073E-2</v>
      </c>
      <c r="K13" s="12">
        <f t="shared" si="5"/>
        <v>1.6105941302791697E-2</v>
      </c>
      <c r="L13" s="13">
        <f t="shared" si="8"/>
        <v>1.8750000000000004E-3</v>
      </c>
      <c r="M13" s="12">
        <f t="shared" si="6"/>
        <v>2.594075260208167E-2</v>
      </c>
      <c r="N13" s="14">
        <f t="shared" si="7"/>
        <v>1.8379850238257323E-2</v>
      </c>
    </row>
    <row r="14" spans="2:14" x14ac:dyDescent="0.25">
      <c r="B14" s="10" t="s">
        <v>106</v>
      </c>
      <c r="C14" s="11">
        <v>1.273148148148148E-4</v>
      </c>
      <c r="D14" s="12">
        <f t="shared" si="0"/>
        <v>3.5177486408698422E-3</v>
      </c>
      <c r="E14" s="12">
        <f t="shared" si="1"/>
        <v>2.4724657226342993E-3</v>
      </c>
      <c r="F14" s="11">
        <v>0</v>
      </c>
      <c r="G14" s="12">
        <f t="shared" si="2"/>
        <v>0</v>
      </c>
      <c r="H14" s="12">
        <f t="shared" si="3"/>
        <v>0</v>
      </c>
      <c r="I14" s="11">
        <v>1.3888888888888889E-4</v>
      </c>
      <c r="J14" s="12">
        <f t="shared" si="4"/>
        <v>5.6523787093735282E-3</v>
      </c>
      <c r="K14" s="12">
        <f t="shared" si="5"/>
        <v>4.2949176807444527E-3</v>
      </c>
      <c r="L14" s="13">
        <f t="shared" si="8"/>
        <v>2.6620370370370372E-4</v>
      </c>
      <c r="M14" s="12">
        <f t="shared" si="6"/>
        <v>3.6829463570856691E-3</v>
      </c>
      <c r="N14" s="14">
        <f t="shared" si="7"/>
        <v>2.6094849103698668E-3</v>
      </c>
    </row>
    <row r="15" spans="2:14" x14ac:dyDescent="0.25">
      <c r="B15" s="10" t="s">
        <v>174</v>
      </c>
      <c r="C15" s="15">
        <v>4.6296296296296298E-4</v>
      </c>
      <c r="D15" s="12">
        <f t="shared" si="0"/>
        <v>1.2791813239526701E-2</v>
      </c>
      <c r="E15" s="12">
        <f t="shared" si="1"/>
        <v>8.9907844459429075E-3</v>
      </c>
      <c r="F15" s="15">
        <v>1.7361111111111112E-4</v>
      </c>
      <c r="G15" s="12">
        <f t="shared" si="2"/>
        <v>1.5075376884422112E-2</v>
      </c>
      <c r="H15" s="12">
        <f t="shared" si="3"/>
        <v>9.5480585614258432E-3</v>
      </c>
      <c r="I15" s="11">
        <v>2.8935185185185184E-4</v>
      </c>
      <c r="J15" s="12">
        <f t="shared" si="4"/>
        <v>1.1775788977861516E-2</v>
      </c>
      <c r="K15" s="12">
        <f t="shared" si="5"/>
        <v>8.9477451682176082E-3</v>
      </c>
      <c r="L15" s="13">
        <f t="shared" si="8"/>
        <v>9.2592592592592596E-4</v>
      </c>
      <c r="M15" s="12">
        <f>IFERROR(L15/L$20,0)</f>
        <v>1.2810248198558848E-2</v>
      </c>
      <c r="N15" s="14">
        <f>IFERROR(L15/L$31,0)</f>
        <v>9.0764692534604056E-3</v>
      </c>
    </row>
    <row r="16" spans="2:14" x14ac:dyDescent="0.25">
      <c r="B16" s="10" t="s">
        <v>201</v>
      </c>
      <c r="C16" s="11">
        <v>4.1666666666666664E-4</v>
      </c>
      <c r="D16" s="12">
        <f t="shared" si="0"/>
        <v>1.151263191557403E-2</v>
      </c>
      <c r="E16" s="12">
        <f t="shared" si="1"/>
        <v>8.0917060013486163E-3</v>
      </c>
      <c r="F16" s="11">
        <v>1.851851851851852E-4</v>
      </c>
      <c r="G16" s="12">
        <f t="shared" si="2"/>
        <v>1.6080402010050253E-2</v>
      </c>
      <c r="H16" s="12">
        <f t="shared" si="3"/>
        <v>1.0184595798854234E-2</v>
      </c>
      <c r="I16" s="11">
        <v>1.9675925925925926E-4</v>
      </c>
      <c r="J16" s="12">
        <f t="shared" si="4"/>
        <v>8.0075365049458325E-3</v>
      </c>
      <c r="K16" s="12">
        <f t="shared" si="5"/>
        <v>6.0844667143879743E-3</v>
      </c>
      <c r="L16" s="13">
        <f t="shared" si="8"/>
        <v>7.9861111111111116E-4</v>
      </c>
      <c r="M16" s="12">
        <f>IFERROR(L16/L$20,0)</f>
        <v>1.1048839071257007E-2</v>
      </c>
      <c r="N16" s="14">
        <f>IFERROR(L16/L$31,0)</f>
        <v>7.8284547311096003E-3</v>
      </c>
    </row>
    <row r="17" spans="2:14" x14ac:dyDescent="0.25">
      <c r="B17" s="10" t="s">
        <v>202</v>
      </c>
      <c r="C17" s="11">
        <v>2.6620370370370367E-4</v>
      </c>
      <c r="D17" s="12">
        <f t="shared" ref="D17" si="9">IFERROR(C17/C$20,0)</f>
        <v>7.3552926127278513E-3</v>
      </c>
      <c r="E17" s="12">
        <f t="shared" ref="E17" si="10">IFERROR(C17/C$31,0)</f>
        <v>5.1697010564171709E-3</v>
      </c>
      <c r="F17" s="11">
        <v>8.1018518518518516E-5</v>
      </c>
      <c r="G17" s="12">
        <f t="shared" ref="G17" si="11">IFERROR(F17/F$20,0)</f>
        <v>7.0351758793969843E-3</v>
      </c>
      <c r="H17" s="12">
        <f t="shared" ref="H17" si="12">IFERROR(F17/F$31,0)</f>
        <v>4.4557606619987271E-3</v>
      </c>
      <c r="I17" s="11">
        <v>2.3148148148148146E-4</v>
      </c>
      <c r="J17" s="12">
        <f t="shared" ref="J17" si="13">IFERROR(I17/I$20,0)</f>
        <v>9.4206311822892137E-3</v>
      </c>
      <c r="K17" s="12">
        <f t="shared" ref="K17" si="14">IFERROR(I17/I$31,0)</f>
        <v>7.1581961345740866E-3</v>
      </c>
      <c r="L17" s="13">
        <f t="shared" si="8"/>
        <v>5.7870370370370367E-4</v>
      </c>
      <c r="M17" s="12">
        <f t="shared" ref="M17:M18" si="15">IFERROR(L17/L$20,0)</f>
        <v>8.0064051240992789E-3</v>
      </c>
      <c r="N17" s="14">
        <f t="shared" ref="N17:N18" si="16">IFERROR(L17/L$31,0)</f>
        <v>5.6727932834127531E-3</v>
      </c>
    </row>
    <row r="18" spans="2:14" x14ac:dyDescent="0.25">
      <c r="B18" s="10" t="s">
        <v>160</v>
      </c>
      <c r="C18" s="11">
        <v>1.0416666666666667E-4</v>
      </c>
      <c r="D18" s="12">
        <f t="shared" si="0"/>
        <v>2.8781579788935076E-3</v>
      </c>
      <c r="E18" s="12">
        <f t="shared" si="1"/>
        <v>2.0229265003371541E-3</v>
      </c>
      <c r="F18" s="11"/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>
        <f t="shared" si="8"/>
        <v>1.0416666666666667E-4</v>
      </c>
      <c r="M18" s="12">
        <f t="shared" si="15"/>
        <v>1.4411529223378704E-3</v>
      </c>
      <c r="N18" s="14">
        <f t="shared" si="16"/>
        <v>1.0211027910142956E-3</v>
      </c>
    </row>
    <row r="19" spans="2:14" ht="15.75" thickBot="1" x14ac:dyDescent="0.3">
      <c r="B19" s="10" t="s">
        <v>13</v>
      </c>
      <c r="C19" s="11">
        <v>1.25E-3</v>
      </c>
      <c r="D19" s="12">
        <f t="shared" si="0"/>
        <v>3.4537895746722093E-2</v>
      </c>
      <c r="E19" s="12">
        <f t="shared" si="1"/>
        <v>2.4275118004045849E-2</v>
      </c>
      <c r="F19" s="11">
        <v>9.2592592592592596E-4</v>
      </c>
      <c r="G19" s="12">
        <f t="shared" si="2"/>
        <v>8.0402010050251257E-2</v>
      </c>
      <c r="H19" s="12">
        <f t="shared" si="3"/>
        <v>5.0922978994271166E-2</v>
      </c>
      <c r="I19" s="11">
        <v>5.7870370370370367E-4</v>
      </c>
      <c r="J19" s="12">
        <f t="shared" si="4"/>
        <v>2.3551577955723033E-2</v>
      </c>
      <c r="K19" s="12">
        <f t="shared" si="5"/>
        <v>1.7895490336435216E-2</v>
      </c>
      <c r="L19" s="13">
        <f t="shared" si="8"/>
        <v>2.7546296296296294E-3</v>
      </c>
      <c r="M19" s="12">
        <f>IFERROR(L19/L$20,0)</f>
        <v>3.8110488390712571E-2</v>
      </c>
      <c r="N19" s="14">
        <f>IFERROR(L19/L$31,0)</f>
        <v>2.7002496029044702E-2</v>
      </c>
    </row>
    <row r="20" spans="2:14" ht="16.5" thickTop="1" thickBot="1" x14ac:dyDescent="0.3">
      <c r="B20" s="31" t="s">
        <v>3</v>
      </c>
      <c r="C20" s="32">
        <f>SUM(C7:C19)</f>
        <v>3.6192129629629637E-2</v>
      </c>
      <c r="D20" s="33">
        <f>IFERROR(SUM(D7:D19),0)</f>
        <v>0.99999999999999956</v>
      </c>
      <c r="E20" s="33">
        <f>IFERROR(SUM(E7:E19),0)</f>
        <v>0.70285457406158658</v>
      </c>
      <c r="F20" s="32">
        <f>SUM(F7:F19)</f>
        <v>1.1516203703703704E-2</v>
      </c>
      <c r="G20" s="33">
        <f>IFERROR(SUM(G7:G19),0)</f>
        <v>0.99999999999999978</v>
      </c>
      <c r="H20" s="33">
        <f>IFERROR(SUM(H7:H19),0)</f>
        <v>0.63335455124124751</v>
      </c>
      <c r="I20" s="32">
        <f>SUM(I7:I19)</f>
        <v>2.4571759259259258E-2</v>
      </c>
      <c r="J20" s="33">
        <f>IFERROR(SUM(J7:J19),0)</f>
        <v>0.99999999999999989</v>
      </c>
      <c r="K20" s="33">
        <f>IFERROR(SUM(K7:K19),0)</f>
        <v>0.75984251968503946</v>
      </c>
      <c r="L20" s="32">
        <f>SUM(L7:L19)</f>
        <v>7.228009259259259E-2</v>
      </c>
      <c r="M20" s="33">
        <f>IFERROR(SUM(M7:M19),0)</f>
        <v>0.99999999999999956</v>
      </c>
      <c r="N20" s="34">
        <f>IFERROR(SUM(N7:N19),0)</f>
        <v>0.70853188109825271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25">
      <c r="B23" s="18" t="s">
        <v>15</v>
      </c>
      <c r="C23" s="11">
        <v>4.0509259259259264E-4</v>
      </c>
      <c r="D23" s="19"/>
      <c r="E23" s="12">
        <f>IFERROR(C23/C$31,0)</f>
        <v>7.8669363902000439E-3</v>
      </c>
      <c r="F23" s="11">
        <v>1.3888888888888889E-4</v>
      </c>
      <c r="G23" s="19"/>
      <c r="H23" s="12">
        <f>IFERROR(F23/F$31,0)</f>
        <v>7.6384468491406746E-3</v>
      </c>
      <c r="I23" s="11">
        <v>1.273148148148148E-4</v>
      </c>
      <c r="J23" s="19"/>
      <c r="K23" s="12">
        <f>IFERROR(I23/I$31,0)</f>
        <v>3.9370078740157471E-3</v>
      </c>
      <c r="L23" s="13">
        <f>SUM(C23,F23,I23)</f>
        <v>6.7129629629629635E-4</v>
      </c>
      <c r="M23" s="19"/>
      <c r="N23" s="14">
        <f>IFERROR(L23/L$31,0)</f>
        <v>6.580440208758794E-3</v>
      </c>
    </row>
    <row r="24" spans="2:14" x14ac:dyDescent="0.25">
      <c r="B24" s="18" t="s">
        <v>16</v>
      </c>
      <c r="C24" s="11">
        <v>1.7361111111111112E-4</v>
      </c>
      <c r="D24" s="19"/>
      <c r="E24" s="12">
        <f t="shared" ref="E24:E28" si="17">IFERROR(C24/C$31,0)</f>
        <v>3.3715441672285905E-3</v>
      </c>
      <c r="F24" s="11"/>
      <c r="G24" s="19"/>
      <c r="H24" s="12">
        <f t="shared" ref="H24:H28" si="18">IFERROR(F24/F$31,0)</f>
        <v>0</v>
      </c>
      <c r="I24" s="11">
        <v>1.5046296296296297E-4</v>
      </c>
      <c r="J24" s="19"/>
      <c r="K24" s="12">
        <f t="shared" ref="K24:K28" si="19">IFERROR(I24/I$31,0)</f>
        <v>4.6528274874731573E-3</v>
      </c>
      <c r="L24" s="13">
        <f t="shared" ref="L24:L28" si="20">SUM(C24,F24,I24)</f>
        <v>3.2407407407407406E-4</v>
      </c>
      <c r="M24" s="19"/>
      <c r="N24" s="14">
        <f t="shared" ref="N24:N28" si="21">IFERROR(L24/L$31,0)</f>
        <v>3.1767642387111415E-3</v>
      </c>
    </row>
    <row r="25" spans="2:14" x14ac:dyDescent="0.25">
      <c r="B25" s="18" t="s">
        <v>17</v>
      </c>
      <c r="C25" s="11">
        <v>6.7129629629629625E-4</v>
      </c>
      <c r="D25" s="19"/>
      <c r="E25" s="12">
        <f t="shared" si="17"/>
        <v>1.3036637446617214E-2</v>
      </c>
      <c r="F25" s="11">
        <v>2.8935185185185184E-4</v>
      </c>
      <c r="G25" s="19"/>
      <c r="H25" s="12">
        <f t="shared" si="18"/>
        <v>1.5913430935709738E-2</v>
      </c>
      <c r="I25" s="11">
        <v>4.2824074074074075E-4</v>
      </c>
      <c r="J25" s="19"/>
      <c r="K25" s="12">
        <f t="shared" si="19"/>
        <v>1.3242662848962061E-2</v>
      </c>
      <c r="L25" s="13">
        <f t="shared" si="20"/>
        <v>1.3888888888888887E-3</v>
      </c>
      <c r="M25" s="19"/>
      <c r="N25" s="14">
        <f t="shared" si="21"/>
        <v>1.3614703880190607E-2</v>
      </c>
    </row>
    <row r="26" spans="2:14" x14ac:dyDescent="0.25">
      <c r="B26" s="18" t="s">
        <v>18</v>
      </c>
      <c r="C26" s="11">
        <v>4.6412037037037029E-3</v>
      </c>
      <c r="D26" s="19"/>
      <c r="E26" s="12">
        <f t="shared" si="17"/>
        <v>9.0132614070577627E-2</v>
      </c>
      <c r="F26" s="11">
        <v>1.8287037037037039E-3</v>
      </c>
      <c r="G26" s="19"/>
      <c r="H26" s="12">
        <f t="shared" si="18"/>
        <v>0.10057288351368557</v>
      </c>
      <c r="I26" s="11">
        <v>4.1087962962962962E-3</v>
      </c>
      <c r="J26" s="19"/>
      <c r="K26" s="12">
        <f t="shared" si="19"/>
        <v>0.12705798138869004</v>
      </c>
      <c r="L26" s="13">
        <f t="shared" si="20"/>
        <v>1.0578703703703703E-2</v>
      </c>
      <c r="M26" s="19"/>
      <c r="N26" s="14">
        <f t="shared" si="21"/>
        <v>0.10369866122078512</v>
      </c>
    </row>
    <row r="27" spans="2:14" x14ac:dyDescent="0.25">
      <c r="B27" s="18" t="s">
        <v>19</v>
      </c>
      <c r="C27" s="11">
        <v>6.4467592592592588E-3</v>
      </c>
      <c r="D27" s="19"/>
      <c r="E27" s="12">
        <f t="shared" si="17"/>
        <v>0.12519667340975499</v>
      </c>
      <c r="F27" s="11">
        <v>3.2291666666666671E-3</v>
      </c>
      <c r="G27" s="19"/>
      <c r="H27" s="12">
        <f t="shared" si="18"/>
        <v>0.1775938892425207</v>
      </c>
      <c r="I27" s="11">
        <v>2.5694444444444445E-3</v>
      </c>
      <c r="J27" s="19"/>
      <c r="K27" s="12">
        <f t="shared" si="19"/>
        <v>7.9455977093772362E-2</v>
      </c>
      <c r="L27" s="13">
        <f t="shared" si="20"/>
        <v>1.2245370370370372E-2</v>
      </c>
      <c r="M27" s="19"/>
      <c r="N27" s="14">
        <f t="shared" si="21"/>
        <v>0.12003630587701387</v>
      </c>
    </row>
    <row r="28" spans="2:14" ht="15.75" thickBot="1" x14ac:dyDescent="0.3">
      <c r="B28" s="23" t="s">
        <v>20</v>
      </c>
      <c r="C28" s="20">
        <v>2.9629629629629624E-3</v>
      </c>
      <c r="D28" s="24"/>
      <c r="E28" s="21">
        <f t="shared" si="17"/>
        <v>5.7541020454034593E-2</v>
      </c>
      <c r="F28" s="20">
        <v>1.1805555555555556E-3</v>
      </c>
      <c r="G28" s="24"/>
      <c r="H28" s="21">
        <f t="shared" si="18"/>
        <v>6.492679821769573E-2</v>
      </c>
      <c r="I28" s="20">
        <v>3.8194444444444446E-4</v>
      </c>
      <c r="J28" s="24"/>
      <c r="K28" s="21">
        <f t="shared" si="19"/>
        <v>1.1811023622047244E-2</v>
      </c>
      <c r="L28" s="13">
        <f t="shared" si="20"/>
        <v>4.525462962962962E-3</v>
      </c>
      <c r="M28" s="24"/>
      <c r="N28" s="22">
        <f t="shared" si="21"/>
        <v>4.4361243476287719E-2</v>
      </c>
    </row>
    <row r="29" spans="2:14" ht="16.5" thickTop="1" thickBot="1" x14ac:dyDescent="0.3">
      <c r="B29" s="31" t="s">
        <v>3</v>
      </c>
      <c r="C29" s="32">
        <f>SUM(C23:C28)</f>
        <v>1.5300925925925924E-2</v>
      </c>
      <c r="D29" s="33"/>
      <c r="E29" s="33">
        <f>IFERROR(SUM(E23:E28),0)</f>
        <v>0.29714542593841303</v>
      </c>
      <c r="F29" s="32">
        <f>SUM(F23:F28)</f>
        <v>6.6666666666666671E-3</v>
      </c>
      <c r="G29" s="33"/>
      <c r="H29" s="33">
        <f>IFERROR(SUM(H23:H28),0)</f>
        <v>0.36664544875875238</v>
      </c>
      <c r="I29" s="32">
        <f>SUM(I23:I28)</f>
        <v>7.766203703703704E-3</v>
      </c>
      <c r="J29" s="33"/>
      <c r="K29" s="33">
        <f>IFERROR(SUM(K23:K28),0)</f>
        <v>0.24015748031496062</v>
      </c>
      <c r="L29" s="32">
        <f>SUM(L23:L28)</f>
        <v>2.9733796296296293E-2</v>
      </c>
      <c r="M29" s="33"/>
      <c r="N29" s="34">
        <f>IFERROR(SUM(N23:N28),0)</f>
        <v>0.29146811890174729</v>
      </c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 x14ac:dyDescent="0.3">
      <c r="B31" s="31" t="s">
        <v>6</v>
      </c>
      <c r="C31" s="32">
        <f>SUM(C20,C29)</f>
        <v>5.1493055555555563E-2</v>
      </c>
      <c r="D31" s="35"/>
      <c r="E31" s="36">
        <f>IFERROR(SUM(E20,E29),0)</f>
        <v>0.99999999999999956</v>
      </c>
      <c r="F31" s="32">
        <f>SUM(F20,F29)</f>
        <v>1.818287037037037E-2</v>
      </c>
      <c r="G31" s="35"/>
      <c r="H31" s="36">
        <f>IFERROR(SUM(H20,H29),0)</f>
        <v>0.99999999999999989</v>
      </c>
      <c r="I31" s="32">
        <f>SUM(I20,I29)</f>
        <v>3.2337962962962964E-2</v>
      </c>
      <c r="J31" s="35"/>
      <c r="K31" s="36">
        <f>IFERROR(SUM(K20,K29),0)</f>
        <v>1</v>
      </c>
      <c r="L31" s="37">
        <f>SUM(L20,L29)</f>
        <v>0.10201388888888888</v>
      </c>
      <c r="M31" s="35"/>
      <c r="N31" s="38">
        <f>IFERROR(SUM(N20,N29),0)</f>
        <v>1</v>
      </c>
    </row>
    <row r="32" spans="2:14" ht="66" customHeight="1" thickTop="1" thickBot="1" x14ac:dyDescent="0.3">
      <c r="B32" s="186" t="s">
        <v>154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7"/>
  <sheetViews>
    <sheetView showGridLines="0" showZeros="0" view="pageBreakPreview" zoomScale="110" zoomScaleNormal="80" zoomScaleSheetLayoutView="110" zoomScalePageLayoutView="5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9" t="s">
        <v>34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s="5" customFormat="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s="5" customFormat="1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3.9988425925925913E-2</v>
      </c>
      <c r="D7" s="12">
        <f t="shared" ref="D7:D19" si="0">IFERROR(C7/C$20,0)</f>
        <v>0.27853918090938401</v>
      </c>
      <c r="E7" s="12">
        <f t="shared" ref="E7:E19" si="1">IFERROR(C7/C$31,0)</f>
        <v>0.1380178164822434</v>
      </c>
      <c r="F7" s="11">
        <v>8.1481481481481492E-3</v>
      </c>
      <c r="G7" s="12">
        <f t="shared" ref="G7:G19" si="2">IFERROR(F7/F$20,0)</f>
        <v>0.12243478260869566</v>
      </c>
      <c r="H7" s="12">
        <f t="shared" ref="H7:H19" si="3">IFERROR(F7/F$31,0)</f>
        <v>5.8510638297872349E-2</v>
      </c>
      <c r="I7" s="11">
        <v>3.0902777777777776E-2</v>
      </c>
      <c r="J7" s="12">
        <f t="shared" ref="J7:J19" si="4">IFERROR(I7/I$20,0)</f>
        <v>0.2930845225027443</v>
      </c>
      <c r="K7" s="12">
        <f t="shared" ref="K7:K19" si="5">IFERROR(I7/I$31,0)</f>
        <v>0.15377526925070553</v>
      </c>
      <c r="L7" s="13">
        <f>SUM(C7,F7,I7)</f>
        <v>7.9039351851851833E-2</v>
      </c>
      <c r="M7" s="12">
        <f t="shared" ref="M7:M15" si="6">IFERROR(L7/L$20,0)</f>
        <v>0.2504768192488262</v>
      </c>
      <c r="N7" s="14">
        <f t="shared" ref="N7:N15" si="7">IFERROR(L7/L$31,0)</f>
        <v>0.12546850885573599</v>
      </c>
    </row>
    <row r="8" spans="2:14" s="5" customFormat="1" x14ac:dyDescent="0.25">
      <c r="B8" s="145" t="s">
        <v>100</v>
      </c>
      <c r="C8" s="11">
        <v>2.4398148148148148E-2</v>
      </c>
      <c r="D8" s="12">
        <f t="shared" si="0"/>
        <v>0.16994517897452435</v>
      </c>
      <c r="E8" s="12">
        <f t="shared" si="1"/>
        <v>8.4208844325490348E-2</v>
      </c>
      <c r="F8" s="11">
        <v>0</v>
      </c>
      <c r="G8" s="12">
        <f t="shared" si="2"/>
        <v>0</v>
      </c>
      <c r="H8" s="12">
        <f t="shared" si="3"/>
        <v>0</v>
      </c>
      <c r="I8" s="11">
        <v>1.8518518518518517E-2</v>
      </c>
      <c r="J8" s="12">
        <f t="shared" si="4"/>
        <v>0.17563117453347973</v>
      </c>
      <c r="K8" s="12">
        <f t="shared" si="5"/>
        <v>9.2149974082819788E-2</v>
      </c>
      <c r="L8" s="13">
        <f t="shared" ref="L8:L19" si="8">SUM(C8,F8,I8)</f>
        <v>4.2916666666666665E-2</v>
      </c>
      <c r="M8" s="12">
        <f t="shared" si="6"/>
        <v>0.13600352112676053</v>
      </c>
      <c r="N8" s="14">
        <f t="shared" si="7"/>
        <v>6.812669949290806E-2</v>
      </c>
    </row>
    <row r="9" spans="2:14" s="5" customFormat="1" x14ac:dyDescent="0.25">
      <c r="B9" s="10" t="s">
        <v>51</v>
      </c>
      <c r="C9" s="11">
        <v>1.2777777777777779E-2</v>
      </c>
      <c r="D9" s="12">
        <f t="shared" si="0"/>
        <v>8.9003547242824901E-2</v>
      </c>
      <c r="E9" s="12">
        <f t="shared" si="1"/>
        <v>4.4101785642951308E-2</v>
      </c>
      <c r="F9" s="11">
        <v>0</v>
      </c>
      <c r="G9" s="12">
        <f t="shared" si="2"/>
        <v>0</v>
      </c>
      <c r="H9" s="12">
        <f t="shared" si="3"/>
        <v>0</v>
      </c>
      <c r="I9" s="11">
        <v>1.0324074074074072E-2</v>
      </c>
      <c r="J9" s="12">
        <f t="shared" si="4"/>
        <v>9.7914379802414936E-2</v>
      </c>
      <c r="K9" s="12">
        <f t="shared" si="5"/>
        <v>5.1373610551172032E-2</v>
      </c>
      <c r="L9" s="13">
        <f t="shared" si="8"/>
        <v>2.3101851851851853E-2</v>
      </c>
      <c r="M9" s="12">
        <f t="shared" si="6"/>
        <v>7.321009389671361E-2</v>
      </c>
      <c r="N9" s="14">
        <f t="shared" si="7"/>
        <v>3.6672301021533037E-2</v>
      </c>
    </row>
    <row r="10" spans="2:14" s="5" customFormat="1" x14ac:dyDescent="0.25">
      <c r="B10" s="10" t="s">
        <v>11</v>
      </c>
      <c r="C10" s="11">
        <v>3.0381944444444454E-2</v>
      </c>
      <c r="D10" s="12">
        <f t="shared" si="0"/>
        <v>0.21162528216704296</v>
      </c>
      <c r="E10" s="12">
        <f t="shared" si="1"/>
        <v>0.10486158271082174</v>
      </c>
      <c r="F10" s="11">
        <v>1.4583333333333334E-3</v>
      </c>
      <c r="G10" s="12">
        <f t="shared" si="2"/>
        <v>2.1913043478260869E-2</v>
      </c>
      <c r="H10" s="12">
        <f t="shared" si="3"/>
        <v>1.0472074468085107E-2</v>
      </c>
      <c r="I10" s="11">
        <v>2.4131944444444432E-2</v>
      </c>
      <c r="J10" s="12">
        <f t="shared" si="4"/>
        <v>0.22886937431394067</v>
      </c>
      <c r="K10" s="12">
        <f t="shared" si="5"/>
        <v>0.12008293497667449</v>
      </c>
      <c r="L10" s="13">
        <f t="shared" si="8"/>
        <v>5.5972222222222215E-2</v>
      </c>
      <c r="M10" s="12">
        <f t="shared" si="6"/>
        <v>0.17737676056338023</v>
      </c>
      <c r="N10" s="14">
        <f t="shared" si="7"/>
        <v>8.8851326523113089E-2</v>
      </c>
    </row>
    <row r="11" spans="2:14" s="5" customFormat="1" x14ac:dyDescent="0.25">
      <c r="B11" s="10" t="s">
        <v>12</v>
      </c>
      <c r="C11" s="11">
        <v>1.3449074074074068E-2</v>
      </c>
      <c r="D11" s="12">
        <f t="shared" si="0"/>
        <v>9.3679458239277619E-2</v>
      </c>
      <c r="E11" s="12">
        <f t="shared" si="1"/>
        <v>4.6418727279990392E-2</v>
      </c>
      <c r="F11" s="11">
        <v>4.0509259259259258E-4</v>
      </c>
      <c r="G11" s="12">
        <f t="shared" si="2"/>
        <v>6.0869565217391295E-3</v>
      </c>
      <c r="H11" s="12">
        <f t="shared" si="3"/>
        <v>2.9089095744680854E-3</v>
      </c>
      <c r="I11" s="11">
        <v>1.0115740740740741E-2</v>
      </c>
      <c r="J11" s="12">
        <f t="shared" si="4"/>
        <v>9.5938529088913302E-2</v>
      </c>
      <c r="K11" s="12">
        <f t="shared" si="5"/>
        <v>5.0336923342740321E-2</v>
      </c>
      <c r="L11" s="13">
        <f t="shared" si="8"/>
        <v>2.3969907407407402E-2</v>
      </c>
      <c r="M11" s="12">
        <f t="shared" si="6"/>
        <v>7.5960974178403723E-2</v>
      </c>
      <c r="N11" s="14">
        <f t="shared" si="7"/>
        <v>3.805026824428602E-2</v>
      </c>
    </row>
    <row r="12" spans="2:14" s="5" customFormat="1" x14ac:dyDescent="0.25">
      <c r="B12" s="10" t="s">
        <v>159</v>
      </c>
      <c r="C12" s="11">
        <v>8.8657407407407383E-3</v>
      </c>
      <c r="D12" s="12">
        <f t="shared" si="0"/>
        <v>6.1754272815220883E-2</v>
      </c>
      <c r="E12" s="12">
        <f t="shared" si="1"/>
        <v>3.0599608516757869E-2</v>
      </c>
      <c r="F12" s="11">
        <v>2.6620370370370372E-4</v>
      </c>
      <c r="G12" s="12">
        <f t="shared" si="2"/>
        <v>4.0000000000000001E-3</v>
      </c>
      <c r="H12" s="12">
        <f t="shared" si="3"/>
        <v>1.9115691489361704E-3</v>
      </c>
      <c r="I12" s="11">
        <v>6.0648148148148137E-3</v>
      </c>
      <c r="J12" s="12">
        <f t="shared" si="4"/>
        <v>5.7519209659714604E-2</v>
      </c>
      <c r="K12" s="12">
        <f t="shared" si="5"/>
        <v>3.0179116512123478E-2</v>
      </c>
      <c r="L12" s="13">
        <f t="shared" si="8"/>
        <v>1.5196759259259257E-2</v>
      </c>
      <c r="M12" s="12">
        <f t="shared" si="6"/>
        <v>4.8158744131455385E-2</v>
      </c>
      <c r="N12" s="14">
        <f t="shared" si="7"/>
        <v>2.4123612846329089E-2</v>
      </c>
    </row>
    <row r="13" spans="2:14" s="5" customFormat="1" x14ac:dyDescent="0.25">
      <c r="B13" s="10" t="s">
        <v>105</v>
      </c>
      <c r="C13" s="11">
        <v>5.0115740740740737E-3</v>
      </c>
      <c r="D13" s="12">
        <f t="shared" si="0"/>
        <v>3.490809416317317E-2</v>
      </c>
      <c r="E13" s="12">
        <f t="shared" si="1"/>
        <v>1.7297167738585067E-2</v>
      </c>
      <c r="F13" s="11">
        <v>0</v>
      </c>
      <c r="G13" s="12">
        <f t="shared" si="2"/>
        <v>0</v>
      </c>
      <c r="H13" s="12">
        <f t="shared" si="3"/>
        <v>0</v>
      </c>
      <c r="I13" s="11">
        <v>3.1134259259259257E-3</v>
      </c>
      <c r="J13" s="12">
        <f t="shared" si="4"/>
        <v>2.9527991218441279E-2</v>
      </c>
      <c r="K13" s="12">
        <f t="shared" si="5"/>
        <v>1.5492714392674078E-2</v>
      </c>
      <c r="L13" s="13">
        <f t="shared" ref="L13:L14" si="9">SUM(C13,F13,I13)</f>
        <v>8.1250000000000003E-3</v>
      </c>
      <c r="M13" s="12">
        <f t="shared" si="6"/>
        <v>2.5748239436619715E-2</v>
      </c>
      <c r="N13" s="14">
        <f t="shared" si="7"/>
        <v>1.2897773204968032E-2</v>
      </c>
    </row>
    <row r="14" spans="2:14" s="5" customFormat="1" x14ac:dyDescent="0.25">
      <c r="B14" s="10" t="s">
        <v>106</v>
      </c>
      <c r="C14" s="11">
        <v>7.0601851851851858E-4</v>
      </c>
      <c r="D14" s="12">
        <f t="shared" si="0"/>
        <v>4.9177684617865208E-3</v>
      </c>
      <c r="E14" s="12">
        <f t="shared" si="1"/>
        <v>2.4367834458514761E-3</v>
      </c>
      <c r="F14" s="11">
        <v>1.8865740740740742E-3</v>
      </c>
      <c r="G14" s="12">
        <f t="shared" si="2"/>
        <v>2.8347826086956521E-2</v>
      </c>
      <c r="H14" s="12">
        <f t="shared" si="3"/>
        <v>1.3547207446808512E-2</v>
      </c>
      <c r="I14" s="11">
        <v>1.5046296296296297E-4</v>
      </c>
      <c r="J14" s="12">
        <f t="shared" si="4"/>
        <v>1.4270032930845228E-3</v>
      </c>
      <c r="K14" s="12">
        <f t="shared" si="5"/>
        <v>7.4871853942291096E-4</v>
      </c>
      <c r="L14" s="13">
        <f t="shared" si="9"/>
        <v>2.7430555555555554E-3</v>
      </c>
      <c r="M14" s="12">
        <f t="shared" si="6"/>
        <v>8.6927816901408439E-3</v>
      </c>
      <c r="N14" s="14">
        <f t="shared" si="7"/>
        <v>4.3543764238994634E-3</v>
      </c>
    </row>
    <row r="15" spans="2:14" s="5" customFormat="1" x14ac:dyDescent="0.25">
      <c r="B15" s="10" t="s">
        <v>174</v>
      </c>
      <c r="C15" s="15">
        <v>8.1018518518518516E-4</v>
      </c>
      <c r="D15" s="12">
        <f t="shared" si="0"/>
        <v>5.6433408577878106E-3</v>
      </c>
      <c r="E15" s="12">
        <f t="shared" si="1"/>
        <v>2.796308872288579E-3</v>
      </c>
      <c r="F15" s="15">
        <v>0</v>
      </c>
      <c r="G15" s="12">
        <f t="shared" si="2"/>
        <v>0</v>
      </c>
      <c r="H15" s="12">
        <f t="shared" si="3"/>
        <v>0</v>
      </c>
      <c r="I15" s="11">
        <v>5.2083333333333333E-4</v>
      </c>
      <c r="J15" s="12">
        <f t="shared" si="4"/>
        <v>4.9396267837541171E-3</v>
      </c>
      <c r="K15" s="12">
        <f t="shared" si="5"/>
        <v>2.5917180210793069E-3</v>
      </c>
      <c r="L15" s="13">
        <f t="shared" si="8"/>
        <v>1.3310185185185185E-3</v>
      </c>
      <c r="M15" s="12">
        <f t="shared" si="6"/>
        <v>4.2180164319248819E-3</v>
      </c>
      <c r="N15" s="14">
        <f t="shared" si="7"/>
        <v>2.1128830748879251E-3</v>
      </c>
    </row>
    <row r="16" spans="2:14" s="5" customFormat="1" x14ac:dyDescent="0.25">
      <c r="B16" s="10" t="s">
        <v>201</v>
      </c>
      <c r="C16" s="11">
        <v>6.9444444444444444E-5</v>
      </c>
      <c r="D16" s="12">
        <f t="shared" ref="D16:D17" si="10">IFERROR(C16/C$20,0)</f>
        <v>4.837149306675266E-4</v>
      </c>
      <c r="E16" s="12">
        <f t="shared" ref="E16:E17" si="11">IFERROR(C16/C$31,0)</f>
        <v>2.3968361762473535E-4</v>
      </c>
      <c r="F16" s="11">
        <v>0</v>
      </c>
      <c r="G16" s="12">
        <f t="shared" si="2"/>
        <v>0</v>
      </c>
      <c r="H16" s="12">
        <f t="shared" si="3"/>
        <v>0</v>
      </c>
      <c r="I16" s="11">
        <v>1.0416666666666667E-4</v>
      </c>
      <c r="J16" s="12">
        <f t="shared" si="4"/>
        <v>9.879253567508235E-4</v>
      </c>
      <c r="K16" s="12">
        <f t="shared" si="5"/>
        <v>5.1834360421586137E-4</v>
      </c>
      <c r="L16" s="13">
        <f t="shared" ref="L16:L17" si="12">SUM(C16,F16,I16)</f>
        <v>1.7361111111111112E-4</v>
      </c>
      <c r="M16" s="12">
        <f t="shared" ref="M16:M17" si="13">IFERROR(L16/L$20,0)</f>
        <v>5.5017605633802809E-4</v>
      </c>
      <c r="N16" s="14">
        <f t="shared" ref="N16:N17" si="14">IFERROR(L16/L$31,0)</f>
        <v>2.7559344455059894E-4</v>
      </c>
    </row>
    <row r="17" spans="2:14" s="5" customFormat="1" x14ac:dyDescent="0.25">
      <c r="B17" s="10" t="s">
        <v>202</v>
      </c>
      <c r="C17" s="11">
        <v>3.703703703703703E-4</v>
      </c>
      <c r="D17" s="12">
        <f t="shared" si="10"/>
        <v>2.5798129635601413E-3</v>
      </c>
      <c r="E17" s="12">
        <f t="shared" si="11"/>
        <v>1.2783126273319216E-3</v>
      </c>
      <c r="F17" s="11">
        <v>0</v>
      </c>
      <c r="G17" s="12"/>
      <c r="H17" s="12"/>
      <c r="I17" s="11">
        <v>1.1574074074074073E-4</v>
      </c>
      <c r="J17" s="12">
        <f t="shared" ref="J17" si="15">IFERROR(I17/I$20,0)</f>
        <v>1.0976948408342483E-3</v>
      </c>
      <c r="K17" s="12">
        <f t="shared" ref="K17" si="16">IFERROR(I17/I$31,0)</f>
        <v>5.7593733801762366E-4</v>
      </c>
      <c r="L17" s="13">
        <f t="shared" si="12"/>
        <v>4.8611111111111104E-4</v>
      </c>
      <c r="M17" s="12">
        <f t="shared" si="13"/>
        <v>1.5404929577464786E-3</v>
      </c>
      <c r="N17" s="14">
        <f t="shared" si="14"/>
        <v>7.7166164474167691E-4</v>
      </c>
    </row>
    <row r="18" spans="2:14" s="5" customFormat="1" x14ac:dyDescent="0.25">
      <c r="B18" s="10" t="s">
        <v>160</v>
      </c>
      <c r="C18" s="11">
        <v>0</v>
      </c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>
        <f t="shared" ref="L18" si="17">SUM(C18,F18,I18)</f>
        <v>0</v>
      </c>
      <c r="M18" s="12">
        <f t="shared" ref="M18" si="18">IFERROR(L18/L$20,0)</f>
        <v>0</v>
      </c>
      <c r="N18" s="14">
        <f t="shared" ref="N18" si="19">IFERROR(L18/L$31,0)</f>
        <v>0</v>
      </c>
    </row>
    <row r="19" spans="2:14" s="5" customFormat="1" ht="15.75" thickBot="1" x14ac:dyDescent="0.3">
      <c r="B19" s="10" t="s">
        <v>13</v>
      </c>
      <c r="C19" s="11">
        <v>6.7361111111111103E-3</v>
      </c>
      <c r="D19" s="12">
        <f t="shared" si="0"/>
        <v>4.6920348274750077E-2</v>
      </c>
      <c r="E19" s="12">
        <f t="shared" si="1"/>
        <v>2.3249310909599325E-2</v>
      </c>
      <c r="F19" s="11">
        <v>5.4386574074074073E-2</v>
      </c>
      <c r="G19" s="12">
        <f t="shared" si="2"/>
        <v>0.81721739130434778</v>
      </c>
      <c r="H19" s="12">
        <f t="shared" si="3"/>
        <v>0.39054188829787234</v>
      </c>
      <c r="I19" s="11">
        <v>1.3773148148148149E-3</v>
      </c>
      <c r="J19" s="12">
        <f t="shared" si="4"/>
        <v>1.3062568605927556E-2</v>
      </c>
      <c r="K19" s="12">
        <f t="shared" si="5"/>
        <v>6.8536543224097229E-3</v>
      </c>
      <c r="L19" s="13">
        <f t="shared" si="8"/>
        <v>6.25E-2</v>
      </c>
      <c r="M19" s="12">
        <f>IFERROR(L19/L$20,0)</f>
        <v>0.19806338028169013</v>
      </c>
      <c r="N19" s="14">
        <f>IFERROR(L19/L$31,0)</f>
        <v>9.9213640038215617E-2</v>
      </c>
    </row>
    <row r="20" spans="2:14" s="5" customFormat="1" ht="16.5" thickTop="1" thickBot="1" x14ac:dyDescent="0.3">
      <c r="B20" s="31" t="s">
        <v>3</v>
      </c>
      <c r="C20" s="32">
        <f>SUM(C7:C19)</f>
        <v>0.14356481481481481</v>
      </c>
      <c r="D20" s="33">
        <f>IFERROR(SUM(D7:D19),0)</f>
        <v>0.99999999999999989</v>
      </c>
      <c r="E20" s="33">
        <f>IFERROR(SUM(E7:E19),0)</f>
        <v>0.49550593216953615</v>
      </c>
      <c r="F20" s="32">
        <f>SUM(F7:F19)</f>
        <v>6.655092592592593E-2</v>
      </c>
      <c r="G20" s="33">
        <f>IFERROR(SUM(G7:G19),0)</f>
        <v>1</v>
      </c>
      <c r="H20" s="33">
        <f>IFERROR(SUM(H7:H19),0)</f>
        <v>0.47789228723404253</v>
      </c>
      <c r="I20" s="32">
        <f>SUM(I7:I19)</f>
        <v>0.10543981481481479</v>
      </c>
      <c r="J20" s="33">
        <f>IFERROR(SUM(J7:J19),0)</f>
        <v>1.0000000000000002</v>
      </c>
      <c r="K20" s="33">
        <f>IFERROR(SUM(K7:K19),0)</f>
        <v>0.52467891493405505</v>
      </c>
      <c r="L20" s="32">
        <f>SUM(L7:L19)</f>
        <v>0.31555555555555559</v>
      </c>
      <c r="M20" s="33">
        <f>IFERROR(SUM(M7:M19),0)</f>
        <v>0.99999999999999989</v>
      </c>
      <c r="N20" s="34">
        <f>IFERROR(SUM(N7:N19),0)</f>
        <v>0.50091864481516857</v>
      </c>
    </row>
    <row r="21" spans="2:14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 x14ac:dyDescent="0.25">
      <c r="B23" s="18" t="s">
        <v>15</v>
      </c>
      <c r="C23" s="11">
        <v>1.1493055555555555E-2</v>
      </c>
      <c r="D23" s="19"/>
      <c r="E23" s="12">
        <f>IFERROR(C23/C$31,0)</f>
        <v>3.9667638716893695E-2</v>
      </c>
      <c r="F23" s="11">
        <v>3.0671296296296302E-3</v>
      </c>
      <c r="G23" s="19"/>
      <c r="H23" s="12">
        <f>IFERROR(F23/F$31,0)</f>
        <v>2.2024601063829793E-2</v>
      </c>
      <c r="I23" s="11">
        <v>9.131944444444446E-3</v>
      </c>
      <c r="J23" s="19"/>
      <c r="K23" s="12">
        <f>IFERROR(I23/I$31,0)</f>
        <v>4.5441455969590525E-2</v>
      </c>
      <c r="L23" s="13">
        <f>SUM(C23,F23,I23)</f>
        <v>2.3692129629629632E-2</v>
      </c>
      <c r="M23" s="19"/>
      <c r="N23" s="14">
        <f>IFERROR(L23/L$31,0)</f>
        <v>3.7609318733005076E-2</v>
      </c>
    </row>
    <row r="24" spans="2:14" s="5" customFormat="1" x14ac:dyDescent="0.25">
      <c r="B24" s="18" t="s">
        <v>16</v>
      </c>
      <c r="C24" s="11">
        <v>1.9097222222222222E-3</v>
      </c>
      <c r="D24" s="19"/>
      <c r="E24" s="12">
        <f t="shared" ref="E24:E28" si="20">IFERROR(C24/C$31,0)</f>
        <v>6.5912994846802214E-3</v>
      </c>
      <c r="F24" s="11"/>
      <c r="G24" s="19"/>
      <c r="H24" s="12">
        <f t="shared" ref="H24:H28" si="21">IFERROR(F24/F$31,0)</f>
        <v>0</v>
      </c>
      <c r="I24" s="11">
        <v>4.6296296296296298E-4</v>
      </c>
      <c r="J24" s="19"/>
      <c r="K24" s="12">
        <f t="shared" ref="K24:K28" si="22">IFERROR(I24/I$31,0)</f>
        <v>2.3037493520704951E-3</v>
      </c>
      <c r="L24" s="13">
        <f t="shared" ref="L24:L28" si="23">SUM(C24,F24,I24)</f>
        <v>2.3726851851851851E-3</v>
      </c>
      <c r="M24" s="19"/>
      <c r="N24" s="14">
        <f t="shared" ref="N24:N28" si="24">IFERROR(L24/L$31,0)</f>
        <v>3.7664437421915187E-3</v>
      </c>
    </row>
    <row r="25" spans="2:14" s="5" customFormat="1" x14ac:dyDescent="0.25">
      <c r="B25" s="18" t="s">
        <v>17</v>
      </c>
      <c r="C25" s="11">
        <v>1.0335648148148146E-2</v>
      </c>
      <c r="D25" s="19"/>
      <c r="E25" s="12">
        <f t="shared" si="20"/>
        <v>3.5672911756481435E-2</v>
      </c>
      <c r="F25" s="11">
        <v>1.4236111111111112E-3</v>
      </c>
      <c r="G25" s="19"/>
      <c r="H25" s="12">
        <f t="shared" si="21"/>
        <v>1.0222739361702128E-2</v>
      </c>
      <c r="I25" s="11">
        <v>6.2384259259259259E-3</v>
      </c>
      <c r="J25" s="19"/>
      <c r="K25" s="12">
        <f t="shared" si="22"/>
        <v>3.1043022519149921E-2</v>
      </c>
      <c r="L25" s="13">
        <f t="shared" si="23"/>
        <v>1.7997685185185183E-2</v>
      </c>
      <c r="M25" s="19"/>
      <c r="N25" s="14">
        <f t="shared" si="24"/>
        <v>2.8569853751745419E-2</v>
      </c>
    </row>
    <row r="26" spans="2:14" s="5" customFormat="1" x14ac:dyDescent="0.25">
      <c r="B26" s="18" t="s">
        <v>18</v>
      </c>
      <c r="C26" s="11">
        <v>4.4155092592592572E-2</v>
      </c>
      <c r="D26" s="19"/>
      <c r="E26" s="12">
        <f t="shared" si="20"/>
        <v>0.1523988335397275</v>
      </c>
      <c r="F26" s="11">
        <v>2.0347222222222221E-2</v>
      </c>
      <c r="G26" s="19"/>
      <c r="H26" s="12">
        <f t="shared" si="21"/>
        <v>0.14611037234042554</v>
      </c>
      <c r="I26" s="11">
        <v>3.0104166666666658E-2</v>
      </c>
      <c r="J26" s="19"/>
      <c r="K26" s="12">
        <f t="shared" si="22"/>
        <v>0.1498013016183839</v>
      </c>
      <c r="L26" s="13">
        <f t="shared" si="23"/>
        <v>9.4606481481481444E-2</v>
      </c>
      <c r="M26" s="19"/>
      <c r="N26" s="14">
        <f t="shared" si="24"/>
        <v>0.15018005438377299</v>
      </c>
    </row>
    <row r="27" spans="2:14" s="5" customFormat="1" x14ac:dyDescent="0.25">
      <c r="B27" s="18" t="s">
        <v>19</v>
      </c>
      <c r="C27" s="11">
        <v>7.0486111111111166E-2</v>
      </c>
      <c r="D27" s="19"/>
      <c r="E27" s="12">
        <f t="shared" si="20"/>
        <v>0.24327887188910655</v>
      </c>
      <c r="F27" s="11">
        <v>4.6817129629629597E-2</v>
      </c>
      <c r="G27" s="19"/>
      <c r="H27" s="12">
        <f t="shared" si="21"/>
        <v>0.33618683510638275</v>
      </c>
      <c r="I27" s="11">
        <v>4.4548611111111115E-2</v>
      </c>
      <c r="J27" s="19"/>
      <c r="K27" s="12">
        <f t="shared" si="22"/>
        <v>0.2216782814029834</v>
      </c>
      <c r="L27" s="13">
        <f t="shared" si="23"/>
        <v>0.16185185185185189</v>
      </c>
      <c r="M27" s="19"/>
      <c r="N27" s="14">
        <f t="shared" si="24"/>
        <v>0.25692658190637174</v>
      </c>
    </row>
    <row r="28" spans="2:14" s="5" customFormat="1" ht="15.75" thickBot="1" x14ac:dyDescent="0.3">
      <c r="B28" s="23" t="s">
        <v>20</v>
      </c>
      <c r="C28" s="20">
        <v>7.7893518518518529E-3</v>
      </c>
      <c r="D28" s="24"/>
      <c r="E28" s="21">
        <f t="shared" si="20"/>
        <v>2.6884512443574485E-2</v>
      </c>
      <c r="F28" s="20">
        <v>1.0532407407407409E-3</v>
      </c>
      <c r="G28" s="24"/>
      <c r="H28" s="21">
        <f t="shared" si="21"/>
        <v>7.5631648936170231E-3</v>
      </c>
      <c r="I28" s="20">
        <v>5.0347222222222217E-3</v>
      </c>
      <c r="J28" s="24"/>
      <c r="K28" s="21">
        <f t="shared" si="22"/>
        <v>2.5053274203766629E-2</v>
      </c>
      <c r="L28" s="13">
        <f t="shared" si="23"/>
        <v>1.3877314814814815E-2</v>
      </c>
      <c r="M28" s="24"/>
      <c r="N28" s="22">
        <f t="shared" si="24"/>
        <v>2.2029102667744542E-2</v>
      </c>
    </row>
    <row r="29" spans="2:14" s="5" customFormat="1" ht="16.5" thickTop="1" thickBot="1" x14ac:dyDescent="0.3">
      <c r="B29" s="31" t="s">
        <v>3</v>
      </c>
      <c r="C29" s="32">
        <f>SUM(C23:C28)</f>
        <v>0.1461689814814815</v>
      </c>
      <c r="D29" s="33"/>
      <c r="E29" s="33">
        <f>IFERROR(SUM(E23:E28),0)</f>
        <v>0.50449406783046391</v>
      </c>
      <c r="F29" s="32">
        <f>SUM(F23:F28)</f>
        <v>7.2708333333333305E-2</v>
      </c>
      <c r="G29" s="33"/>
      <c r="H29" s="33">
        <f>IFERROR(SUM(H23:H28),0)</f>
        <v>0.52210771276595724</v>
      </c>
      <c r="I29" s="32">
        <f>SUM(I23:I28)</f>
        <v>9.5520833333333319E-2</v>
      </c>
      <c r="J29" s="33"/>
      <c r="K29" s="33">
        <f>IFERROR(SUM(K23:K28),0)</f>
        <v>0.47532108506594489</v>
      </c>
      <c r="L29" s="32">
        <f>SUM(L23:L28)</f>
        <v>0.31439814814814815</v>
      </c>
      <c r="M29" s="33"/>
      <c r="N29" s="34">
        <f>IFERROR(SUM(N23:N28),0)</f>
        <v>0.49908135518483127</v>
      </c>
    </row>
    <row r="30" spans="2:14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6.5" thickTop="1" thickBot="1" x14ac:dyDescent="0.3">
      <c r="B31" s="31" t="s">
        <v>6</v>
      </c>
      <c r="C31" s="32">
        <f>SUM(C20,C29)</f>
        <v>0.28973379629629631</v>
      </c>
      <c r="D31" s="35"/>
      <c r="E31" s="36">
        <f>IFERROR(SUM(E20,E29),0)</f>
        <v>1</v>
      </c>
      <c r="F31" s="32">
        <f>SUM(F20,F29)</f>
        <v>0.13925925925925925</v>
      </c>
      <c r="G31" s="35"/>
      <c r="H31" s="36">
        <f>IFERROR(SUM(H20,H29),0)</f>
        <v>0.99999999999999978</v>
      </c>
      <c r="I31" s="32">
        <f>SUM(I20,I29)</f>
        <v>0.20096064814814812</v>
      </c>
      <c r="J31" s="35"/>
      <c r="K31" s="36">
        <f>IFERROR(SUM(K20,K29),0)</f>
        <v>1</v>
      </c>
      <c r="L31" s="37">
        <f>SUM(L20,L29)</f>
        <v>0.62995370370370374</v>
      </c>
      <c r="M31" s="35"/>
      <c r="N31" s="38">
        <f>IFERROR(SUM(N20,N29),0)</f>
        <v>0.99999999999999978</v>
      </c>
    </row>
    <row r="32" spans="2:14" s="5" customFormat="1" ht="66" customHeight="1" thickTop="1" thickBot="1" x14ac:dyDescent="0.3">
      <c r="B32" s="186" t="s">
        <v>157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89" t="s">
        <v>35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4.5983796296296287E-2</v>
      </c>
      <c r="D7" s="12">
        <f t="shared" ref="D7:D19" si="0">IFERROR(C7/C$20,0)</f>
        <v>0.25581095872770587</v>
      </c>
      <c r="E7" s="12">
        <f t="shared" ref="E7:E19" si="1">IFERROR(C7/C$31,0)</f>
        <v>0.13476019265992806</v>
      </c>
      <c r="F7" s="11">
        <v>9.5833333333333343E-3</v>
      </c>
      <c r="G7" s="12">
        <f t="shared" ref="G7:G19" si="2">IFERROR(F7/F$20,0)</f>
        <v>0.12275759822090439</v>
      </c>
      <c r="H7" s="12">
        <f t="shared" ref="H7:H19" si="3">IFERROR(F7/F$31,0)</f>
        <v>6.0868925972212024E-2</v>
      </c>
      <c r="I7" s="11">
        <v>3.5543981481481489E-2</v>
      </c>
      <c r="J7" s="12">
        <f t="shared" ref="J7:J19" si="4">IFERROR(I7/I$20,0)</f>
        <v>0.27339090180717535</v>
      </c>
      <c r="K7" s="12">
        <f t="shared" ref="K7:K19" si="5">IFERROR(I7/I$31,0)</f>
        <v>0.15235402093565514</v>
      </c>
      <c r="L7" s="13">
        <f>SUM(C7,F7,I7)</f>
        <v>9.1111111111111115E-2</v>
      </c>
      <c r="M7" s="12">
        <f t="shared" ref="M7:M15" si="6">IFERROR(L7/L$20,0)</f>
        <v>0.234921961264138</v>
      </c>
      <c r="N7" s="14">
        <f t="shared" ref="N7:N15" si="7">IFERROR(L7/L$31,0)</f>
        <v>0.12447424180133457</v>
      </c>
    </row>
    <row r="8" spans="2:14" x14ac:dyDescent="0.25">
      <c r="B8" s="145" t="s">
        <v>100</v>
      </c>
      <c r="C8" s="11">
        <v>3.0243055555555544E-2</v>
      </c>
      <c r="D8" s="12">
        <f t="shared" si="0"/>
        <v>0.16824415684759508</v>
      </c>
      <c r="E8" s="12">
        <f t="shared" si="1"/>
        <v>8.8630350722474688E-2</v>
      </c>
      <c r="F8" s="11">
        <v>1.6435185185185181E-3</v>
      </c>
      <c r="G8" s="12">
        <f t="shared" si="2"/>
        <v>2.1052631578947364E-2</v>
      </c>
      <c r="H8" s="12">
        <f t="shared" si="3"/>
        <v>1.0438873777843121E-2</v>
      </c>
      <c r="I8" s="11">
        <v>2.2523148148148139E-2</v>
      </c>
      <c r="J8" s="12">
        <f t="shared" si="4"/>
        <v>0.1732395620048072</v>
      </c>
      <c r="K8" s="12">
        <f t="shared" si="5"/>
        <v>9.654214416827897E-2</v>
      </c>
      <c r="L8" s="13">
        <f t="shared" ref="L8:L19" si="8">SUM(C8,F8,I8)</f>
        <v>5.44097222222222E-2</v>
      </c>
      <c r="M8" s="12">
        <f t="shared" si="6"/>
        <v>0.1402906681786982</v>
      </c>
      <c r="N8" s="14">
        <f t="shared" si="7"/>
        <v>7.4333512539135352E-2</v>
      </c>
    </row>
    <row r="9" spans="2:14" x14ac:dyDescent="0.25">
      <c r="B9" s="10" t="s">
        <v>51</v>
      </c>
      <c r="C9" s="11">
        <v>1.6724537037037034E-2</v>
      </c>
      <c r="D9" s="12">
        <f t="shared" si="0"/>
        <v>9.3039726997617658E-2</v>
      </c>
      <c r="E9" s="12">
        <f t="shared" si="1"/>
        <v>4.9012957058544186E-2</v>
      </c>
      <c r="F9" s="11">
        <v>8.1018518518518516E-4</v>
      </c>
      <c r="G9" s="12">
        <f t="shared" si="2"/>
        <v>1.0378057820607857E-2</v>
      </c>
      <c r="H9" s="12">
        <f t="shared" si="3"/>
        <v>5.1459236933029482E-3</v>
      </c>
      <c r="I9" s="11">
        <v>1.314814814814815E-2</v>
      </c>
      <c r="J9" s="12">
        <f t="shared" si="4"/>
        <v>0.10113059734710231</v>
      </c>
      <c r="K9" s="12">
        <f t="shared" si="5"/>
        <v>5.6357592895768228E-2</v>
      </c>
      <c r="L9" s="13">
        <f t="shared" si="8"/>
        <v>3.0682870370370367E-2</v>
      </c>
      <c r="M9" s="12">
        <f t="shared" si="6"/>
        <v>7.9113074099495653E-2</v>
      </c>
      <c r="N9" s="14">
        <f t="shared" si="7"/>
        <v>4.1918345403371172E-2</v>
      </c>
    </row>
    <row r="10" spans="2:14" x14ac:dyDescent="0.25">
      <c r="B10" s="10" t="s">
        <v>11</v>
      </c>
      <c r="C10" s="11">
        <v>3.9201388888888904E-2</v>
      </c>
      <c r="D10" s="12">
        <f t="shared" si="0"/>
        <v>0.21807996909407001</v>
      </c>
      <c r="E10" s="12">
        <f t="shared" si="1"/>
        <v>0.11488365782511367</v>
      </c>
      <c r="F10" s="11">
        <v>5.6944444444444464E-3</v>
      </c>
      <c r="G10" s="12">
        <f t="shared" si="2"/>
        <v>7.2942920681986684E-2</v>
      </c>
      <c r="H10" s="12">
        <f t="shared" si="3"/>
        <v>3.6168492244357878E-2</v>
      </c>
      <c r="I10" s="11">
        <v>2.9999999999999982E-2</v>
      </c>
      <c r="J10" s="12">
        <f t="shared" si="4"/>
        <v>0.23074868690465578</v>
      </c>
      <c r="K10" s="12">
        <f t="shared" si="5"/>
        <v>0.12859056407203445</v>
      </c>
      <c r="L10" s="13">
        <f t="shared" si="8"/>
        <v>7.4895833333333328E-2</v>
      </c>
      <c r="M10" s="12">
        <f t="shared" si="6"/>
        <v>0.19311229818854636</v>
      </c>
      <c r="N10" s="14">
        <f t="shared" si="7"/>
        <v>0.10232124221245374</v>
      </c>
    </row>
    <row r="11" spans="2:14" x14ac:dyDescent="0.25">
      <c r="B11" s="10" t="s">
        <v>12</v>
      </c>
      <c r="C11" s="11">
        <v>1.9085648148148133E-2</v>
      </c>
      <c r="D11" s="12">
        <f t="shared" si="0"/>
        <v>0.1061747472796342</v>
      </c>
      <c r="E11" s="12">
        <f t="shared" si="1"/>
        <v>5.5932433349162154E-2</v>
      </c>
      <c r="F11" s="11">
        <v>1.8402777777777779E-3</v>
      </c>
      <c r="G11" s="12">
        <f t="shared" si="2"/>
        <v>2.3573017049666422E-2</v>
      </c>
      <c r="H11" s="12">
        <f t="shared" si="3"/>
        <v>1.1688598103359555E-2</v>
      </c>
      <c r="I11" s="11">
        <v>1.4490740740740742E-2</v>
      </c>
      <c r="J11" s="12">
        <f t="shared" si="4"/>
        <v>0.11145731327339091</v>
      </c>
      <c r="K11" s="12">
        <f t="shared" si="5"/>
        <v>6.2112417522448782E-2</v>
      </c>
      <c r="L11" s="13">
        <f t="shared" si="8"/>
        <v>3.5416666666666652E-2</v>
      </c>
      <c r="M11" s="12">
        <f t="shared" si="6"/>
        <v>9.1318750186517014E-2</v>
      </c>
      <c r="N11" s="14">
        <f t="shared" si="7"/>
        <v>4.8385566553872404E-2</v>
      </c>
    </row>
    <row r="12" spans="2:14" x14ac:dyDescent="0.25">
      <c r="B12" s="10" t="s">
        <v>159</v>
      </c>
      <c r="C12" s="11">
        <v>1.0868055555555554E-2</v>
      </c>
      <c r="D12" s="12">
        <f t="shared" si="0"/>
        <v>6.0459725709870578E-2</v>
      </c>
      <c r="E12" s="12">
        <f t="shared" si="1"/>
        <v>3.184994233769757E-2</v>
      </c>
      <c r="F12" s="11">
        <v>8.2175925925925917E-4</v>
      </c>
      <c r="G12" s="12">
        <f t="shared" si="2"/>
        <v>1.0526315789473684E-2</v>
      </c>
      <c r="H12" s="12">
        <f t="shared" si="3"/>
        <v>5.2194368889215614E-3</v>
      </c>
      <c r="I12" s="11">
        <v>6.9675925925925903E-3</v>
      </c>
      <c r="J12" s="12">
        <f t="shared" si="4"/>
        <v>5.359209472091158E-2</v>
      </c>
      <c r="K12" s="12">
        <f t="shared" si="5"/>
        <v>2.9865555390187024E-2</v>
      </c>
      <c r="L12" s="13">
        <f t="shared" si="8"/>
        <v>1.8657407407407404E-2</v>
      </c>
      <c r="M12" s="12">
        <f t="shared" si="6"/>
        <v>4.8106478856426625E-2</v>
      </c>
      <c r="N12" s="14">
        <f t="shared" si="7"/>
        <v>2.5489389962366778E-2</v>
      </c>
    </row>
    <row r="13" spans="2:14" x14ac:dyDescent="0.25">
      <c r="B13" s="10" t="s">
        <v>105</v>
      </c>
      <c r="C13" s="11">
        <v>6.3310185185185162E-3</v>
      </c>
      <c r="D13" s="12">
        <f t="shared" si="0"/>
        <v>3.5219882815015119E-2</v>
      </c>
      <c r="E13" s="12">
        <f t="shared" si="1"/>
        <v>1.8553693779255132E-2</v>
      </c>
      <c r="F13" s="11">
        <v>3.4722222222222222E-5</v>
      </c>
      <c r="G13" s="12">
        <f t="shared" si="2"/>
        <v>4.4477390659747963E-4</v>
      </c>
      <c r="H13" s="12">
        <f t="shared" si="3"/>
        <v>2.2053958685584065E-4</v>
      </c>
      <c r="I13" s="11">
        <v>3.6342592592592598E-3</v>
      </c>
      <c r="J13" s="12">
        <f t="shared" si="4"/>
        <v>2.7953351731505392E-2</v>
      </c>
      <c r="K13" s="12">
        <f t="shared" si="5"/>
        <v>1.5577714937738754E-2</v>
      </c>
      <c r="L13" s="13">
        <f t="shared" ref="L13:L14" si="9">SUM(C13,F13,I13)</f>
        <v>9.9999999999999985E-3</v>
      </c>
      <c r="M13" s="12">
        <f t="shared" si="6"/>
        <v>2.5784117699722459E-2</v>
      </c>
      <c r="N13" s="14">
        <f t="shared" si="7"/>
        <v>1.3661807026975743E-2</v>
      </c>
    </row>
    <row r="14" spans="2:14" x14ac:dyDescent="0.25">
      <c r="B14" s="10" t="s">
        <v>106</v>
      </c>
      <c r="C14" s="11">
        <v>8.3333333333333328E-4</v>
      </c>
      <c r="D14" s="12">
        <f t="shared" si="0"/>
        <v>4.6358895112999805E-3</v>
      </c>
      <c r="E14" s="12">
        <f t="shared" si="1"/>
        <v>2.4421681025710599E-3</v>
      </c>
      <c r="F14" s="11">
        <v>1.8865740740740742E-3</v>
      </c>
      <c r="G14" s="12">
        <f t="shared" si="2"/>
        <v>2.4166048925129729E-2</v>
      </c>
      <c r="H14" s="12">
        <f t="shared" si="3"/>
        <v>1.198265088583401E-2</v>
      </c>
      <c r="I14" s="11">
        <v>2.8935185185185189E-4</v>
      </c>
      <c r="J14" s="12">
        <f t="shared" si="4"/>
        <v>2.225585328941512E-3</v>
      </c>
      <c r="K14" s="12">
        <f t="shared" si="5"/>
        <v>1.2402639281639135E-3</v>
      </c>
      <c r="L14" s="13">
        <f t="shared" si="9"/>
        <v>3.0092592592592593E-3</v>
      </c>
      <c r="M14" s="12">
        <f t="shared" si="6"/>
        <v>7.7591094929720375E-3</v>
      </c>
      <c r="N14" s="14">
        <f t="shared" si="7"/>
        <v>4.1111919294139973E-3</v>
      </c>
    </row>
    <row r="15" spans="2:14" x14ac:dyDescent="0.25">
      <c r="B15" s="10" t="s">
        <v>174</v>
      </c>
      <c r="C15" s="15">
        <v>1.2731481481481483E-3</v>
      </c>
      <c r="D15" s="12">
        <f t="shared" si="0"/>
        <v>7.082608975597194E-3</v>
      </c>
      <c r="E15" s="12">
        <f t="shared" si="1"/>
        <v>3.7310901567057866E-3</v>
      </c>
      <c r="F15" s="15">
        <v>1.7361111111111112E-4</v>
      </c>
      <c r="G15" s="12">
        <f t="shared" si="2"/>
        <v>2.2238695329873984E-3</v>
      </c>
      <c r="H15" s="12">
        <f t="shared" si="3"/>
        <v>1.1026979342792032E-3</v>
      </c>
      <c r="I15" s="11">
        <v>8.1018518518518516E-4</v>
      </c>
      <c r="J15" s="12">
        <f t="shared" si="4"/>
        <v>6.2316389210362328E-3</v>
      </c>
      <c r="K15" s="12">
        <f t="shared" si="5"/>
        <v>3.4727389988589573E-3</v>
      </c>
      <c r="L15" s="13">
        <f t="shared" si="8"/>
        <v>2.2569444444444447E-3</v>
      </c>
      <c r="M15" s="12">
        <f t="shared" si="6"/>
        <v>5.8193321197290288E-3</v>
      </c>
      <c r="N15" s="14">
        <f t="shared" si="7"/>
        <v>3.083393947060498E-3</v>
      </c>
    </row>
    <row r="16" spans="2:14" x14ac:dyDescent="0.25">
      <c r="B16" s="10" t="s">
        <v>201</v>
      </c>
      <c r="C16" s="11">
        <v>4.861111111111111E-4</v>
      </c>
      <c r="D16" s="12">
        <f t="shared" ref="D16:D17" si="10">IFERROR(C16/C$20,0)</f>
        <v>2.7042688815916557E-3</v>
      </c>
      <c r="E16" s="12">
        <f t="shared" ref="E16:E17" si="11">IFERROR(C16/C$31,0)</f>
        <v>1.4245980598331185E-3</v>
      </c>
      <c r="F16" s="11">
        <v>1.851851851851852E-4</v>
      </c>
      <c r="G16" s="12">
        <f t="shared" si="2"/>
        <v>2.3721275018532251E-3</v>
      </c>
      <c r="H16" s="12">
        <f t="shared" si="3"/>
        <v>1.1762111298978168E-3</v>
      </c>
      <c r="I16" s="11">
        <v>3.0092592592592595E-4</v>
      </c>
      <c r="J16" s="12">
        <f t="shared" si="4"/>
        <v>2.3146087420991722E-3</v>
      </c>
      <c r="K16" s="12">
        <f t="shared" si="5"/>
        <v>1.28987448529047E-3</v>
      </c>
      <c r="L16" s="13">
        <f t="shared" ref="L16:L17" si="12">SUM(C16,F16,I16)</f>
        <v>9.722222222222223E-4</v>
      </c>
      <c r="M16" s="12">
        <f t="shared" ref="M16:M17" si="13">IFERROR(L16/L$20,0)</f>
        <v>2.5067892208063508E-3</v>
      </c>
      <c r="N16" s="14">
        <f t="shared" ref="N16:N17" si="14">IFERROR(L16/L$31,0)</f>
        <v>1.3282312387337531E-3</v>
      </c>
    </row>
    <row r="17" spans="2:14" x14ac:dyDescent="0.25">
      <c r="B17" s="10" t="s">
        <v>202</v>
      </c>
      <c r="C17" s="11">
        <v>6.3657407407407402E-4</v>
      </c>
      <c r="D17" s="12">
        <f t="shared" si="10"/>
        <v>3.5413044877985965E-3</v>
      </c>
      <c r="E17" s="12">
        <f t="shared" si="11"/>
        <v>1.8655450783528931E-3</v>
      </c>
      <c r="F17" s="11">
        <v>8.1018518518518516E-5</v>
      </c>
      <c r="G17" s="12">
        <f t="shared" ref="G17" si="15">IFERROR(F17/F$20,0)</f>
        <v>1.0378057820607859E-3</v>
      </c>
      <c r="H17" s="12">
        <f t="shared" ref="H17" si="16">IFERROR(F17/F$31,0)</f>
        <v>5.1459236933029478E-4</v>
      </c>
      <c r="I17" s="11">
        <v>3.4722222222222218E-4</v>
      </c>
      <c r="J17" s="12">
        <f t="shared" ref="J17" si="17">IFERROR(I17/I$20,0)</f>
        <v>2.6707023947298136E-3</v>
      </c>
      <c r="K17" s="12">
        <f t="shared" ref="K17" si="18">IFERROR(I17/I$31,0)</f>
        <v>1.4883167137966957E-3</v>
      </c>
      <c r="L17" s="13">
        <f t="shared" si="12"/>
        <v>1.0648148148148149E-3</v>
      </c>
      <c r="M17" s="12">
        <f t="shared" si="13"/>
        <v>2.7455310513593363E-3</v>
      </c>
      <c r="N17" s="14">
        <f t="shared" si="14"/>
        <v>1.4547294519464914E-3</v>
      </c>
    </row>
    <row r="18" spans="2:14" x14ac:dyDescent="0.25">
      <c r="B18" s="10" t="s">
        <v>160</v>
      </c>
      <c r="C18" s="11">
        <v>1.0416666666666667E-4</v>
      </c>
      <c r="D18" s="12">
        <f t="shared" si="0"/>
        <v>5.7948618891249767E-4</v>
      </c>
      <c r="E18" s="12">
        <f t="shared" si="1"/>
        <v>3.0527101282138254E-4</v>
      </c>
      <c r="F18" s="11"/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>
        <f t="shared" ref="L18" si="19">SUM(C18,F18,I18)</f>
        <v>1.0416666666666667E-4</v>
      </c>
      <c r="M18" s="12">
        <f t="shared" ref="M18" si="20">IFERROR(L18/L$20,0)</f>
        <v>2.6858455937210901E-4</v>
      </c>
      <c r="N18" s="14">
        <f t="shared" ref="N18" si="21">IFERROR(L18/L$31,0)</f>
        <v>1.4231048986433067E-4</v>
      </c>
    </row>
    <row r="19" spans="2:14" ht="15.75" thickBot="1" x14ac:dyDescent="0.3">
      <c r="B19" s="10" t="s">
        <v>13</v>
      </c>
      <c r="C19" s="11">
        <v>7.9861111111111105E-3</v>
      </c>
      <c r="D19" s="12">
        <f t="shared" si="0"/>
        <v>4.4427274483291479E-2</v>
      </c>
      <c r="E19" s="12">
        <f t="shared" si="1"/>
        <v>2.3404110982972657E-2</v>
      </c>
      <c r="F19" s="11">
        <v>5.5312500000000001E-2</v>
      </c>
      <c r="G19" s="12">
        <f t="shared" si="2"/>
        <v>0.7085248332097851</v>
      </c>
      <c r="H19" s="12">
        <f t="shared" si="3"/>
        <v>0.35131956186135416</v>
      </c>
      <c r="I19" s="11">
        <v>1.9560185185185184E-3</v>
      </c>
      <c r="J19" s="12">
        <f t="shared" si="4"/>
        <v>1.5044956823644618E-2</v>
      </c>
      <c r="K19" s="12">
        <f t="shared" si="5"/>
        <v>8.3841841543880538E-3</v>
      </c>
      <c r="L19" s="13">
        <f t="shared" si="8"/>
        <v>6.5254629629629635E-2</v>
      </c>
      <c r="M19" s="12">
        <f>IFERROR(L19/L$20,0)</f>
        <v>0.16825330508221673</v>
      </c>
      <c r="N19" s="14">
        <f>IFERROR(L19/L$31,0)</f>
        <v>8.9149615761677375E-2</v>
      </c>
    </row>
    <row r="20" spans="2:14" ht="16.5" thickTop="1" thickBot="1" x14ac:dyDescent="0.3">
      <c r="B20" s="31" t="s">
        <v>3</v>
      </c>
      <c r="C20" s="32">
        <f>SUM(C7:C19)</f>
        <v>0.17975694444444443</v>
      </c>
      <c r="D20" s="33">
        <f>IFERROR(SUM(D7:D19),0)</f>
        <v>0.99999999999999978</v>
      </c>
      <c r="E20" s="33">
        <f>IFERROR(SUM(E7:E19),0)</f>
        <v>0.5267960111254324</v>
      </c>
      <c r="F20" s="32">
        <f>SUM(F7:F19)</f>
        <v>7.8067129629629625E-2</v>
      </c>
      <c r="G20" s="33">
        <f>IFERROR(SUM(G7:G19),0)</f>
        <v>1.0000000000000002</v>
      </c>
      <c r="H20" s="33">
        <f>IFERROR(SUM(H7:H19),0)</f>
        <v>0.49584650444754841</v>
      </c>
      <c r="I20" s="32">
        <f>SUM(I7:I19)</f>
        <v>0.13001157407407407</v>
      </c>
      <c r="J20" s="33">
        <f>IFERROR(SUM(J7:J19),0)</f>
        <v>0.99999999999999978</v>
      </c>
      <c r="K20" s="33">
        <f>IFERROR(SUM(K7:K19),0)</f>
        <v>0.55727538820260936</v>
      </c>
      <c r="L20" s="32">
        <f>SUM(L7:L19)</f>
        <v>0.38783564814814814</v>
      </c>
      <c r="M20" s="33">
        <f>IFERROR(SUM(M7:M19),0)</f>
        <v>0.99999999999999978</v>
      </c>
      <c r="N20" s="34">
        <f>IFERROR(SUM(N7:N19),0)</f>
        <v>0.52985357831820612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25">
      <c r="B23" s="18" t="s">
        <v>15</v>
      </c>
      <c r="C23" s="11">
        <v>1.1898148148148147E-2</v>
      </c>
      <c r="D23" s="19"/>
      <c r="E23" s="12">
        <f>IFERROR(C23/C$31,0)</f>
        <v>3.4868733464486802E-2</v>
      </c>
      <c r="F23" s="11">
        <v>3.2060185185185191E-3</v>
      </c>
      <c r="G23" s="19"/>
      <c r="H23" s="12">
        <f>IFERROR(F23/F$31,0)</f>
        <v>2.0363155186355956E-2</v>
      </c>
      <c r="I23" s="11">
        <v>9.2592592592592605E-3</v>
      </c>
      <c r="J23" s="19"/>
      <c r="K23" s="12">
        <f>IFERROR(I23/I$31,0)</f>
        <v>3.9688445701245231E-2</v>
      </c>
      <c r="L23" s="13">
        <f>SUM(C23,F23,I23)</f>
        <v>2.4363425925925927E-2</v>
      </c>
      <c r="M23" s="19"/>
      <c r="N23" s="14">
        <f>IFERROR(L23/L$31,0)</f>
        <v>3.3284842351601784E-2</v>
      </c>
    </row>
    <row r="24" spans="2:14" x14ac:dyDescent="0.25">
      <c r="B24" s="18" t="s">
        <v>16</v>
      </c>
      <c r="C24" s="11">
        <v>2.0833333333333324E-3</v>
      </c>
      <c r="D24" s="19"/>
      <c r="E24" s="12">
        <f t="shared" ref="E24:E28" si="22">IFERROR(C24/C$31,0)</f>
        <v>6.1054202564276476E-3</v>
      </c>
      <c r="F24" s="11"/>
      <c r="G24" s="19"/>
      <c r="H24" s="12">
        <f t="shared" ref="H24:H28" si="23">IFERROR(F24/F$31,0)</f>
        <v>0</v>
      </c>
      <c r="I24" s="11">
        <v>6.134259259259259E-4</v>
      </c>
      <c r="J24" s="19"/>
      <c r="K24" s="12">
        <f t="shared" ref="K24:K28" si="24">IFERROR(I24/I$31,0)</f>
        <v>2.6293595277074961E-3</v>
      </c>
      <c r="L24" s="13">
        <f t="shared" ref="L24:L28" si="25">SUM(C24,F24,I24)</f>
        <v>2.6967592592592581E-3</v>
      </c>
      <c r="M24" s="19"/>
      <c r="N24" s="14">
        <f t="shared" ref="N24:N28" si="26">IFERROR(L24/L$31,0)</f>
        <v>3.6842604598210033E-3</v>
      </c>
    </row>
    <row r="25" spans="2:14" x14ac:dyDescent="0.25">
      <c r="B25" s="18" t="s">
        <v>17</v>
      </c>
      <c r="C25" s="11">
        <v>1.1006944444444444E-2</v>
      </c>
      <c r="D25" s="19"/>
      <c r="E25" s="12">
        <f t="shared" si="22"/>
        <v>3.2256970354792754E-2</v>
      </c>
      <c r="F25" s="11">
        <v>1.712962962962963E-3</v>
      </c>
      <c r="G25" s="19"/>
      <c r="H25" s="12">
        <f t="shared" si="23"/>
        <v>1.0879952951554805E-2</v>
      </c>
      <c r="I25" s="11">
        <v>6.6666666666666662E-3</v>
      </c>
      <c r="J25" s="19"/>
      <c r="K25" s="12">
        <f t="shared" si="24"/>
        <v>2.857568090489656E-2</v>
      </c>
      <c r="L25" s="13">
        <f t="shared" si="25"/>
        <v>1.9386574074074073E-2</v>
      </c>
      <c r="M25" s="19"/>
      <c r="N25" s="14">
        <f t="shared" si="26"/>
        <v>2.6485563391417097E-2</v>
      </c>
    </row>
    <row r="26" spans="2:14" x14ac:dyDescent="0.25">
      <c r="B26" s="18" t="s">
        <v>18</v>
      </c>
      <c r="C26" s="11">
        <v>4.8796296296296275E-2</v>
      </c>
      <c r="D26" s="19"/>
      <c r="E26" s="12">
        <f t="shared" si="22"/>
        <v>0.14300251000610537</v>
      </c>
      <c r="F26" s="11">
        <v>2.2175925925925922E-2</v>
      </c>
      <c r="G26" s="19"/>
      <c r="H26" s="12">
        <f t="shared" si="23"/>
        <v>0.14085128280526354</v>
      </c>
      <c r="I26" s="11">
        <v>3.4212962962962952E-2</v>
      </c>
      <c r="J26" s="19"/>
      <c r="K26" s="12">
        <f t="shared" si="24"/>
        <v>0.14664880686610107</v>
      </c>
      <c r="L26" s="13">
        <f t="shared" si="25"/>
        <v>0.10518518518518516</v>
      </c>
      <c r="M26" s="19"/>
      <c r="N26" s="14">
        <f t="shared" si="26"/>
        <v>0.14370197020967077</v>
      </c>
    </row>
    <row r="27" spans="2:14" x14ac:dyDescent="0.25">
      <c r="B27" s="18" t="s">
        <v>19</v>
      </c>
      <c r="C27" s="11">
        <v>7.6932870370370415E-2</v>
      </c>
      <c r="D27" s="19"/>
      <c r="E27" s="12">
        <f t="shared" si="22"/>
        <v>0.22545960246930344</v>
      </c>
      <c r="F27" s="11">
        <v>5.0046296296296276E-2</v>
      </c>
      <c r="G27" s="19"/>
      <c r="H27" s="12">
        <f t="shared" si="23"/>
        <v>0.31787105785488484</v>
      </c>
      <c r="I27" s="11">
        <v>4.7118055555555552E-2</v>
      </c>
      <c r="J27" s="19"/>
      <c r="K27" s="12">
        <f t="shared" si="24"/>
        <v>0.20196457806221163</v>
      </c>
      <c r="L27" s="13">
        <f t="shared" si="25"/>
        <v>0.17409722222222224</v>
      </c>
      <c r="M27" s="19"/>
      <c r="N27" s="14">
        <f t="shared" si="26"/>
        <v>0.23784826539325135</v>
      </c>
    </row>
    <row r="28" spans="2:14" ht="15.75" thickBot="1" x14ac:dyDescent="0.3">
      <c r="B28" s="23" t="s">
        <v>20</v>
      </c>
      <c r="C28" s="20">
        <v>1.0752314814814817E-2</v>
      </c>
      <c r="D28" s="24"/>
      <c r="E28" s="21">
        <f t="shared" si="22"/>
        <v>3.1510752323451602E-2</v>
      </c>
      <c r="F28" s="20">
        <v>2.2337962962962962E-3</v>
      </c>
      <c r="G28" s="24"/>
      <c r="H28" s="21">
        <f t="shared" si="23"/>
        <v>1.4188046754392414E-2</v>
      </c>
      <c r="I28" s="20">
        <v>5.4166666666666669E-3</v>
      </c>
      <c r="J28" s="24"/>
      <c r="K28" s="21">
        <f t="shared" si="24"/>
        <v>2.3217740735228459E-2</v>
      </c>
      <c r="L28" s="13">
        <f t="shared" si="25"/>
        <v>1.8402777777777782E-2</v>
      </c>
      <c r="M28" s="24"/>
      <c r="N28" s="22">
        <f t="shared" si="26"/>
        <v>2.5141519876031755E-2</v>
      </c>
    </row>
    <row r="29" spans="2:14" ht="16.5" thickTop="1" thickBot="1" x14ac:dyDescent="0.3">
      <c r="B29" s="31" t="s">
        <v>3</v>
      </c>
      <c r="C29" s="32">
        <f>SUM(C23:C28)</f>
        <v>0.16146990740740741</v>
      </c>
      <c r="D29" s="33"/>
      <c r="E29" s="33">
        <f>IFERROR(SUM(E23:E28),0)</f>
        <v>0.4732039888745676</v>
      </c>
      <c r="F29" s="32">
        <f>SUM(F23:F28)</f>
        <v>7.9374999999999973E-2</v>
      </c>
      <c r="G29" s="33"/>
      <c r="H29" s="33">
        <f>IFERROR(SUM(H23:H28),0)</f>
        <v>0.50415349555245159</v>
      </c>
      <c r="I29" s="32">
        <f>SUM(I23:I28)</f>
        <v>0.10328703703703702</v>
      </c>
      <c r="J29" s="33"/>
      <c r="K29" s="33">
        <f>IFERROR(SUM(K23:K28),0)</f>
        <v>0.44272461179739048</v>
      </c>
      <c r="L29" s="32">
        <f>SUM(L23:L28)</f>
        <v>0.34413194444444439</v>
      </c>
      <c r="M29" s="33"/>
      <c r="N29" s="34">
        <f>IFERROR(SUM(N23:N28),0)</f>
        <v>0.47014642168179377</v>
      </c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 x14ac:dyDescent="0.3">
      <c r="B31" s="31" t="s">
        <v>6</v>
      </c>
      <c r="C31" s="32">
        <f>SUM(C20,C29)</f>
        <v>0.34122685185185186</v>
      </c>
      <c r="D31" s="35"/>
      <c r="E31" s="36">
        <f>IFERROR(SUM(E20,E29),0)</f>
        <v>1</v>
      </c>
      <c r="F31" s="32">
        <f>SUM(F20,F29)</f>
        <v>0.15744212962962961</v>
      </c>
      <c r="G31" s="35"/>
      <c r="H31" s="36">
        <f>IFERROR(SUM(H20,H29),0)</f>
        <v>1</v>
      </c>
      <c r="I31" s="32">
        <f>SUM(I20,I29)</f>
        <v>0.23329861111111111</v>
      </c>
      <c r="J31" s="35"/>
      <c r="K31" s="36">
        <f>IFERROR(SUM(K20,K29),0)</f>
        <v>0.99999999999999978</v>
      </c>
      <c r="L31" s="37">
        <f>SUM(L20,L29)</f>
        <v>0.73196759259259259</v>
      </c>
      <c r="M31" s="35"/>
      <c r="N31" s="38">
        <f>IFERROR(SUM(N20,N29),0)</f>
        <v>0.99999999999999989</v>
      </c>
    </row>
    <row r="32" spans="2:14" ht="66" customHeight="1" thickTop="1" thickBot="1" x14ac:dyDescent="0.3">
      <c r="B32" s="186" t="s">
        <v>156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7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36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230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2.6446759259259267E-2</v>
      </c>
      <c r="D7" s="12">
        <f t="shared" ref="D7:D19" si="0">IFERROR(C7/C$20,0)</f>
        <v>0.57182182182182184</v>
      </c>
      <c r="E7" s="12">
        <f t="shared" ref="E7:E19" si="1">IFERROR(C7/C$31,0)</f>
        <v>0.17882297699170449</v>
      </c>
      <c r="F7" s="11">
        <v>2.6041666666666661E-3</v>
      </c>
      <c r="G7" s="12">
        <f t="shared" ref="G7:G19" si="2">IFERROR(F7/F$20,0)</f>
        <v>0.14106583072100312</v>
      </c>
      <c r="H7" s="12">
        <f t="shared" ref="H7:H19" si="3">IFERROR(F7/F$31,0)</f>
        <v>0.10241238051888939</v>
      </c>
      <c r="I7" s="11">
        <f>C7+F7</f>
        <v>2.9050925925925931E-2</v>
      </c>
      <c r="J7" s="12">
        <f t="shared" ref="J7:J19" si="4">IFERROR(I7/I$20,0)</f>
        <v>0.44893578966195674</v>
      </c>
      <c r="K7" s="14">
        <f t="shared" ref="K7:K19" si="5">IFERROR(I7/I$31,0)</f>
        <v>0.16761268781302169</v>
      </c>
    </row>
    <row r="8" spans="2:11" s="5" customFormat="1" x14ac:dyDescent="0.25">
      <c r="B8" s="145" t="s">
        <v>100</v>
      </c>
      <c r="C8" s="11">
        <v>5.5555555555555532E-3</v>
      </c>
      <c r="D8" s="12">
        <f t="shared" si="0"/>
        <v>0.12012012012012004</v>
      </c>
      <c r="E8" s="12">
        <f t="shared" si="1"/>
        <v>3.7564564094537456E-2</v>
      </c>
      <c r="F8" s="11">
        <v>7.3842592592592597E-3</v>
      </c>
      <c r="G8" s="12">
        <f t="shared" si="2"/>
        <v>0.40000000000000008</v>
      </c>
      <c r="H8" s="12">
        <f t="shared" si="3"/>
        <v>0.29039599453800641</v>
      </c>
      <c r="I8" s="11">
        <f t="shared" ref="I8:I19" si="6">C8+F8</f>
        <v>1.2939814814814814E-2</v>
      </c>
      <c r="J8" s="12">
        <f t="shared" si="4"/>
        <v>0.19996422822393128</v>
      </c>
      <c r="K8" s="14">
        <f t="shared" si="5"/>
        <v>7.4657762938230357E-2</v>
      </c>
    </row>
    <row r="9" spans="2:11" s="5" customFormat="1" x14ac:dyDescent="0.25">
      <c r="B9" s="10" t="s">
        <v>51</v>
      </c>
      <c r="C9" s="11">
        <v>1.8402777777777777E-3</v>
      </c>
      <c r="D9" s="12">
        <f t="shared" si="0"/>
        <v>3.9789789789789774E-2</v>
      </c>
      <c r="E9" s="12">
        <f t="shared" si="1"/>
        <v>1.2443261856315538E-2</v>
      </c>
      <c r="F9" s="11">
        <v>8.6805555555555572E-4</v>
      </c>
      <c r="G9" s="12">
        <f t="shared" si="2"/>
        <v>4.7021943573667728E-2</v>
      </c>
      <c r="H9" s="12">
        <f t="shared" si="3"/>
        <v>3.4137460172963145E-2</v>
      </c>
      <c r="I9" s="11">
        <f t="shared" si="6"/>
        <v>2.7083333333333334E-3</v>
      </c>
      <c r="J9" s="12">
        <f t="shared" si="4"/>
        <v>4.1852978000357713E-2</v>
      </c>
      <c r="K9" s="14">
        <f t="shared" si="5"/>
        <v>1.5626043405676124E-2</v>
      </c>
    </row>
    <row r="10" spans="2:11" s="5" customFormat="1" x14ac:dyDescent="0.25">
      <c r="B10" s="10" t="s">
        <v>11</v>
      </c>
      <c r="C10" s="11">
        <v>6.8402777777777767E-3</v>
      </c>
      <c r="D10" s="12">
        <f t="shared" si="0"/>
        <v>0.14789789789789784</v>
      </c>
      <c r="E10" s="12">
        <f t="shared" si="1"/>
        <v>4.6251369541399259E-2</v>
      </c>
      <c r="F10" s="11">
        <v>5.2314814814814819E-3</v>
      </c>
      <c r="G10" s="12">
        <f t="shared" si="2"/>
        <v>0.28338557993730412</v>
      </c>
      <c r="H10" s="12">
        <f t="shared" si="3"/>
        <v>0.20573509330905784</v>
      </c>
      <c r="I10" s="11">
        <f t="shared" si="6"/>
        <v>1.2071759259259258E-2</v>
      </c>
      <c r="J10" s="12">
        <f t="shared" si="4"/>
        <v>0.1865498121981756</v>
      </c>
      <c r="K10" s="14">
        <f t="shared" si="5"/>
        <v>6.9649415692821348E-2</v>
      </c>
    </row>
    <row r="11" spans="2:11" s="5" customFormat="1" x14ac:dyDescent="0.25">
      <c r="B11" s="10" t="s">
        <v>12</v>
      </c>
      <c r="C11" s="11">
        <v>3.7731481481481483E-3</v>
      </c>
      <c r="D11" s="12">
        <f t="shared" si="0"/>
        <v>8.1581581581581561E-2</v>
      </c>
      <c r="E11" s="12">
        <f t="shared" si="1"/>
        <v>2.551259978087337E-2</v>
      </c>
      <c r="F11" s="11">
        <v>1.3773148148148147E-3</v>
      </c>
      <c r="G11" s="12">
        <f t="shared" si="2"/>
        <v>7.4608150470219445E-2</v>
      </c>
      <c r="H11" s="12">
        <f t="shared" si="3"/>
        <v>5.4164770141101506E-2</v>
      </c>
      <c r="I11" s="11">
        <f t="shared" si="6"/>
        <v>5.1504629629629626E-3</v>
      </c>
      <c r="J11" s="12">
        <f t="shared" si="4"/>
        <v>7.9592201752817018E-2</v>
      </c>
      <c r="K11" s="14">
        <f t="shared" si="5"/>
        <v>2.971619365609348E-2</v>
      </c>
    </row>
    <row r="12" spans="2:11" s="5" customFormat="1" x14ac:dyDescent="0.25">
      <c r="B12" s="10" t="s">
        <v>159</v>
      </c>
      <c r="C12" s="11">
        <v>5.9027777777777778E-4</v>
      </c>
      <c r="D12" s="12">
        <f t="shared" si="0"/>
        <v>1.276276276276276E-2</v>
      </c>
      <c r="E12" s="12">
        <f t="shared" si="1"/>
        <v>3.9912349350446066E-3</v>
      </c>
      <c r="F12" s="11">
        <v>2.5462962962962961E-4</v>
      </c>
      <c r="G12" s="12">
        <f t="shared" si="2"/>
        <v>1.3793103448275862E-2</v>
      </c>
      <c r="H12" s="12">
        <f t="shared" si="3"/>
        <v>1.0013654984069186E-2</v>
      </c>
      <c r="I12" s="11">
        <f t="shared" si="6"/>
        <v>8.4490740740740739E-4</v>
      </c>
      <c r="J12" s="12">
        <f t="shared" si="4"/>
        <v>1.3056698265068859E-2</v>
      </c>
      <c r="K12" s="14">
        <f t="shared" si="5"/>
        <v>4.874791318864773E-3</v>
      </c>
    </row>
    <row r="13" spans="2:11" s="5" customFormat="1" x14ac:dyDescent="0.25">
      <c r="B13" s="10" t="s">
        <v>105</v>
      </c>
      <c r="C13" s="11">
        <v>7.6388888888888893E-4</v>
      </c>
      <c r="D13" s="12">
        <f t="shared" si="0"/>
        <v>1.6516516516516512E-2</v>
      </c>
      <c r="E13" s="12">
        <f t="shared" si="1"/>
        <v>5.165127562998903E-3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7.6388888888888893E-4</v>
      </c>
      <c r="J13" s="12">
        <f t="shared" si="4"/>
        <v>1.1804686102664996E-2</v>
      </c>
      <c r="K13" s="14">
        <f t="shared" si="5"/>
        <v>4.4073455759599325E-3</v>
      </c>
    </row>
    <row r="14" spans="2:11" s="5" customFormat="1" x14ac:dyDescent="0.25">
      <c r="B14" s="10" t="s">
        <v>106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174</v>
      </c>
      <c r="C15" s="11">
        <v>0</v>
      </c>
      <c r="D15" s="12">
        <f t="shared" si="0"/>
        <v>0</v>
      </c>
      <c r="E15" s="12">
        <f t="shared" si="1"/>
        <v>0</v>
      </c>
      <c r="F15" s="11">
        <v>8.1018518518518516E-5</v>
      </c>
      <c r="G15" s="12">
        <f t="shared" si="2"/>
        <v>4.3887147335423199E-3</v>
      </c>
      <c r="H15" s="12">
        <f t="shared" si="3"/>
        <v>3.1861629494765592E-3</v>
      </c>
      <c r="I15" s="11">
        <f t="shared" si="6"/>
        <v>8.1018518518518516E-5</v>
      </c>
      <c r="J15" s="12">
        <f t="shared" si="4"/>
        <v>1.2520121624038632E-3</v>
      </c>
      <c r="K15" s="14">
        <f t="shared" si="5"/>
        <v>4.674457429048413E-4</v>
      </c>
    </row>
    <row r="16" spans="2:11" s="5" customFormat="1" x14ac:dyDescent="0.25">
      <c r="B16" s="10" t="s">
        <v>201</v>
      </c>
      <c r="C16" s="11"/>
      <c r="D16" s="12">
        <f t="shared" ref="D16:D17" si="7">IFERROR(C16/C$20,0)</f>
        <v>0</v>
      </c>
      <c r="E16" s="12">
        <f t="shared" ref="E16:E17" si="8">IFERROR(C16/C$31,0)</f>
        <v>0</v>
      </c>
      <c r="F16" s="11"/>
      <c r="G16" s="12">
        <f t="shared" ref="G16:G17" si="9">IFERROR(F16/F$20,0)</f>
        <v>0</v>
      </c>
      <c r="H16" s="12">
        <f t="shared" ref="H16:H17" si="10">IFERROR(F16/F$31,0)</f>
        <v>0</v>
      </c>
      <c r="I16" s="11">
        <f t="shared" si="6"/>
        <v>0</v>
      </c>
      <c r="J16" s="12">
        <f t="shared" ref="J16:J17" si="11">IFERROR(I16/I$20,0)</f>
        <v>0</v>
      </c>
      <c r="K16" s="14">
        <f t="shared" ref="K16:K17" si="12">IFERROR(I16/I$31,0)</f>
        <v>0</v>
      </c>
    </row>
    <row r="17" spans="2:11" s="5" customFormat="1" x14ac:dyDescent="0.25">
      <c r="B17" s="10" t="s">
        <v>202</v>
      </c>
      <c r="C17" s="11"/>
      <c r="D17" s="12">
        <f t="shared" si="7"/>
        <v>0</v>
      </c>
      <c r="E17" s="12">
        <f t="shared" si="8"/>
        <v>0</v>
      </c>
      <c r="F17" s="11"/>
      <c r="G17" s="12">
        <f t="shared" si="9"/>
        <v>0</v>
      </c>
      <c r="H17" s="12">
        <f t="shared" si="10"/>
        <v>0</v>
      </c>
      <c r="I17" s="11">
        <f t="shared" si="6"/>
        <v>0</v>
      </c>
      <c r="J17" s="12">
        <f t="shared" si="11"/>
        <v>0</v>
      </c>
      <c r="K17" s="14">
        <f t="shared" si="12"/>
        <v>0</v>
      </c>
    </row>
    <row r="18" spans="2:11" s="5" customFormat="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 x14ac:dyDescent="0.3">
      <c r="B19" s="10" t="s">
        <v>13</v>
      </c>
      <c r="C19" s="11">
        <v>4.3981481481481481E-4</v>
      </c>
      <c r="D19" s="12">
        <f t="shared" si="0"/>
        <v>9.5095095095095068E-3</v>
      </c>
      <c r="E19" s="12">
        <f t="shared" si="1"/>
        <v>2.9738613241508836E-3</v>
      </c>
      <c r="F19" s="11">
        <v>6.5972222222222224E-4</v>
      </c>
      <c r="G19" s="12">
        <f t="shared" si="2"/>
        <v>3.5736677115987464E-2</v>
      </c>
      <c r="H19" s="12">
        <f t="shared" si="3"/>
        <v>2.5944469731451984E-2</v>
      </c>
      <c r="I19" s="11">
        <f t="shared" si="6"/>
        <v>1.0995370370370371E-3</v>
      </c>
      <c r="J19" s="12">
        <f t="shared" si="4"/>
        <v>1.6991593632623859E-2</v>
      </c>
      <c r="K19" s="14">
        <f t="shared" si="5"/>
        <v>6.3439065108514183E-3</v>
      </c>
    </row>
    <row r="20" spans="2:11" s="5" customFormat="1" ht="16.5" thickTop="1" thickBot="1" x14ac:dyDescent="0.3">
      <c r="B20" s="31" t="s">
        <v>3</v>
      </c>
      <c r="C20" s="32">
        <f>SUM(C7:C19)</f>
        <v>4.6250000000000013E-2</v>
      </c>
      <c r="D20" s="33">
        <f>IFERROR(SUM(D7:D19),0)</f>
        <v>0.99999999999999989</v>
      </c>
      <c r="E20" s="33">
        <f>IFERROR(SUM(E7:E19),0)</f>
        <v>0.31272499608702453</v>
      </c>
      <c r="F20" s="32">
        <f>SUM(F7:F19)</f>
        <v>1.8460648148148146E-2</v>
      </c>
      <c r="G20" s="33">
        <f>IFERROR(SUM(G7:G19),0)</f>
        <v>1</v>
      </c>
      <c r="H20" s="33">
        <f>IFERROR(SUM(H7:H19),0)</f>
        <v>0.7259899863450161</v>
      </c>
      <c r="I20" s="32">
        <f>SUM(I7:I19)</f>
        <v>6.4710648148148156E-2</v>
      </c>
      <c r="J20" s="33">
        <f>IFERROR(SUM(J7:J19),0)</f>
        <v>0.99999999999999978</v>
      </c>
      <c r="K20" s="34">
        <f>IFERROR(SUM(K7:K19),0)</f>
        <v>0.37335559265442397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2.8935185185185184E-3</v>
      </c>
      <c r="D23" s="19"/>
      <c r="E23" s="12">
        <f>IFERROR(C23/C$31,0)</f>
        <v>1.9564877132571601E-2</v>
      </c>
      <c r="F23" s="11">
        <v>8.564814814814815E-4</v>
      </c>
      <c r="G23" s="19"/>
      <c r="H23" s="12">
        <f>IFERROR(F23/F$31,0)</f>
        <v>3.3682294037323632E-2</v>
      </c>
      <c r="I23" s="11">
        <f>C23+F23</f>
        <v>3.7499999999999999E-3</v>
      </c>
      <c r="J23" s="19"/>
      <c r="K23" s="14">
        <f>IFERROR(I23/I$31,0)</f>
        <v>2.1636060100166939E-2</v>
      </c>
    </row>
    <row r="24" spans="2:11" s="5" customFormat="1" x14ac:dyDescent="0.25">
      <c r="B24" s="18" t="s">
        <v>16</v>
      </c>
      <c r="C24" s="11">
        <v>0</v>
      </c>
      <c r="D24" s="19"/>
      <c r="E24" s="12">
        <f t="shared" ref="E24:E28" si="13">IFERROR(C24/C$31,0)</f>
        <v>0</v>
      </c>
      <c r="F24" s="11">
        <v>9.2592592592592588E-5</v>
      </c>
      <c r="G24" s="19"/>
      <c r="H24" s="12">
        <f t="shared" ref="H24:H28" si="14">IFERROR(F24/F$31,0)</f>
        <v>3.6413290851160678E-3</v>
      </c>
      <c r="I24" s="11">
        <f t="shared" ref="I24:I28" si="15">C24+F24</f>
        <v>9.2592592592592588E-5</v>
      </c>
      <c r="J24" s="19"/>
      <c r="K24" s="14">
        <f t="shared" ref="K24:K28" si="16">IFERROR(I24/I$31,0)</f>
        <v>5.3422370617696143E-4</v>
      </c>
    </row>
    <row r="25" spans="2:11" s="5" customFormat="1" x14ac:dyDescent="0.25">
      <c r="B25" s="18" t="s">
        <v>17</v>
      </c>
      <c r="C25" s="11">
        <v>1.6898148148148148E-3</v>
      </c>
      <c r="D25" s="19"/>
      <c r="E25" s="12">
        <f t="shared" si="13"/>
        <v>1.1425888245421815E-2</v>
      </c>
      <c r="F25" s="11">
        <v>3.1249999999999995E-4</v>
      </c>
      <c r="G25" s="19"/>
      <c r="H25" s="12">
        <f t="shared" si="14"/>
        <v>1.2289485662266727E-2</v>
      </c>
      <c r="I25" s="11">
        <f t="shared" si="15"/>
        <v>2.0023148148148148E-3</v>
      </c>
      <c r="J25" s="19"/>
      <c r="K25" s="14">
        <f t="shared" si="16"/>
        <v>1.1552587646076792E-2</v>
      </c>
    </row>
    <row r="26" spans="2:11" s="5" customFormat="1" x14ac:dyDescent="0.25">
      <c r="B26" s="18" t="s">
        <v>18</v>
      </c>
      <c r="C26" s="11">
        <v>2.3796296296296288E-2</v>
      </c>
      <c r="D26" s="19"/>
      <c r="E26" s="12">
        <f t="shared" si="13"/>
        <v>0.1609015495382688</v>
      </c>
      <c r="F26" s="11">
        <v>3.3680555555555551E-3</v>
      </c>
      <c r="G26" s="19"/>
      <c r="H26" s="12">
        <f t="shared" si="14"/>
        <v>0.13245334547109694</v>
      </c>
      <c r="I26" s="11">
        <f t="shared" si="15"/>
        <v>2.7164351851851842E-2</v>
      </c>
      <c r="J26" s="19"/>
      <c r="K26" s="14">
        <f t="shared" si="16"/>
        <v>0.15672787979966601</v>
      </c>
    </row>
    <row r="27" spans="2:11" s="5" customFormat="1" x14ac:dyDescent="0.25">
      <c r="B27" s="18" t="s">
        <v>19</v>
      </c>
      <c r="C27" s="11">
        <v>7.2962962962962993E-2</v>
      </c>
      <c r="D27" s="19"/>
      <c r="E27" s="12">
        <f t="shared" si="13"/>
        <v>0.49334794177492569</v>
      </c>
      <c r="F27" s="11">
        <v>1.4699074074074074E-3</v>
      </c>
      <c r="G27" s="19"/>
      <c r="H27" s="12">
        <f t="shared" si="14"/>
        <v>5.7806099226217579E-2</v>
      </c>
      <c r="I27" s="11">
        <f t="shared" si="15"/>
        <v>7.4432870370370399E-2</v>
      </c>
      <c r="J27" s="19"/>
      <c r="K27" s="14">
        <f t="shared" si="16"/>
        <v>0.42944908180300506</v>
      </c>
    </row>
    <row r="28" spans="2:11" s="5" customFormat="1" ht="15.75" thickBot="1" x14ac:dyDescent="0.3">
      <c r="B28" s="23" t="s">
        <v>20</v>
      </c>
      <c r="C28" s="20">
        <v>3.0092592592592595E-4</v>
      </c>
      <c r="D28" s="24"/>
      <c r="E28" s="21">
        <f t="shared" si="13"/>
        <v>2.0347472217874469E-3</v>
      </c>
      <c r="F28" s="20">
        <v>8.6805555555555551E-4</v>
      </c>
      <c r="G28" s="24"/>
      <c r="H28" s="21">
        <f t="shared" si="14"/>
        <v>3.4137460172963131E-2</v>
      </c>
      <c r="I28" s="11">
        <f t="shared" si="15"/>
        <v>1.1689814814814813E-3</v>
      </c>
      <c r="J28" s="24"/>
      <c r="K28" s="22">
        <f t="shared" si="16"/>
        <v>6.7445742904841382E-3</v>
      </c>
    </row>
    <row r="29" spans="2:11" s="5" customFormat="1" ht="16.5" thickTop="1" thickBot="1" x14ac:dyDescent="0.3">
      <c r="B29" s="31" t="s">
        <v>3</v>
      </c>
      <c r="C29" s="32">
        <f>SUM(C23:C28)</f>
        <v>0.10164351851851855</v>
      </c>
      <c r="D29" s="33"/>
      <c r="E29" s="33">
        <f>IFERROR(SUM(E23:E28),0)</f>
        <v>0.68727500391297536</v>
      </c>
      <c r="F29" s="32">
        <f>SUM(F23:F28)</f>
        <v>6.9675925925925929E-3</v>
      </c>
      <c r="G29" s="33"/>
      <c r="H29" s="33">
        <f>IFERROR(SUM(H23:H28),0)</f>
        <v>0.27401001365498406</v>
      </c>
      <c r="I29" s="32">
        <f>SUM(I23:I28)</f>
        <v>0.10861111111111113</v>
      </c>
      <c r="J29" s="33"/>
      <c r="K29" s="34">
        <f>IFERROR(SUM(K23:K28),0)</f>
        <v>0.62664440734557592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0.14789351851851856</v>
      </c>
      <c r="D31" s="35"/>
      <c r="E31" s="36">
        <f>IFERROR(SUM(E20,E29),0)</f>
        <v>0.99999999999999989</v>
      </c>
      <c r="F31" s="32">
        <f>SUM(F20,F29)</f>
        <v>2.5428240740740737E-2</v>
      </c>
      <c r="G31" s="35"/>
      <c r="H31" s="36">
        <f>IFERROR(SUM(H20,H29),0)</f>
        <v>1.0000000000000002</v>
      </c>
      <c r="I31" s="32">
        <f>SUM(I20,I29)</f>
        <v>0.1733217592592593</v>
      </c>
      <c r="J31" s="35"/>
      <c r="K31" s="38">
        <f>IFERROR(SUM(K20,K29),0)</f>
        <v>0.99999999999999989</v>
      </c>
    </row>
    <row r="32" spans="2:11" s="5" customFormat="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/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2"/>
  <sheetViews>
    <sheetView showGridLines="0" showZeros="0" view="pageBreakPreview" zoomScaleNormal="80" zoomScaleSheetLayoutView="100" zoomScalePageLayoutView="6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89" t="s">
        <v>29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0.11405092592592603</v>
      </c>
      <c r="D7" s="12">
        <f t="shared" ref="D7:D19" si="0">IFERROR(C7/C$20,0)</f>
        <v>0.29572054498529532</v>
      </c>
      <c r="E7" s="12">
        <f t="shared" ref="E7:E19" si="1">IFERROR(C7/C$31,0)</f>
        <v>0.13644041981667651</v>
      </c>
      <c r="F7" s="11">
        <v>1.2754629629629626E-2</v>
      </c>
      <c r="G7" s="12">
        <f t="shared" ref="G7:G19" si="2">IFERROR(F7/F$20,0)</f>
        <v>0.11781056232627748</v>
      </c>
      <c r="H7" s="12">
        <f t="shared" ref="H7:H19" si="3">IFERROR(F7/F$31,0)</f>
        <v>4.7344904622787405E-2</v>
      </c>
      <c r="I7" s="11">
        <v>3.9953703703703713E-2</v>
      </c>
      <c r="J7" s="12">
        <f t="shared" ref="J7:J19" si="4">IFERROR(I7/I$20,0)</f>
        <v>0.29866758954836486</v>
      </c>
      <c r="K7" s="12">
        <f t="shared" ref="K7:K19" si="5">IFERROR(I7/I$31,0)</f>
        <v>0.14612258719945823</v>
      </c>
      <c r="L7" s="13">
        <f>SUM(C7,F7,I7)</f>
        <v>0.16675925925925936</v>
      </c>
      <c r="M7" s="12">
        <f t="shared" ref="M7:M19" si="6">IFERROR(L7/L$20,0)</f>
        <v>0.26566360585610521</v>
      </c>
      <c r="N7" s="14">
        <f t="shared" ref="N7:N19" si="7">IFERROR(L7/L$31,0)</f>
        <v>0.12095162942193724</v>
      </c>
    </row>
    <row r="8" spans="2:14" x14ac:dyDescent="0.25">
      <c r="B8" s="145" t="s">
        <v>100</v>
      </c>
      <c r="C8" s="11">
        <v>5.871527777777772E-2</v>
      </c>
      <c r="D8" s="12">
        <f t="shared" si="0"/>
        <v>0.15224176219914759</v>
      </c>
      <c r="E8" s="12">
        <f t="shared" si="1"/>
        <v>7.0241754590014069E-2</v>
      </c>
      <c r="F8" s="11">
        <v>8.6805555555555551E-4</v>
      </c>
      <c r="G8" s="12">
        <f t="shared" si="2"/>
        <v>8.0179602309172534E-3</v>
      </c>
      <c r="H8" s="12">
        <f t="shared" si="3"/>
        <v>3.2222031276851687E-3</v>
      </c>
      <c r="I8" s="11">
        <v>2.2523148148148167E-2</v>
      </c>
      <c r="J8" s="12">
        <f t="shared" si="4"/>
        <v>0.16836822979754298</v>
      </c>
      <c r="K8" s="12">
        <f t="shared" si="5"/>
        <v>8.2373857094480266E-2</v>
      </c>
      <c r="L8" s="13">
        <f t="shared" ref="L8:L19" si="8">SUM(C8,F8,I8)</f>
        <v>8.2106481481481447E-2</v>
      </c>
      <c r="M8" s="12">
        <f t="shared" si="6"/>
        <v>0.13080355496551974</v>
      </c>
      <c r="N8" s="14">
        <f t="shared" si="7"/>
        <v>5.9552391665687252E-2</v>
      </c>
    </row>
    <row r="9" spans="2:14" x14ac:dyDescent="0.25">
      <c r="B9" s="10" t="s">
        <v>51</v>
      </c>
      <c r="C9" s="11">
        <v>3.3252314814814742E-2</v>
      </c>
      <c r="D9" s="12">
        <f t="shared" si="0"/>
        <v>8.6219314566952587E-2</v>
      </c>
      <c r="E9" s="12">
        <f t="shared" si="1"/>
        <v>3.9780122400376532E-2</v>
      </c>
      <c r="F9" s="11">
        <v>0</v>
      </c>
      <c r="G9" s="12">
        <f t="shared" si="2"/>
        <v>0</v>
      </c>
      <c r="H9" s="12">
        <f t="shared" si="3"/>
        <v>0</v>
      </c>
      <c r="I9" s="11">
        <v>1.2650462962962964E-2</v>
      </c>
      <c r="J9" s="12">
        <f t="shared" si="4"/>
        <v>9.4566534002422584E-2</v>
      </c>
      <c r="K9" s="12">
        <f t="shared" si="5"/>
        <v>4.6266508635286155E-2</v>
      </c>
      <c r="L9" s="13">
        <f t="shared" si="8"/>
        <v>4.5902777777777709E-2</v>
      </c>
      <c r="M9" s="12">
        <f t="shared" si="6"/>
        <v>7.3127558358225361E-2</v>
      </c>
      <c r="N9" s="14">
        <f t="shared" si="7"/>
        <v>3.3293598159869667E-2</v>
      </c>
    </row>
    <row r="10" spans="2:14" x14ac:dyDescent="0.25">
      <c r="B10" s="10" t="s">
        <v>11</v>
      </c>
      <c r="C10" s="11">
        <v>8.1307870370370322E-2</v>
      </c>
      <c r="D10" s="12">
        <f t="shared" si="0"/>
        <v>0.21082167937098606</v>
      </c>
      <c r="E10" s="12">
        <f t="shared" si="1"/>
        <v>9.7269530060092452E-2</v>
      </c>
      <c r="F10" s="11">
        <v>1.7592592592592592E-3</v>
      </c>
      <c r="G10" s="12">
        <f t="shared" si="2"/>
        <v>1.6249732734658968E-2</v>
      </c>
      <c r="H10" s="12">
        <f t="shared" si="3"/>
        <v>6.5303316721086095E-3</v>
      </c>
      <c r="I10" s="11">
        <v>3.1377314814814816E-2</v>
      </c>
      <c r="J10" s="12">
        <f t="shared" si="4"/>
        <v>0.23455615158331894</v>
      </c>
      <c r="K10" s="12">
        <f t="shared" si="5"/>
        <v>0.11475618015577381</v>
      </c>
      <c r="L10" s="13">
        <f t="shared" si="8"/>
        <v>0.1144444444444444</v>
      </c>
      <c r="M10" s="12">
        <f t="shared" si="6"/>
        <v>0.18232105321385103</v>
      </c>
      <c r="N10" s="14">
        <f t="shared" si="7"/>
        <v>8.3007337015832475E-2</v>
      </c>
    </row>
    <row r="11" spans="2:14" x14ac:dyDescent="0.25">
      <c r="B11" s="10" t="s">
        <v>12</v>
      </c>
      <c r="C11" s="11">
        <v>3.6574074074074057E-2</v>
      </c>
      <c r="D11" s="12">
        <f t="shared" si="0"/>
        <v>9.4832242962607269E-2</v>
      </c>
      <c r="E11" s="12">
        <f t="shared" si="1"/>
        <v>4.3753980781479317E-2</v>
      </c>
      <c r="F11" s="11">
        <v>4.0509259259259258E-4</v>
      </c>
      <c r="G11" s="12">
        <f t="shared" si="2"/>
        <v>3.7417147744280518E-3</v>
      </c>
      <c r="H11" s="12">
        <f t="shared" si="3"/>
        <v>1.5036947929197456E-3</v>
      </c>
      <c r="I11" s="11">
        <v>1.353009259259259E-2</v>
      </c>
      <c r="J11" s="12">
        <f t="shared" si="4"/>
        <v>0.10114206610140161</v>
      </c>
      <c r="K11" s="12">
        <f t="shared" si="5"/>
        <v>4.9483576024381977E-2</v>
      </c>
      <c r="L11" s="13">
        <f t="shared" si="8"/>
        <v>5.050925925925924E-2</v>
      </c>
      <c r="M11" s="12">
        <f t="shared" si="6"/>
        <v>8.0466128259025674E-2</v>
      </c>
      <c r="N11" s="14">
        <f t="shared" si="7"/>
        <v>3.6634710632796615E-2</v>
      </c>
    </row>
    <row r="12" spans="2:14" x14ac:dyDescent="0.25">
      <c r="B12" s="10" t="s">
        <v>159</v>
      </c>
      <c r="C12" s="11">
        <v>2.3518518518518484E-2</v>
      </c>
      <c r="D12" s="12">
        <f t="shared" si="0"/>
        <v>6.0980733449372708E-2</v>
      </c>
      <c r="E12" s="12">
        <f t="shared" si="1"/>
        <v>2.8135471186065152E-2</v>
      </c>
      <c r="F12" s="11">
        <v>2.6620370370370372E-4</v>
      </c>
      <c r="G12" s="12">
        <f t="shared" si="2"/>
        <v>2.4588411374812913E-3</v>
      </c>
      <c r="H12" s="12">
        <f t="shared" si="3"/>
        <v>9.8814229249011851E-4</v>
      </c>
      <c r="I12" s="11">
        <v>7.2222222222222193E-3</v>
      </c>
      <c r="J12" s="12">
        <f t="shared" si="4"/>
        <v>5.3988579338985966E-2</v>
      </c>
      <c r="K12" s="12">
        <f t="shared" si="5"/>
        <v>2.6413816457839478E-2</v>
      </c>
      <c r="L12" s="13">
        <f t="shared" si="8"/>
        <v>3.1006944444444406E-2</v>
      </c>
      <c r="M12" s="12">
        <f t="shared" si="6"/>
        <v>4.9397057196592487E-2</v>
      </c>
      <c r="N12" s="14">
        <f t="shared" si="7"/>
        <v>2.2489548530078379E-2</v>
      </c>
    </row>
    <row r="13" spans="2:14" x14ac:dyDescent="0.25">
      <c r="B13" s="10" t="s">
        <v>105</v>
      </c>
      <c r="C13" s="11">
        <v>1.3761574074074075E-2</v>
      </c>
      <c r="D13" s="12">
        <f t="shared" si="0"/>
        <v>3.5682131924854463E-2</v>
      </c>
      <c r="E13" s="12">
        <f t="shared" si="1"/>
        <v>1.6463127578854094E-2</v>
      </c>
      <c r="F13" s="11">
        <v>0</v>
      </c>
      <c r="G13" s="12">
        <f t="shared" si="2"/>
        <v>0</v>
      </c>
      <c r="H13" s="12">
        <f t="shared" si="3"/>
        <v>0</v>
      </c>
      <c r="I13" s="11">
        <v>3.7847222222222223E-3</v>
      </c>
      <c r="J13" s="12">
        <f t="shared" si="4"/>
        <v>2.8292092057449387E-2</v>
      </c>
      <c r="K13" s="12">
        <f t="shared" si="5"/>
        <v>1.3841855739925501E-2</v>
      </c>
      <c r="L13" s="13">
        <f t="shared" si="8"/>
        <v>1.7546296296296296E-2</v>
      </c>
      <c r="M13" s="12">
        <f t="shared" si="6"/>
        <v>2.7952944647269242E-2</v>
      </c>
      <c r="N13" s="14">
        <f t="shared" si="7"/>
        <v>1.2726448514967847E-2</v>
      </c>
    </row>
    <row r="14" spans="2:14" x14ac:dyDescent="0.25">
      <c r="B14" s="10" t="s">
        <v>106</v>
      </c>
      <c r="C14" s="11">
        <v>2.662037037037037E-3</v>
      </c>
      <c r="D14" s="12">
        <f t="shared" si="0"/>
        <v>6.902346797911291E-3</v>
      </c>
      <c r="E14" s="12">
        <f t="shared" si="1"/>
        <v>3.1846251834621035E-3</v>
      </c>
      <c r="F14" s="11">
        <v>2.9629629629629632E-3</v>
      </c>
      <c r="G14" s="12">
        <f t="shared" si="2"/>
        <v>2.7367970921530895E-2</v>
      </c>
      <c r="H14" s="12">
        <f t="shared" si="3"/>
        <v>1.0998453342498712E-2</v>
      </c>
      <c r="I14" s="11">
        <v>1.5046296296296297E-4</v>
      </c>
      <c r="J14" s="12">
        <f t="shared" si="4"/>
        <v>1.1247620695622081E-3</v>
      </c>
      <c r="K14" s="12">
        <f t="shared" si="5"/>
        <v>5.5028784287165604E-4</v>
      </c>
      <c r="L14" s="13">
        <f t="shared" si="8"/>
        <v>5.7754629629629631E-3</v>
      </c>
      <c r="M14" s="12">
        <f t="shared" si="6"/>
        <v>9.2008703027621052E-3</v>
      </c>
      <c r="N14" s="14">
        <f t="shared" si="7"/>
        <v>4.1889827235942981E-3</v>
      </c>
    </row>
    <row r="15" spans="2:14" x14ac:dyDescent="0.25">
      <c r="B15" s="10" t="s">
        <v>174</v>
      </c>
      <c r="C15" s="11">
        <v>2.44212962962963E-3</v>
      </c>
      <c r="D15" s="12">
        <f t="shared" si="0"/>
        <v>6.3321529319968813E-3</v>
      </c>
      <c r="E15" s="12">
        <f t="shared" si="1"/>
        <v>2.9215474509152344E-3</v>
      </c>
      <c r="F15" s="15">
        <v>0</v>
      </c>
      <c r="G15" s="12">
        <f t="shared" si="2"/>
        <v>0</v>
      </c>
      <c r="H15" s="12">
        <f t="shared" si="3"/>
        <v>0</v>
      </c>
      <c r="I15" s="11">
        <v>5.2083333333333333E-4</v>
      </c>
      <c r="J15" s="12">
        <f t="shared" si="4"/>
        <v>3.8934071638691819E-3</v>
      </c>
      <c r="K15" s="12">
        <f t="shared" si="5"/>
        <v>1.9048425330172706E-3</v>
      </c>
      <c r="L15" s="13">
        <f t="shared" si="8"/>
        <v>2.9629629629629632E-3</v>
      </c>
      <c r="M15" s="12">
        <f t="shared" si="6"/>
        <v>4.7202861673488958E-3</v>
      </c>
      <c r="N15" s="14">
        <f t="shared" si="7"/>
        <v>2.1490572690183174E-3</v>
      </c>
    </row>
    <row r="16" spans="2:14" x14ac:dyDescent="0.25">
      <c r="B16" s="10" t="s">
        <v>201</v>
      </c>
      <c r="C16" s="11">
        <v>5.5555555555555556E-4</v>
      </c>
      <c r="D16" s="12">
        <f t="shared" ref="D16:D17" si="9">IFERROR(C16/C$20,0)</f>
        <v>1.4404897665206173E-3</v>
      </c>
      <c r="E16" s="12">
        <f t="shared" ref="E16:E17" si="10">IFERROR(C16/C$31,0)</f>
        <v>6.6461742959209112E-4</v>
      </c>
      <c r="F16" s="11">
        <v>0</v>
      </c>
      <c r="G16" s="12">
        <f t="shared" si="2"/>
        <v>0</v>
      </c>
      <c r="H16" s="12">
        <f t="shared" si="3"/>
        <v>0</v>
      </c>
      <c r="I16" s="11">
        <v>1.0416666666666667E-4</v>
      </c>
      <c r="J16" s="12">
        <f t="shared" si="4"/>
        <v>7.7868143277383644E-4</v>
      </c>
      <c r="K16" s="12">
        <f t="shared" si="5"/>
        <v>3.8096850660345415E-4</v>
      </c>
      <c r="L16" s="13">
        <f t="shared" ref="L16:L17" si="11">SUM(C16,F16,I16)</f>
        <v>6.5972222222222224E-4</v>
      </c>
      <c r="M16" s="12">
        <f t="shared" ref="M16:M17" si="12">IFERROR(L16/L$20,0)</f>
        <v>1.0510012169487775E-3</v>
      </c>
      <c r="N16" s="14">
        <f t="shared" ref="N16:N17" si="13">IFERROR(L16/L$31,0)</f>
        <v>4.7850103255485973E-4</v>
      </c>
    </row>
    <row r="17" spans="2:14" x14ac:dyDescent="0.25">
      <c r="B17" s="10" t="s">
        <v>202</v>
      </c>
      <c r="C17" s="11">
        <v>1.0532407407407409E-3</v>
      </c>
      <c r="D17" s="12">
        <f t="shared" si="9"/>
        <v>2.7309285156953372E-3</v>
      </c>
      <c r="E17" s="12">
        <f t="shared" si="10"/>
        <v>1.2600038769350064E-3</v>
      </c>
      <c r="F17" s="11">
        <v>0</v>
      </c>
      <c r="G17" s="12"/>
      <c r="H17" s="12"/>
      <c r="I17" s="11">
        <v>5.7870370370370356E-4</v>
      </c>
      <c r="J17" s="12">
        <f t="shared" ref="J17" si="14">IFERROR(I17/I$20,0)</f>
        <v>4.3260079598546452E-3</v>
      </c>
      <c r="K17" s="12">
        <f t="shared" ref="K17" si="15">IFERROR(I17/I$31,0)</f>
        <v>2.1164917033525224E-3</v>
      </c>
      <c r="L17" s="13">
        <f t="shared" si="11"/>
        <v>1.6319444444444445E-3</v>
      </c>
      <c r="M17" s="12">
        <f t="shared" si="12"/>
        <v>2.5998451156101342E-3</v>
      </c>
      <c r="N17" s="14">
        <f t="shared" si="13"/>
        <v>1.1836604489514951E-3</v>
      </c>
    </row>
    <row r="18" spans="2:14" x14ac:dyDescent="0.25">
      <c r="B18" s="10" t="s">
        <v>160</v>
      </c>
      <c r="C18" s="11">
        <v>3.2407407407407406E-4</v>
      </c>
      <c r="D18" s="12">
        <f t="shared" si="0"/>
        <v>8.4028569713702679E-4</v>
      </c>
      <c r="E18" s="12">
        <f t="shared" si="1"/>
        <v>3.8769350059538648E-4</v>
      </c>
      <c r="F18" s="11">
        <v>0</v>
      </c>
      <c r="G18" s="12">
        <f t="shared" si="2"/>
        <v>0</v>
      </c>
      <c r="H18" s="12">
        <f t="shared" si="3"/>
        <v>0</v>
      </c>
      <c r="I18" s="11"/>
      <c r="J18" s="12">
        <f t="shared" si="4"/>
        <v>0</v>
      </c>
      <c r="K18" s="12">
        <f t="shared" si="5"/>
        <v>0</v>
      </c>
      <c r="L18" s="13">
        <f t="shared" si="8"/>
        <v>3.2407407407407406E-4</v>
      </c>
      <c r="M18" s="12">
        <f t="shared" si="6"/>
        <v>5.1628129955378548E-4</v>
      </c>
      <c r="N18" s="14">
        <f t="shared" si="7"/>
        <v>2.3505313879887847E-4</v>
      </c>
    </row>
    <row r="19" spans="2:14" ht="15.75" thickBot="1" x14ac:dyDescent="0.3">
      <c r="B19" s="10" t="s">
        <v>13</v>
      </c>
      <c r="C19" s="11">
        <v>1.7453703703703694E-2</v>
      </c>
      <c r="D19" s="12">
        <f t="shared" si="0"/>
        <v>4.52553868315227E-2</v>
      </c>
      <c r="E19" s="12">
        <f t="shared" si="1"/>
        <v>2.0880064246351519E-2</v>
      </c>
      <c r="F19" s="11">
        <v>8.9247685185185194E-2</v>
      </c>
      <c r="G19" s="12">
        <f t="shared" si="2"/>
        <v>0.82435321787470606</v>
      </c>
      <c r="H19" s="12">
        <f t="shared" si="3"/>
        <v>0.33128544423440454</v>
      </c>
      <c r="I19" s="11">
        <v>1.3773148148148149E-3</v>
      </c>
      <c r="J19" s="12">
        <f t="shared" si="4"/>
        <v>1.029589894445406E-2</v>
      </c>
      <c r="K19" s="12">
        <f t="shared" si="5"/>
        <v>5.0372502539790054E-3</v>
      </c>
      <c r="L19" s="13">
        <f t="shared" si="8"/>
        <v>0.1080787037037037</v>
      </c>
      <c r="M19" s="12">
        <f t="shared" si="6"/>
        <v>0.17217981340118746</v>
      </c>
      <c r="N19" s="14">
        <f t="shared" si="7"/>
        <v>7.8390221789425965E-2</v>
      </c>
    </row>
    <row r="20" spans="2:14" ht="16.5" thickTop="1" thickBot="1" x14ac:dyDescent="0.3">
      <c r="B20" s="31" t="s">
        <v>3</v>
      </c>
      <c r="C20" s="32">
        <f>SUM(C7:C19)</f>
        <v>0.38567129629629621</v>
      </c>
      <c r="D20" s="33">
        <f>IFERROR(SUM(D7:D19),0)</f>
        <v>0.99999999999999989</v>
      </c>
      <c r="E20" s="33">
        <f>IFERROR(SUM(E7:E19),0)</f>
        <v>0.46138295810140939</v>
      </c>
      <c r="F20" s="32">
        <f>SUM(F7:F19)</f>
        <v>0.1082638888888889</v>
      </c>
      <c r="G20" s="33">
        <f>IFERROR(SUM(G7:G19),0)</f>
        <v>1</v>
      </c>
      <c r="H20" s="33">
        <f>IFERROR(SUM(H7:H19),0)</f>
        <v>0.40187317408489431</v>
      </c>
      <c r="I20" s="32">
        <f>SUM(I7:I19)</f>
        <v>0.13377314814814814</v>
      </c>
      <c r="J20" s="33">
        <f>IFERROR(SUM(J7:J19),0)</f>
        <v>1.0000000000000002</v>
      </c>
      <c r="K20" s="33">
        <f>IFERROR(SUM(K7:K19),0)</f>
        <v>0.48924822214696934</v>
      </c>
      <c r="L20" s="32">
        <f>SUM(L7:L19)</f>
        <v>0.62770833333333331</v>
      </c>
      <c r="M20" s="33">
        <f>IFERROR(SUM(M7:M19),0)</f>
        <v>1</v>
      </c>
      <c r="N20" s="34">
        <f>IFERROR(SUM(N7:N19),0)</f>
        <v>0.4552811403435133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25">
      <c r="B23" s="18" t="s">
        <v>15</v>
      </c>
      <c r="C23" s="11">
        <v>3.5821759259259255E-2</v>
      </c>
      <c r="D23" s="19"/>
      <c r="E23" s="12">
        <f>IFERROR(C23/C$31,0)</f>
        <v>4.2853978012240036E-2</v>
      </c>
      <c r="F23" s="11">
        <v>8.1944444444444469E-3</v>
      </c>
      <c r="G23" s="19"/>
      <c r="H23" s="12">
        <f>IFERROR(F23/F$31,0)</f>
        <v>3.0417597525348006E-2</v>
      </c>
      <c r="I23" s="11">
        <v>1.297453703703704E-2</v>
      </c>
      <c r="J23" s="19"/>
      <c r="K23" s="12">
        <f>IFERROR(I23/I$31,0)</f>
        <v>4.7451743989163575E-2</v>
      </c>
      <c r="L23" s="13">
        <f>SUM(C23,F23,I23)</f>
        <v>5.6990740740740745E-2</v>
      </c>
      <c r="M23" s="19"/>
      <c r="N23" s="14">
        <f>IFERROR(L23/L$31,0)</f>
        <v>4.1335773408774201E-2</v>
      </c>
    </row>
    <row r="24" spans="2:14" x14ac:dyDescent="0.25">
      <c r="B24" s="18" t="s">
        <v>16</v>
      </c>
      <c r="C24" s="11">
        <v>3.2870370370370375E-3</v>
      </c>
      <c r="D24" s="19"/>
      <c r="E24" s="12">
        <f t="shared" ref="E24:E28" si="16">IFERROR(C24/C$31,0)</f>
        <v>3.9323197917532065E-3</v>
      </c>
      <c r="F24" s="11">
        <v>2.0833333333333335E-4</v>
      </c>
      <c r="G24" s="19"/>
      <c r="H24" s="12">
        <f t="shared" ref="H24:H28" si="17">IFERROR(F24/F$31,0)</f>
        <v>7.7332875064444059E-4</v>
      </c>
      <c r="I24" s="11">
        <v>7.407407407407407E-4</v>
      </c>
      <c r="J24" s="19"/>
      <c r="K24" s="12">
        <f t="shared" ref="K24:K28" si="18">IFERROR(I24/I$31,0)</f>
        <v>2.7091093802912294E-3</v>
      </c>
      <c r="L24" s="13">
        <f t="shared" ref="L24:L28" si="19">SUM(C24,F24,I24)</f>
        <v>4.2361111111111115E-3</v>
      </c>
      <c r="M24" s="19"/>
      <c r="N24" s="14">
        <f t="shared" ref="N24:N28" si="20">IFERROR(L24/L$31,0)</f>
        <v>3.0724803142996261E-3</v>
      </c>
    </row>
    <row r="25" spans="2:14" x14ac:dyDescent="0.25">
      <c r="B25" s="18" t="s">
        <v>17</v>
      </c>
      <c r="C25" s="11">
        <v>3.4224537037037005E-2</v>
      </c>
      <c r="D25" s="19"/>
      <c r="E25" s="12">
        <f t="shared" si="16"/>
        <v>4.0943202902162745E-2</v>
      </c>
      <c r="F25" s="11">
        <v>3.5069444444444445E-3</v>
      </c>
      <c r="G25" s="19"/>
      <c r="H25" s="12">
        <f t="shared" si="17"/>
        <v>1.3017700635848083E-2</v>
      </c>
      <c r="I25" s="11">
        <v>1.0833333333333332E-2</v>
      </c>
      <c r="J25" s="19"/>
      <c r="K25" s="12">
        <f t="shared" si="18"/>
        <v>3.9620724686759229E-2</v>
      </c>
      <c r="L25" s="13">
        <f t="shared" si="19"/>
        <v>4.8564814814814783E-2</v>
      </c>
      <c r="M25" s="19"/>
      <c r="N25" s="14">
        <f t="shared" si="20"/>
        <v>3.5224391800003335E-2</v>
      </c>
    </row>
    <row r="26" spans="2:14" x14ac:dyDescent="0.25">
      <c r="B26" s="18" t="s">
        <v>18</v>
      </c>
      <c r="C26" s="11">
        <v>0.14162037037037042</v>
      </c>
      <c r="D26" s="19"/>
      <c r="E26" s="12">
        <f t="shared" si="16"/>
        <v>0.16942205976018396</v>
      </c>
      <c r="F26" s="11">
        <v>3.3460648148148142E-2</v>
      </c>
      <c r="G26" s="19"/>
      <c r="H26" s="12">
        <f t="shared" si="17"/>
        <v>0.12420518989517096</v>
      </c>
      <c r="I26" s="11">
        <v>4.1956018518518511E-2</v>
      </c>
      <c r="J26" s="19"/>
      <c r="K26" s="12">
        <f t="shared" si="18"/>
        <v>0.15344564849305789</v>
      </c>
      <c r="L26" s="13">
        <f t="shared" si="19"/>
        <v>0.21703703703703708</v>
      </c>
      <c r="M26" s="19"/>
      <c r="N26" s="14">
        <f t="shared" si="20"/>
        <v>0.15741844495559179</v>
      </c>
    </row>
    <row r="27" spans="2:14" x14ac:dyDescent="0.25">
      <c r="B27" s="18" t="s">
        <v>19</v>
      </c>
      <c r="C27" s="11">
        <v>0.22152777777777774</v>
      </c>
      <c r="D27" s="19"/>
      <c r="E27" s="12">
        <f t="shared" si="16"/>
        <v>0.26501620004984627</v>
      </c>
      <c r="F27" s="11">
        <v>0.11410879629629629</v>
      </c>
      <c r="G27" s="19"/>
      <c r="H27" s="12">
        <f t="shared" si="17"/>
        <v>0.42356934181130773</v>
      </c>
      <c r="I27" s="11">
        <v>6.653935185185185E-2</v>
      </c>
      <c r="J27" s="19"/>
      <c r="K27" s="12">
        <f t="shared" si="18"/>
        <v>0.24335421605147309</v>
      </c>
      <c r="L27" s="13">
        <f t="shared" si="19"/>
        <v>0.40217592592592588</v>
      </c>
      <c r="M27" s="19"/>
      <c r="N27" s="14">
        <f t="shared" si="20"/>
        <v>0.29170094524940815</v>
      </c>
    </row>
    <row r="28" spans="2:14" ht="15.75" thickBot="1" x14ac:dyDescent="0.3">
      <c r="B28" s="23" t="s">
        <v>20</v>
      </c>
      <c r="C28" s="20">
        <v>1.3750000000000002E-2</v>
      </c>
      <c r="D28" s="24"/>
      <c r="E28" s="21">
        <f t="shared" si="16"/>
        <v>1.6449281382404257E-2</v>
      </c>
      <c r="F28" s="20">
        <v>1.6550925925925926E-3</v>
      </c>
      <c r="G28" s="24"/>
      <c r="H28" s="21">
        <f t="shared" si="17"/>
        <v>6.1436672967863891E-3</v>
      </c>
      <c r="I28" s="20">
        <v>6.6087962962962958E-3</v>
      </c>
      <c r="J28" s="24"/>
      <c r="K28" s="21">
        <f t="shared" si="18"/>
        <v>2.4170335252285811E-2</v>
      </c>
      <c r="L28" s="13">
        <f t="shared" si="19"/>
        <v>2.2013888888888892E-2</v>
      </c>
      <c r="M28" s="24"/>
      <c r="N28" s="22">
        <f t="shared" si="20"/>
        <v>1.5966823928409531E-2</v>
      </c>
    </row>
    <row r="29" spans="2:14" ht="16.5" thickTop="1" thickBot="1" x14ac:dyDescent="0.3">
      <c r="B29" s="31" t="s">
        <v>3</v>
      </c>
      <c r="C29" s="32">
        <f>SUM(C23:C28)</f>
        <v>0.45023148148148145</v>
      </c>
      <c r="D29" s="33"/>
      <c r="E29" s="33">
        <f>IFERROR(SUM(E23:E28),0)</f>
        <v>0.5386170418985905</v>
      </c>
      <c r="F29" s="32">
        <f>SUM(F23:F28)</f>
        <v>0.16113425925925925</v>
      </c>
      <c r="G29" s="33"/>
      <c r="H29" s="33">
        <f>IFERROR(SUM(H23:H28),0)</f>
        <v>0.59812682591510558</v>
      </c>
      <c r="I29" s="32">
        <f>SUM(I23:I28)</f>
        <v>0.13965277777777776</v>
      </c>
      <c r="J29" s="33"/>
      <c r="K29" s="33">
        <f>IFERROR(SUM(K23:K28),0)</f>
        <v>0.51075177785303083</v>
      </c>
      <c r="L29" s="32">
        <f>SUM(L23:L28)</f>
        <v>0.75101851851851853</v>
      </c>
      <c r="M29" s="33"/>
      <c r="N29" s="34">
        <f>IFERROR(SUM(N23:N28),0)</f>
        <v>0.54471885965648659</v>
      </c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 x14ac:dyDescent="0.3">
      <c r="B31" s="31" t="s">
        <v>6</v>
      </c>
      <c r="C31" s="32">
        <f>SUM(C20,C29)</f>
        <v>0.83590277777777766</v>
      </c>
      <c r="D31" s="35"/>
      <c r="E31" s="36">
        <f>IFERROR(SUM(E20,E29),0)</f>
        <v>0.99999999999999989</v>
      </c>
      <c r="F31" s="32">
        <f>SUM(F20,F29)</f>
        <v>0.26939814814814816</v>
      </c>
      <c r="G31" s="35"/>
      <c r="H31" s="36">
        <f>IFERROR(SUM(H20,H29),0)</f>
        <v>0.99999999999999989</v>
      </c>
      <c r="I31" s="32">
        <f>SUM(I20,I29)</f>
        <v>0.27342592592592591</v>
      </c>
      <c r="J31" s="35"/>
      <c r="K31" s="36">
        <f>IFERROR(SUM(K20,K29),0)</f>
        <v>1.0000000000000002</v>
      </c>
      <c r="L31" s="37">
        <f>SUM(L20,L29)</f>
        <v>1.3787268518518518</v>
      </c>
      <c r="M31" s="35"/>
      <c r="N31" s="38">
        <f>IFERROR(SUM(N20,N29),0)</f>
        <v>0.99999999999999989</v>
      </c>
    </row>
    <row r="32" spans="2:14" ht="66" customHeight="1" thickTop="1" thickBot="1" x14ac:dyDescent="0.3">
      <c r="B32" s="186" t="s">
        <v>155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52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230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4.2592592592592586E-3</v>
      </c>
      <c r="D7" s="12">
        <f t="shared" ref="D7:D19" si="0">IFERROR(C7/C$20,0)</f>
        <v>0.47854356306892065</v>
      </c>
      <c r="E7" s="12">
        <f t="shared" ref="E7:E19" si="1">IFERROR(C7/C$31,0)</f>
        <v>7.8164825828377221E-2</v>
      </c>
      <c r="F7" s="11">
        <v>5.4398148148148155E-4</v>
      </c>
      <c r="G7" s="12">
        <f t="shared" ref="G7:G19" si="2">IFERROR(F7/F$20,0)</f>
        <v>0.46078431372549022</v>
      </c>
      <c r="H7" s="12">
        <f t="shared" ref="H7:H19" si="3">IFERROR(F7/F$31,0)</f>
        <v>0.15511551155115513</v>
      </c>
      <c r="I7" s="11">
        <f>C7+F7</f>
        <v>4.8032407407407399E-3</v>
      </c>
      <c r="J7" s="12">
        <f t="shared" ref="J7:J19" si="4">IFERROR(I7/I$20,0)</f>
        <v>0.4764638346727898</v>
      </c>
      <c r="K7" s="14">
        <f t="shared" ref="K7:K19" si="5">IFERROR(I7/I$31,0)</f>
        <v>8.2817800838156042E-2</v>
      </c>
    </row>
    <row r="8" spans="2:11" x14ac:dyDescent="0.25">
      <c r="B8" s="145" t="s">
        <v>100</v>
      </c>
      <c r="C8" s="11">
        <v>1.5046296296296296E-3</v>
      </c>
      <c r="D8" s="12">
        <f t="shared" si="0"/>
        <v>0.16905071521456438</v>
      </c>
      <c r="E8" s="12">
        <f t="shared" si="1"/>
        <v>2.7612574341546302E-2</v>
      </c>
      <c r="F8" s="11">
        <v>1.6203703703703703E-4</v>
      </c>
      <c r="G8" s="12">
        <f t="shared" si="2"/>
        <v>0.1372549019607843</v>
      </c>
      <c r="H8" s="12">
        <f t="shared" si="3"/>
        <v>4.6204620462046202E-2</v>
      </c>
      <c r="I8" s="11">
        <f t="shared" ref="I8:I19" si="6">C8+F8</f>
        <v>1.6666666666666666E-3</v>
      </c>
      <c r="J8" s="12">
        <f t="shared" si="4"/>
        <v>0.16532721010332949</v>
      </c>
      <c r="K8" s="14">
        <f t="shared" si="5"/>
        <v>2.8736779086010772E-2</v>
      </c>
    </row>
    <row r="9" spans="2:11" x14ac:dyDescent="0.25">
      <c r="B9" s="10" t="s">
        <v>51</v>
      </c>
      <c r="C9" s="11">
        <v>4.2824074074074075E-4</v>
      </c>
      <c r="D9" s="12">
        <f t="shared" si="0"/>
        <v>4.8114434330299091E-2</v>
      </c>
      <c r="E9" s="12">
        <f t="shared" si="1"/>
        <v>7.8589634664401019E-3</v>
      </c>
      <c r="F9" s="11">
        <v>2.199074074074074E-4</v>
      </c>
      <c r="G9" s="12">
        <f t="shared" si="2"/>
        <v>0.18627450980392157</v>
      </c>
      <c r="H9" s="12">
        <f t="shared" si="3"/>
        <v>6.2706270627062702E-2</v>
      </c>
      <c r="I9" s="11">
        <f t="shared" si="6"/>
        <v>6.4814814814814813E-4</v>
      </c>
      <c r="J9" s="12">
        <f t="shared" si="4"/>
        <v>6.4293915040183697E-2</v>
      </c>
      <c r="K9" s="14">
        <f t="shared" si="5"/>
        <v>1.1175414089004191E-2</v>
      </c>
    </row>
    <row r="10" spans="2:11" x14ac:dyDescent="0.25">
      <c r="B10" s="10" t="s">
        <v>11</v>
      </c>
      <c r="C10" s="11">
        <v>1.8518518518518521E-3</v>
      </c>
      <c r="D10" s="12">
        <f t="shared" si="0"/>
        <v>0.20806241872561773</v>
      </c>
      <c r="E10" s="12">
        <f t="shared" si="1"/>
        <v>3.3984706881903151E-2</v>
      </c>
      <c r="F10" s="11">
        <v>2.5462962962962961E-4</v>
      </c>
      <c r="G10" s="12">
        <f t="shared" si="2"/>
        <v>0.2156862745098039</v>
      </c>
      <c r="H10" s="12">
        <f t="shared" si="3"/>
        <v>7.2607260726072598E-2</v>
      </c>
      <c r="I10" s="11">
        <f t="shared" si="6"/>
        <v>2.1064814814814817E-3</v>
      </c>
      <c r="J10" s="12">
        <f t="shared" si="4"/>
        <v>0.20895522388059704</v>
      </c>
      <c r="K10" s="14">
        <f t="shared" si="5"/>
        <v>3.6320095789263623E-2</v>
      </c>
    </row>
    <row r="11" spans="2:11" x14ac:dyDescent="0.25">
      <c r="B11" s="10" t="s">
        <v>12</v>
      </c>
      <c r="C11" s="11">
        <v>4.9768518518518521E-4</v>
      </c>
      <c r="D11" s="12">
        <f t="shared" si="0"/>
        <v>5.5916775032509761E-2</v>
      </c>
      <c r="E11" s="12">
        <f t="shared" si="1"/>
        <v>9.1333899745114702E-3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4.9768518518518521E-4</v>
      </c>
      <c r="J11" s="12">
        <f t="shared" si="4"/>
        <v>4.9368541905855337E-2</v>
      </c>
      <c r="K11" s="14">
        <f t="shared" si="5"/>
        <v>8.5811215326282182E-3</v>
      </c>
    </row>
    <row r="12" spans="2:11" x14ac:dyDescent="0.25">
      <c r="B12" s="10" t="s">
        <v>159</v>
      </c>
      <c r="C12" s="11">
        <v>1.9675925925925926E-4</v>
      </c>
      <c r="D12" s="12">
        <f t="shared" si="0"/>
        <v>2.2106631989596882E-2</v>
      </c>
      <c r="E12" s="12">
        <f t="shared" si="1"/>
        <v>3.6108751062022089E-3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1.9675925925925926E-4</v>
      </c>
      <c r="J12" s="12">
        <f t="shared" si="4"/>
        <v>1.9517795637198621E-2</v>
      </c>
      <c r="K12" s="14">
        <f t="shared" si="5"/>
        <v>3.392536419876272E-3</v>
      </c>
    </row>
    <row r="13" spans="2:11" x14ac:dyDescent="0.25">
      <c r="B13" s="10" t="s">
        <v>105</v>
      </c>
      <c r="C13" s="11">
        <v>3.4722222222222222E-5</v>
      </c>
      <c r="D13" s="12">
        <f t="shared" si="0"/>
        <v>3.9011703511053317E-3</v>
      </c>
      <c r="E13" s="12">
        <f t="shared" si="1"/>
        <v>6.3721325403568395E-4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3.4722222222222222E-5</v>
      </c>
      <c r="J13" s="12">
        <f t="shared" si="4"/>
        <v>3.4443168771526979E-3</v>
      </c>
      <c r="K13" s="14">
        <f t="shared" si="5"/>
        <v>5.9868289762522449E-4</v>
      </c>
    </row>
    <row r="14" spans="2:11" x14ac:dyDescent="0.25">
      <c r="B14" s="10" t="s">
        <v>106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174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202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4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4" ht="15.75" thickBot="1" x14ac:dyDescent="0.3">
      <c r="B19" s="10" t="s">
        <v>13</v>
      </c>
      <c r="C19" s="11">
        <v>1.273148148148148E-4</v>
      </c>
      <c r="D19" s="12">
        <f t="shared" si="0"/>
        <v>1.4304291287386216E-2</v>
      </c>
      <c r="E19" s="12">
        <f t="shared" si="1"/>
        <v>2.3364485981308409E-3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1.273148148148148E-4</v>
      </c>
      <c r="J19" s="12">
        <f t="shared" si="4"/>
        <v>1.2629161882893225E-2</v>
      </c>
      <c r="K19" s="14">
        <f t="shared" si="5"/>
        <v>2.195170624625823E-3</v>
      </c>
    </row>
    <row r="20" spans="2:14" ht="16.5" thickTop="1" thickBot="1" x14ac:dyDescent="0.3">
      <c r="B20" s="31" t="s">
        <v>3</v>
      </c>
      <c r="C20" s="32">
        <f>SUM(C7:C19)</f>
        <v>8.9004629629629625E-3</v>
      </c>
      <c r="D20" s="33">
        <f>IFERROR(SUM(D7:D19),0)</f>
        <v>1</v>
      </c>
      <c r="E20" s="33">
        <f>IFERROR(SUM(E7:E19),0)</f>
        <v>0.16333899745114697</v>
      </c>
      <c r="F20" s="32">
        <f>SUM(F7:F19)</f>
        <v>1.1805555555555556E-3</v>
      </c>
      <c r="G20" s="33">
        <f>IFERROR(SUM(G7:G19),0)</f>
        <v>1</v>
      </c>
      <c r="H20" s="33">
        <f>IFERROR(SUM(H7:H19),0)</f>
        <v>0.33663366336633666</v>
      </c>
      <c r="I20" s="32">
        <f>SUM(I7:I19)</f>
        <v>1.0081018518518519E-2</v>
      </c>
      <c r="J20" s="33">
        <f>IFERROR(SUM(J7:J19),0)</f>
        <v>0.99999999999999989</v>
      </c>
      <c r="K20" s="34">
        <f>IFERROR(SUM(K7:K19),0)</f>
        <v>0.17381760127719015</v>
      </c>
    </row>
    <row r="21" spans="2:14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4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4" x14ac:dyDescent="0.25">
      <c r="B23" s="18" t="s">
        <v>15</v>
      </c>
      <c r="C23" s="11">
        <v>2.3726851851851847E-3</v>
      </c>
      <c r="D23" s="19"/>
      <c r="E23" s="12">
        <f>IFERROR(C23/C$31,0)</f>
        <v>4.3542905692438391E-2</v>
      </c>
      <c r="F23" s="11">
        <v>6.134259259259259E-4</v>
      </c>
      <c r="G23" s="19"/>
      <c r="H23" s="12">
        <f>IFERROR(F23/F$31,0)</f>
        <v>0.1749174917491749</v>
      </c>
      <c r="I23" s="11">
        <f>C23+F23</f>
        <v>2.9861111111111104E-3</v>
      </c>
      <c r="J23" s="19"/>
      <c r="K23" s="14">
        <f>IFERROR(I23/I$31,0)</f>
        <v>5.1486729195769292E-2</v>
      </c>
    </row>
    <row r="24" spans="2:14" x14ac:dyDescent="0.25">
      <c r="B24" s="18" t="s">
        <v>16</v>
      </c>
      <c r="C24" s="11">
        <v>1.8518518518518518E-4</v>
      </c>
      <c r="D24" s="19"/>
      <c r="E24" s="12">
        <f t="shared" ref="E24:E28" si="7">IFERROR(C24/C$31,0)</f>
        <v>3.398470688190314E-3</v>
      </c>
      <c r="F24" s="11">
        <v>0</v>
      </c>
      <c r="G24" s="19"/>
      <c r="H24" s="12">
        <f t="shared" ref="H24:H28" si="8">IFERROR(F24/F$31,0)</f>
        <v>0</v>
      </c>
      <c r="I24" s="11">
        <f t="shared" ref="I24:I28" si="9">C24+F24</f>
        <v>1.8518518518518518E-4</v>
      </c>
      <c r="J24" s="19"/>
      <c r="K24" s="14">
        <f t="shared" ref="K24:K28" si="10">IFERROR(I24/I$31,0)</f>
        <v>3.1929754540011971E-3</v>
      </c>
    </row>
    <row r="25" spans="2:14" x14ac:dyDescent="0.25">
      <c r="B25" s="18" t="s">
        <v>17</v>
      </c>
      <c r="C25" s="11">
        <v>1.4699074074074074E-3</v>
      </c>
      <c r="D25" s="19"/>
      <c r="E25" s="12">
        <f t="shared" si="7"/>
        <v>2.697536108751062E-2</v>
      </c>
      <c r="F25" s="11">
        <v>1.3888888888888889E-4</v>
      </c>
      <c r="G25" s="19"/>
      <c r="H25" s="12">
        <f t="shared" si="8"/>
        <v>3.9603960396039604E-2</v>
      </c>
      <c r="I25" s="11">
        <f t="shared" si="9"/>
        <v>1.6087962962962963E-3</v>
      </c>
      <c r="J25" s="19"/>
      <c r="K25" s="14">
        <f t="shared" si="10"/>
        <v>2.77389742566354E-2</v>
      </c>
    </row>
    <row r="26" spans="2:14" x14ac:dyDescent="0.25">
      <c r="B26" s="18" t="s">
        <v>18</v>
      </c>
      <c r="C26" s="11">
        <v>1.2754629629629631E-2</v>
      </c>
      <c r="D26" s="19"/>
      <c r="E26" s="12">
        <f t="shared" si="7"/>
        <v>0.23406966864910791</v>
      </c>
      <c r="F26" s="11">
        <v>9.0277777777777774E-4</v>
      </c>
      <c r="G26" s="19"/>
      <c r="H26" s="12">
        <f t="shared" si="8"/>
        <v>0.25742574257425743</v>
      </c>
      <c r="I26" s="11">
        <f t="shared" si="9"/>
        <v>1.365740740740741E-2</v>
      </c>
      <c r="J26" s="19"/>
      <c r="K26" s="14">
        <f t="shared" si="10"/>
        <v>0.23548193973258835</v>
      </c>
    </row>
    <row r="27" spans="2:14" s="2" customFormat="1" x14ac:dyDescent="0.25">
      <c r="B27" s="18" t="s">
        <v>19</v>
      </c>
      <c r="C27" s="11">
        <v>2.8750000000000001E-2</v>
      </c>
      <c r="D27" s="19"/>
      <c r="E27" s="12">
        <f t="shared" si="7"/>
        <v>0.52761257434154629</v>
      </c>
      <c r="F27" s="11">
        <v>6.7129629629629635E-4</v>
      </c>
      <c r="G27" s="19"/>
      <c r="H27" s="12">
        <f t="shared" si="8"/>
        <v>0.19141914191419143</v>
      </c>
      <c r="I27" s="11">
        <f t="shared" si="9"/>
        <v>2.9421296296296296E-2</v>
      </c>
      <c r="J27" s="19"/>
      <c r="K27" s="14">
        <f t="shared" si="10"/>
        <v>0.50728397525444024</v>
      </c>
      <c r="L27" s="1"/>
      <c r="M27" s="1"/>
      <c r="N27" s="1"/>
    </row>
    <row r="28" spans="2:14" ht="15.75" thickBot="1" x14ac:dyDescent="0.3">
      <c r="B28" s="23" t="s">
        <v>20</v>
      </c>
      <c r="C28" s="20">
        <v>5.7870370370370366E-5</v>
      </c>
      <c r="D28" s="24"/>
      <c r="E28" s="21">
        <f t="shared" si="7"/>
        <v>1.062022090059473E-3</v>
      </c>
      <c r="F28" s="20">
        <v>0</v>
      </c>
      <c r="G28" s="24"/>
      <c r="H28" s="21">
        <f t="shared" si="8"/>
        <v>0</v>
      </c>
      <c r="I28" s="11">
        <f t="shared" si="9"/>
        <v>5.7870370370370366E-5</v>
      </c>
      <c r="J28" s="24"/>
      <c r="K28" s="22">
        <f t="shared" si="10"/>
        <v>9.9780482937537407E-4</v>
      </c>
    </row>
    <row r="29" spans="2:14" s="3" customFormat="1" ht="16.5" thickTop="1" thickBot="1" x14ac:dyDescent="0.3">
      <c r="B29" s="31" t="s">
        <v>3</v>
      </c>
      <c r="C29" s="32">
        <f>SUM(C23:C28)</f>
        <v>4.5590277777777778E-2</v>
      </c>
      <c r="D29" s="33"/>
      <c r="E29" s="33">
        <f>IFERROR(SUM(E23:E28),0)</f>
        <v>0.83666100254885301</v>
      </c>
      <c r="F29" s="32">
        <f>SUM(F23:F28)</f>
        <v>2.3263888888888891E-3</v>
      </c>
      <c r="G29" s="33"/>
      <c r="H29" s="33">
        <f>IFERROR(SUM(H23:H28),0)</f>
        <v>0.6633663366336634</v>
      </c>
      <c r="I29" s="32">
        <f>SUM(I23:I28)</f>
        <v>4.791666666666667E-2</v>
      </c>
      <c r="J29" s="33"/>
      <c r="K29" s="34">
        <f>IFERROR(SUM(K23:K28),0)</f>
        <v>0.82618239872280985</v>
      </c>
      <c r="L29" s="1"/>
      <c r="M29" s="1"/>
      <c r="N29" s="1"/>
    </row>
    <row r="30" spans="2:14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4" ht="16.5" thickTop="1" thickBot="1" x14ac:dyDescent="0.3">
      <c r="B31" s="31" t="s">
        <v>6</v>
      </c>
      <c r="C31" s="32">
        <f>SUM(C20,C29)</f>
        <v>5.4490740740740742E-2</v>
      </c>
      <c r="D31" s="35"/>
      <c r="E31" s="36">
        <f>IFERROR(SUM(E20,E29),0)</f>
        <v>1</v>
      </c>
      <c r="F31" s="32">
        <f>SUM(F20,F29)</f>
        <v>3.5069444444444445E-3</v>
      </c>
      <c r="G31" s="35"/>
      <c r="H31" s="36">
        <f>IFERROR(SUM(H20,H29),0)</f>
        <v>1</v>
      </c>
      <c r="I31" s="32">
        <f>SUM(I20,I29)</f>
        <v>5.7997685185185187E-2</v>
      </c>
      <c r="J31" s="35"/>
      <c r="K31" s="38">
        <f>IFERROR(SUM(K20,K29),0)</f>
        <v>1</v>
      </c>
    </row>
    <row r="32" spans="2:14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7"/>
  <sheetViews>
    <sheetView showGridLines="0" showZeros="0" view="pageBreakPreview" zoomScale="110" zoomScaleNormal="9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53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230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5.4976851851851836E-3</v>
      </c>
      <c r="D7" s="12">
        <f t="shared" ref="D7:D19" si="0">IFERROR(C7/C$20,0)</f>
        <v>0.3289473684210526</v>
      </c>
      <c r="E7" s="12">
        <f t="shared" ref="E7:E19" si="1">IFERROR(C7/C$31,0)</f>
        <v>7.58543596295113E-2</v>
      </c>
      <c r="F7" s="11">
        <v>1.0879629629629629E-3</v>
      </c>
      <c r="G7" s="12">
        <f t="shared" ref="G7:G19" si="2">IFERROR(F7/F$20,0)</f>
        <v>0.12702702702702698</v>
      </c>
      <c r="H7" s="12">
        <f t="shared" ref="H7:H19" si="3">IFERROR(F7/F$31,0)</f>
        <v>7.9191238416175216E-2</v>
      </c>
      <c r="I7" s="11">
        <f>C7+F7</f>
        <v>6.585648148148146E-3</v>
      </c>
      <c r="J7" s="12">
        <f t="shared" ref="J7:J19" si="4">IFERROR(I7/I$20,0)</f>
        <v>0.26053113553113544</v>
      </c>
      <c r="K7" s="14">
        <f t="shared" ref="K7:K19" si="5">IFERROR(I7/I$31,0)</f>
        <v>7.6386092092898331E-2</v>
      </c>
    </row>
    <row r="8" spans="2:11" s="5" customFormat="1" x14ac:dyDescent="0.25">
      <c r="B8" s="145" t="s">
        <v>100</v>
      </c>
      <c r="C8" s="11">
        <v>4.6412037037037047E-3</v>
      </c>
      <c r="D8" s="12">
        <f t="shared" si="0"/>
        <v>0.27770083102493082</v>
      </c>
      <c r="E8" s="12">
        <f t="shared" si="1"/>
        <v>6.4037048866176949E-2</v>
      </c>
      <c r="F8" s="11">
        <v>2.2106481481481482E-3</v>
      </c>
      <c r="G8" s="12">
        <f t="shared" si="2"/>
        <v>0.25810810810810808</v>
      </c>
      <c r="H8" s="12">
        <f t="shared" si="3"/>
        <v>0.16090985678180283</v>
      </c>
      <c r="I8" s="11">
        <f t="shared" ref="I8:I19" si="6">C8+F8</f>
        <v>6.8518518518518529E-3</v>
      </c>
      <c r="J8" s="12">
        <f t="shared" si="4"/>
        <v>0.2710622710622711</v>
      </c>
      <c r="K8" s="14">
        <f t="shared" si="5"/>
        <v>7.9473754866425023E-2</v>
      </c>
    </row>
    <row r="9" spans="2:11" s="5" customFormat="1" x14ac:dyDescent="0.25">
      <c r="B9" s="10" t="s">
        <v>51</v>
      </c>
      <c r="C9" s="11">
        <v>1.2037037037037036E-3</v>
      </c>
      <c r="D9" s="12">
        <f t="shared" si="0"/>
        <v>7.2022160664819951E-2</v>
      </c>
      <c r="E9" s="12">
        <f t="shared" si="1"/>
        <v>1.6608112424145637E-2</v>
      </c>
      <c r="F9" s="11">
        <v>7.7546296296296293E-4</v>
      </c>
      <c r="G9" s="12">
        <f t="shared" si="2"/>
        <v>9.0540540540540518E-2</v>
      </c>
      <c r="H9" s="12">
        <f t="shared" si="3"/>
        <v>5.6444818871103614E-2</v>
      </c>
      <c r="I9" s="11">
        <f t="shared" si="6"/>
        <v>1.9791666666666664E-3</v>
      </c>
      <c r="J9" s="12">
        <f t="shared" si="4"/>
        <v>7.8296703296703282E-2</v>
      </c>
      <c r="K9" s="14">
        <f t="shared" si="5"/>
        <v>2.2956101490132896E-2</v>
      </c>
    </row>
    <row r="10" spans="2:11" s="5" customFormat="1" x14ac:dyDescent="0.25">
      <c r="B10" s="10" t="s">
        <v>11</v>
      </c>
      <c r="C10" s="11">
        <v>2.5694444444444445E-3</v>
      </c>
      <c r="D10" s="12">
        <f t="shared" si="0"/>
        <v>0.15373961218836568</v>
      </c>
      <c r="E10" s="12">
        <f t="shared" si="1"/>
        <v>3.5451932290003187E-2</v>
      </c>
      <c r="F10" s="11">
        <v>1.712962962962963E-3</v>
      </c>
      <c r="G10" s="12">
        <f t="shared" si="2"/>
        <v>0.19999999999999996</v>
      </c>
      <c r="H10" s="12">
        <f t="shared" si="3"/>
        <v>0.12468407750631844</v>
      </c>
      <c r="I10" s="11">
        <f t="shared" si="6"/>
        <v>4.2824074074074075E-3</v>
      </c>
      <c r="J10" s="12">
        <f t="shared" si="4"/>
        <v>0.16941391941391942</v>
      </c>
      <c r="K10" s="14">
        <f t="shared" si="5"/>
        <v>4.9671096791515629E-2</v>
      </c>
    </row>
    <row r="11" spans="2:11" s="5" customFormat="1" x14ac:dyDescent="0.25">
      <c r="B11" s="10" t="s">
        <v>12</v>
      </c>
      <c r="C11" s="11">
        <v>1.273148148148148E-3</v>
      </c>
      <c r="D11" s="12">
        <f t="shared" si="0"/>
        <v>7.6177285318559565E-2</v>
      </c>
      <c r="E11" s="12">
        <f t="shared" si="1"/>
        <v>1.7566272756307885E-2</v>
      </c>
      <c r="F11" s="11">
        <v>7.5231481481481482E-4</v>
      </c>
      <c r="G11" s="12">
        <f t="shared" si="2"/>
        <v>8.7837837837837815E-2</v>
      </c>
      <c r="H11" s="12">
        <f t="shared" si="3"/>
        <v>5.4759898904802012E-2</v>
      </c>
      <c r="I11" s="11">
        <f t="shared" si="6"/>
        <v>2.0254629629629629E-3</v>
      </c>
      <c r="J11" s="12">
        <f t="shared" si="4"/>
        <v>8.0128205128205121E-2</v>
      </c>
      <c r="K11" s="14">
        <f t="shared" si="5"/>
        <v>2.3493086320311447E-2</v>
      </c>
    </row>
    <row r="12" spans="2:11" s="5" customFormat="1" x14ac:dyDescent="0.25">
      <c r="B12" s="10" t="s">
        <v>159</v>
      </c>
      <c r="C12" s="11">
        <v>9.4907407407407408E-4</v>
      </c>
      <c r="D12" s="12">
        <f t="shared" si="0"/>
        <v>5.6786703601108039E-2</v>
      </c>
      <c r="E12" s="12">
        <f t="shared" si="1"/>
        <v>1.3094857872884062E-2</v>
      </c>
      <c r="F12" s="11">
        <v>3.9351851851851852E-4</v>
      </c>
      <c r="G12" s="12">
        <f t="shared" si="2"/>
        <v>4.5945945945945935E-2</v>
      </c>
      <c r="H12" s="12">
        <f t="shared" si="3"/>
        <v>2.8643639427127207E-2</v>
      </c>
      <c r="I12" s="11">
        <f t="shared" si="6"/>
        <v>1.3425925925925927E-3</v>
      </c>
      <c r="J12" s="12">
        <f t="shared" si="4"/>
        <v>5.3113553113553119E-2</v>
      </c>
      <c r="K12" s="14">
        <f t="shared" si="5"/>
        <v>1.5572560075177875E-2</v>
      </c>
    </row>
    <row r="13" spans="2:11" s="5" customFormat="1" x14ac:dyDescent="0.25">
      <c r="B13" s="10" t="s">
        <v>105</v>
      </c>
      <c r="C13" s="11">
        <v>1.9675925925925926E-4</v>
      </c>
      <c r="D13" s="12">
        <f t="shared" si="0"/>
        <v>1.177285318559557E-2</v>
      </c>
      <c r="E13" s="12">
        <f t="shared" si="1"/>
        <v>2.714787607793037E-3</v>
      </c>
      <c r="F13" s="11">
        <v>6.7129629629629625E-4</v>
      </c>
      <c r="G13" s="12">
        <f t="shared" si="2"/>
        <v>7.8378378378378355E-2</v>
      </c>
      <c r="H13" s="12">
        <f t="shared" si="3"/>
        <v>4.8862679022746408E-2</v>
      </c>
      <c r="I13" s="11">
        <f t="shared" si="6"/>
        <v>8.6805555555555551E-4</v>
      </c>
      <c r="J13" s="12">
        <f t="shared" si="4"/>
        <v>3.4340659340659337E-2</v>
      </c>
      <c r="K13" s="14">
        <f t="shared" si="5"/>
        <v>1.0068465565847763E-2</v>
      </c>
    </row>
    <row r="14" spans="2:11" s="5" customFormat="1" x14ac:dyDescent="0.25">
      <c r="B14" s="10" t="s">
        <v>106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174</v>
      </c>
      <c r="C15" s="11">
        <v>0</v>
      </c>
      <c r="D15" s="12">
        <f t="shared" si="0"/>
        <v>0</v>
      </c>
      <c r="E15" s="12">
        <f t="shared" si="1"/>
        <v>0</v>
      </c>
      <c r="F15" s="11">
        <v>2.199074074074074E-4</v>
      </c>
      <c r="G15" s="12">
        <f t="shared" si="2"/>
        <v>2.567567567567567E-2</v>
      </c>
      <c r="H15" s="12">
        <f t="shared" si="3"/>
        <v>1.6006739679865205E-2</v>
      </c>
      <c r="I15" s="11">
        <f t="shared" si="6"/>
        <v>2.199074074074074E-4</v>
      </c>
      <c r="J15" s="12">
        <f t="shared" si="4"/>
        <v>8.6996336996337E-3</v>
      </c>
      <c r="K15" s="14">
        <f t="shared" si="5"/>
        <v>2.5506779433481E-3</v>
      </c>
    </row>
    <row r="16" spans="2:11" s="5" customFormat="1" x14ac:dyDescent="0.25">
      <c r="B16" s="10" t="s">
        <v>201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202</v>
      </c>
      <c r="C17" s="11">
        <v>0</v>
      </c>
      <c r="D17" s="12">
        <f t="shared" ref="D17" si="7">IFERROR(C17/C$20,0)</f>
        <v>0</v>
      </c>
      <c r="E17" s="12">
        <f t="shared" ref="E17" si="8">IFERROR(C17/C$31,0)</f>
        <v>0</v>
      </c>
      <c r="F17" s="11">
        <v>3.9351851851851852E-4</v>
      </c>
      <c r="G17" s="12">
        <f t="shared" ref="G17" si="9">IFERROR(F17/F$20,0)</f>
        <v>4.5945945945945935E-2</v>
      </c>
      <c r="H17" s="12">
        <f t="shared" ref="H17" si="10">IFERROR(F17/F$31,0)</f>
        <v>2.8643639427127207E-2</v>
      </c>
      <c r="I17" s="11">
        <f t="shared" si="6"/>
        <v>3.9351851851851852E-4</v>
      </c>
      <c r="J17" s="12">
        <f t="shared" ref="J17" si="11">IFERROR(I17/I$20,0)</f>
        <v>1.5567765567765568E-2</v>
      </c>
      <c r="K17" s="14">
        <f t="shared" ref="K17" si="12">IFERROR(I17/I$31,0)</f>
        <v>4.5643710565176528E-3</v>
      </c>
    </row>
    <row r="18" spans="2:11" s="5" customFormat="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 x14ac:dyDescent="0.3">
      <c r="B19" s="10" t="s">
        <v>13</v>
      </c>
      <c r="C19" s="11">
        <v>3.8194444444444441E-4</v>
      </c>
      <c r="D19" s="12">
        <f t="shared" si="0"/>
        <v>2.2853185595567867E-2</v>
      </c>
      <c r="E19" s="12">
        <f t="shared" si="1"/>
        <v>5.269881826892365E-3</v>
      </c>
      <c r="F19" s="11">
        <v>3.4722222222222218E-4</v>
      </c>
      <c r="G19" s="12">
        <f t="shared" si="2"/>
        <v>4.0540540540540529E-2</v>
      </c>
      <c r="H19" s="12">
        <f t="shared" si="3"/>
        <v>2.5273799494524001E-2</v>
      </c>
      <c r="I19" s="11">
        <f t="shared" si="6"/>
        <v>7.2916666666666659E-4</v>
      </c>
      <c r="J19" s="12">
        <f t="shared" si="4"/>
        <v>2.8846153846153844E-2</v>
      </c>
      <c r="K19" s="14">
        <f t="shared" si="5"/>
        <v>8.4575110753121203E-3</v>
      </c>
    </row>
    <row r="20" spans="2:11" s="5" customFormat="1" ht="16.5" thickTop="1" thickBot="1" x14ac:dyDescent="0.3">
      <c r="B20" s="31" t="s">
        <v>3</v>
      </c>
      <c r="C20" s="32">
        <f>SUM(C7:C19)</f>
        <v>1.6712962962962961E-2</v>
      </c>
      <c r="D20" s="33">
        <f>IFERROR(SUM(D7:D19),0)</f>
        <v>1</v>
      </c>
      <c r="E20" s="33">
        <f>IFERROR(SUM(E7:E19),0)</f>
        <v>0.23059725327371444</v>
      </c>
      <c r="F20" s="32">
        <f>SUM(F7:F19)</f>
        <v>8.5648148148148168E-3</v>
      </c>
      <c r="G20" s="33">
        <f>IFERROR(SUM(G7:G19),0)</f>
        <v>0.99999999999999978</v>
      </c>
      <c r="H20" s="33">
        <f>IFERROR(SUM(H7:H19),0)</f>
        <v>0.62342038753159223</v>
      </c>
      <c r="I20" s="32">
        <f>SUM(I7:I19)</f>
        <v>2.5277777777777777E-2</v>
      </c>
      <c r="J20" s="33">
        <f>IFERROR(SUM(J7:J19),0)</f>
        <v>0.99999999999999989</v>
      </c>
      <c r="K20" s="34">
        <f>IFERROR(SUM(K7:K19),0)</f>
        <v>0.29319371727748689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5.092592592592593E-3</v>
      </c>
      <c r="D23" s="19"/>
      <c r="E23" s="12">
        <f>IFERROR(C23/C$31,0)</f>
        <v>7.0265091025231555E-2</v>
      </c>
      <c r="F23" s="11">
        <v>3.0092592592592595E-4</v>
      </c>
      <c r="G23" s="19"/>
      <c r="H23" s="12">
        <f>IFERROR(F23/F$31,0)</f>
        <v>2.1903959561920806E-2</v>
      </c>
      <c r="I23" s="11">
        <f>C23+F23</f>
        <v>5.3935185185185188E-3</v>
      </c>
      <c r="J23" s="19"/>
      <c r="K23" s="14">
        <f>IFERROR(I23/I$31,0)</f>
        <v>6.2558732715800772E-2</v>
      </c>
    </row>
    <row r="24" spans="2:11" s="5" customFormat="1" x14ac:dyDescent="0.25">
      <c r="B24" s="18" t="s">
        <v>16</v>
      </c>
      <c r="C24" s="11">
        <v>2.0833333333333335E-4</v>
      </c>
      <c r="D24" s="19"/>
      <c r="E24" s="12">
        <f t="shared" ref="E24:E28" si="13">IFERROR(C24/C$31,0)</f>
        <v>2.8744809964867451E-3</v>
      </c>
      <c r="F24" s="11">
        <v>0</v>
      </c>
      <c r="G24" s="19"/>
      <c r="H24" s="12">
        <f t="shared" ref="H24:H28" si="14">IFERROR(F24/F$31,0)</f>
        <v>0</v>
      </c>
      <c r="I24" s="11">
        <f t="shared" ref="I24:I28" si="15">C24+F24</f>
        <v>2.0833333333333335E-4</v>
      </c>
      <c r="J24" s="19"/>
      <c r="K24" s="14">
        <f t="shared" ref="K24:K28" si="16">IFERROR(I24/I$31,0)</f>
        <v>2.4164317358034634E-3</v>
      </c>
    </row>
    <row r="25" spans="2:11" s="5" customFormat="1" x14ac:dyDescent="0.25">
      <c r="B25" s="18" t="s">
        <v>17</v>
      </c>
      <c r="C25" s="11">
        <v>2.1759259259259258E-3</v>
      </c>
      <c r="D25" s="19"/>
      <c r="E25" s="12">
        <f t="shared" si="13"/>
        <v>3.0022357074417114E-2</v>
      </c>
      <c r="F25" s="11">
        <v>5.0925925925925921E-4</v>
      </c>
      <c r="G25" s="19"/>
      <c r="H25" s="12">
        <f t="shared" si="14"/>
        <v>3.7068239258635206E-2</v>
      </c>
      <c r="I25" s="11">
        <f t="shared" si="15"/>
        <v>2.685185185185185E-3</v>
      </c>
      <c r="J25" s="19"/>
      <c r="K25" s="14">
        <f t="shared" si="16"/>
        <v>3.1145120150355744E-2</v>
      </c>
    </row>
    <row r="26" spans="2:11" s="5" customFormat="1" x14ac:dyDescent="0.25">
      <c r="B26" s="18" t="s">
        <v>18</v>
      </c>
      <c r="C26" s="11">
        <v>1.7986111111111116E-2</v>
      </c>
      <c r="D26" s="19"/>
      <c r="E26" s="12">
        <f t="shared" si="13"/>
        <v>0.2481635260300224</v>
      </c>
      <c r="F26" s="11">
        <v>3.5879629629629629E-3</v>
      </c>
      <c r="G26" s="19"/>
      <c r="H26" s="12">
        <f t="shared" si="14"/>
        <v>0.26116259477674808</v>
      </c>
      <c r="I26" s="11">
        <f t="shared" si="15"/>
        <v>2.1574074074074079E-2</v>
      </c>
      <c r="J26" s="19"/>
      <c r="K26" s="14">
        <f t="shared" si="16"/>
        <v>0.25023493086320314</v>
      </c>
    </row>
    <row r="27" spans="2:11" s="5" customFormat="1" x14ac:dyDescent="0.25">
      <c r="B27" s="18" t="s">
        <v>19</v>
      </c>
      <c r="C27" s="11">
        <v>3.0300925925925933E-2</v>
      </c>
      <c r="D27" s="19"/>
      <c r="E27" s="12">
        <f t="shared" si="13"/>
        <v>0.4180772916001278</v>
      </c>
      <c r="F27" s="11">
        <v>6.134259259259259E-4</v>
      </c>
      <c r="G27" s="19"/>
      <c r="H27" s="12">
        <f t="shared" si="14"/>
        <v>4.4650379106992412E-2</v>
      </c>
      <c r="I27" s="11">
        <f t="shared" si="15"/>
        <v>3.091435185185186E-2</v>
      </c>
      <c r="J27" s="19"/>
      <c r="K27" s="14">
        <f t="shared" si="16"/>
        <v>0.35857162035172507</v>
      </c>
    </row>
    <row r="28" spans="2:11" s="5" customFormat="1" ht="15.75" thickBot="1" x14ac:dyDescent="0.3">
      <c r="B28" s="23" t="s">
        <v>20</v>
      </c>
      <c r="C28" s="20">
        <v>0</v>
      </c>
      <c r="D28" s="24"/>
      <c r="E28" s="21">
        <f t="shared" si="13"/>
        <v>0</v>
      </c>
      <c r="F28" s="20">
        <v>1.6203703703703703E-4</v>
      </c>
      <c r="G28" s="24"/>
      <c r="H28" s="21">
        <f t="shared" si="14"/>
        <v>1.1794439764111202E-2</v>
      </c>
      <c r="I28" s="11">
        <f t="shared" si="15"/>
        <v>1.6203703703703703E-4</v>
      </c>
      <c r="J28" s="24"/>
      <c r="K28" s="22">
        <f t="shared" si="16"/>
        <v>1.8794469056249157E-3</v>
      </c>
    </row>
    <row r="29" spans="2:11" s="5" customFormat="1" ht="16.5" thickTop="1" thickBot="1" x14ac:dyDescent="0.3">
      <c r="B29" s="31" t="s">
        <v>3</v>
      </c>
      <c r="C29" s="32">
        <f>SUM(C23:C28)</f>
        <v>5.5763888888888904E-2</v>
      </c>
      <c r="D29" s="33"/>
      <c r="E29" s="33">
        <f>IFERROR(SUM(E23:E28),0)</f>
        <v>0.76940274672628561</v>
      </c>
      <c r="F29" s="32">
        <f>SUM(F23:F28)</f>
        <v>5.1736111111111115E-3</v>
      </c>
      <c r="G29" s="33"/>
      <c r="H29" s="33">
        <f>IFERROR(SUM(H23:H28),0)</f>
        <v>0.37657961246840777</v>
      </c>
      <c r="I29" s="32">
        <f>SUM(I23:I28)</f>
        <v>6.0937500000000012E-2</v>
      </c>
      <c r="J29" s="33"/>
      <c r="K29" s="34">
        <f>IFERROR(SUM(K23:K28),0)</f>
        <v>0.70680628272251311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7.2476851851851862E-2</v>
      </c>
      <c r="D31" s="35"/>
      <c r="E31" s="36">
        <f>IFERROR(SUM(E20,E29),0)</f>
        <v>1</v>
      </c>
      <c r="F31" s="32">
        <f>SUM(F20,F29)</f>
        <v>1.3738425925925928E-2</v>
      </c>
      <c r="G31" s="35"/>
      <c r="H31" s="36">
        <f>IFERROR(SUM(H20,H29),0)</f>
        <v>1</v>
      </c>
      <c r="I31" s="32">
        <f>SUM(I20,I29)</f>
        <v>8.6215277777777793E-2</v>
      </c>
      <c r="J31" s="35"/>
      <c r="K31" s="38">
        <f>IFERROR(SUM(K20,K29),0)</f>
        <v>1</v>
      </c>
    </row>
    <row r="32" spans="2:11" s="5" customFormat="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/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9" t="s">
        <v>55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230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9.3518518518518456E-3</v>
      </c>
      <c r="D7" s="12">
        <f t="shared" ref="D7:D19" si="0">IFERROR(C7/C$20,0)</f>
        <v>0.40319361277445093</v>
      </c>
      <c r="E7" s="12">
        <f t="shared" ref="E7:E19" si="1">IFERROR(C7/C$31,0)</f>
        <v>0.17672790901137347</v>
      </c>
      <c r="F7" s="11">
        <v>2.0370370370370369E-3</v>
      </c>
      <c r="G7" s="12">
        <f t="shared" ref="G7:G19" si="2">IFERROR(F7/F$20,0)</f>
        <v>0.15770609318996417</v>
      </c>
      <c r="H7" s="12">
        <f t="shared" ref="H7:H19" si="3">IFERROR(F7/F$31,0)</f>
        <v>0.10328638497652581</v>
      </c>
      <c r="I7" s="11">
        <f>C7+F7</f>
        <v>1.1388888888888882E-2</v>
      </c>
      <c r="J7" s="12">
        <f t="shared" ref="J7:J19" si="4">IFERROR(I7/I$20,0)</f>
        <v>0.31538461538461532</v>
      </c>
      <c r="K7" s="14">
        <f t="shared" ref="K7:K19" si="5">IFERROR(I7/I$31,0)</f>
        <v>0.15678776290630969</v>
      </c>
    </row>
    <row r="8" spans="2:11" x14ac:dyDescent="0.25">
      <c r="B8" s="145" t="s">
        <v>100</v>
      </c>
      <c r="C8" s="11">
        <v>3.4953703703703679E-3</v>
      </c>
      <c r="D8" s="12">
        <f t="shared" si="0"/>
        <v>0.15069860279441111</v>
      </c>
      <c r="E8" s="12">
        <f t="shared" si="1"/>
        <v>6.6054243219597505E-2</v>
      </c>
      <c r="F8" s="11">
        <v>3.3449074074074076E-3</v>
      </c>
      <c r="G8" s="12">
        <f t="shared" si="2"/>
        <v>0.25896057347670254</v>
      </c>
      <c r="H8" s="12">
        <f t="shared" si="3"/>
        <v>0.16960093896713616</v>
      </c>
      <c r="I8" s="11">
        <f t="shared" ref="I8:I19" si="6">C8+F8</f>
        <v>6.840277777777775E-3</v>
      </c>
      <c r="J8" s="12">
        <f t="shared" si="4"/>
        <v>0.18942307692307689</v>
      </c>
      <c r="K8" s="14">
        <f t="shared" si="5"/>
        <v>9.41682600382409E-2</v>
      </c>
    </row>
    <row r="9" spans="2:11" x14ac:dyDescent="0.25">
      <c r="B9" s="10" t="s">
        <v>51</v>
      </c>
      <c r="C9" s="11">
        <v>1.4467592592592594E-3</v>
      </c>
      <c r="D9" s="12">
        <f t="shared" si="0"/>
        <v>6.2375249500998028E-2</v>
      </c>
      <c r="E9" s="12">
        <f t="shared" si="1"/>
        <v>2.7340332458442699E-2</v>
      </c>
      <c r="F9" s="11">
        <v>4.976851851851851E-4</v>
      </c>
      <c r="G9" s="12">
        <f t="shared" si="2"/>
        <v>3.8530465949820784E-2</v>
      </c>
      <c r="H9" s="12">
        <f t="shared" si="3"/>
        <v>2.5234741784037555E-2</v>
      </c>
      <c r="I9" s="11">
        <f t="shared" si="6"/>
        <v>1.9444444444444444E-3</v>
      </c>
      <c r="J9" s="12">
        <f t="shared" si="4"/>
        <v>5.3846153846153863E-2</v>
      </c>
      <c r="K9" s="14">
        <f t="shared" si="5"/>
        <v>2.676864244741874E-2</v>
      </c>
    </row>
    <row r="10" spans="2:11" x14ac:dyDescent="0.25">
      <c r="B10" s="10" t="s">
        <v>11</v>
      </c>
      <c r="C10" s="11">
        <v>3.7384259259259246E-3</v>
      </c>
      <c r="D10" s="12">
        <f t="shared" si="0"/>
        <v>0.16117764471057883</v>
      </c>
      <c r="E10" s="12">
        <f t="shared" si="1"/>
        <v>7.0647419072615902E-2</v>
      </c>
      <c r="F10" s="11">
        <v>3.3796296296296291E-3</v>
      </c>
      <c r="G10" s="12">
        <f t="shared" si="2"/>
        <v>0.26164874551971323</v>
      </c>
      <c r="H10" s="12">
        <f t="shared" si="3"/>
        <v>0.17136150234741782</v>
      </c>
      <c r="I10" s="11">
        <f t="shared" si="6"/>
        <v>7.1180555555555537E-3</v>
      </c>
      <c r="J10" s="12">
        <f t="shared" si="4"/>
        <v>0.19711538461538461</v>
      </c>
      <c r="K10" s="14">
        <f t="shared" si="5"/>
        <v>9.7992351816443585E-2</v>
      </c>
    </row>
    <row r="11" spans="2:11" x14ac:dyDescent="0.25">
      <c r="B11" s="10" t="s">
        <v>12</v>
      </c>
      <c r="C11" s="11">
        <v>1.8171296296296299E-3</v>
      </c>
      <c r="D11" s="12">
        <f t="shared" si="0"/>
        <v>7.8343313373253523E-2</v>
      </c>
      <c r="E11" s="12">
        <f t="shared" si="1"/>
        <v>3.4339457567804037E-2</v>
      </c>
      <c r="F11" s="11">
        <v>1.1689814814814816E-3</v>
      </c>
      <c r="G11" s="12">
        <f t="shared" si="2"/>
        <v>9.0501792114695362E-2</v>
      </c>
      <c r="H11" s="12">
        <f t="shared" si="3"/>
        <v>5.9272300469483577E-2</v>
      </c>
      <c r="I11" s="11">
        <f t="shared" si="6"/>
        <v>2.9861111111111113E-3</v>
      </c>
      <c r="J11" s="12">
        <f t="shared" si="4"/>
        <v>8.2692307692307718E-2</v>
      </c>
      <c r="K11" s="14">
        <f t="shared" si="5"/>
        <v>4.1108986615678786E-2</v>
      </c>
    </row>
    <row r="12" spans="2:11" x14ac:dyDescent="0.25">
      <c r="B12" s="10" t="s">
        <v>159</v>
      </c>
      <c r="C12" s="11">
        <v>1.1689814814814811E-3</v>
      </c>
      <c r="D12" s="12">
        <f t="shared" si="0"/>
        <v>5.0399201596806387E-2</v>
      </c>
      <c r="E12" s="12">
        <f t="shared" si="1"/>
        <v>2.2090988626421695E-2</v>
      </c>
      <c r="F12" s="11">
        <v>5.3240740740740744E-4</v>
      </c>
      <c r="G12" s="12">
        <f t="shared" si="2"/>
        <v>4.1218637992831549E-2</v>
      </c>
      <c r="H12" s="12">
        <f t="shared" si="3"/>
        <v>2.6995305164319253E-2</v>
      </c>
      <c r="I12" s="11">
        <f t="shared" si="6"/>
        <v>1.7013888888888886E-3</v>
      </c>
      <c r="J12" s="12">
        <f t="shared" si="4"/>
        <v>4.7115384615384621E-2</v>
      </c>
      <c r="K12" s="14">
        <f t="shared" si="5"/>
        <v>2.3422562141491396E-2</v>
      </c>
    </row>
    <row r="13" spans="2:11" x14ac:dyDescent="0.25">
      <c r="B13" s="10" t="s">
        <v>105</v>
      </c>
      <c r="C13" s="11">
        <v>3.5879629629629629E-4</v>
      </c>
      <c r="D13" s="12">
        <f t="shared" si="0"/>
        <v>1.546906187624751E-2</v>
      </c>
      <c r="E13" s="12">
        <f t="shared" si="1"/>
        <v>6.7804024496937888E-3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3.5879629629629629E-4</v>
      </c>
      <c r="J13" s="12">
        <f t="shared" si="4"/>
        <v>9.9358974358974388E-3</v>
      </c>
      <c r="K13" s="14">
        <f t="shared" si="5"/>
        <v>4.939451880178458E-3</v>
      </c>
    </row>
    <row r="14" spans="2:11" x14ac:dyDescent="0.25">
      <c r="B14" s="10" t="s">
        <v>106</v>
      </c>
      <c r="C14" s="11">
        <v>1.6203703703703703E-4</v>
      </c>
      <c r="D14" s="12">
        <f t="shared" si="0"/>
        <v>6.986027944111778E-3</v>
      </c>
      <c r="E14" s="12">
        <f t="shared" si="1"/>
        <v>3.062117235345582E-3</v>
      </c>
      <c r="F14" s="11">
        <v>1.3888888888888889E-4</v>
      </c>
      <c r="G14" s="12">
        <f t="shared" si="2"/>
        <v>1.0752688172043012E-2</v>
      </c>
      <c r="H14" s="12">
        <f t="shared" si="3"/>
        <v>7.0422535211267607E-3</v>
      </c>
      <c r="I14" s="11">
        <f t="shared" si="6"/>
        <v>3.0092592592592595E-4</v>
      </c>
      <c r="J14" s="12">
        <f t="shared" si="4"/>
        <v>8.3333333333333367E-3</v>
      </c>
      <c r="K14" s="14">
        <f t="shared" si="5"/>
        <v>4.1427660930529013E-3</v>
      </c>
    </row>
    <row r="15" spans="2:11" x14ac:dyDescent="0.25">
      <c r="B15" s="10" t="s">
        <v>174</v>
      </c>
      <c r="C15" s="11">
        <v>4.7453703703703704E-4</v>
      </c>
      <c r="D15" s="12">
        <f t="shared" si="0"/>
        <v>2.0459081836327352E-2</v>
      </c>
      <c r="E15" s="12">
        <f t="shared" si="1"/>
        <v>8.9676290463692049E-3</v>
      </c>
      <c r="F15" s="11">
        <v>3.0092592592592595E-4</v>
      </c>
      <c r="G15" s="12">
        <f t="shared" si="2"/>
        <v>2.3297491039426528E-2</v>
      </c>
      <c r="H15" s="12">
        <f t="shared" si="3"/>
        <v>1.5258215962441316E-2</v>
      </c>
      <c r="I15" s="11">
        <f t="shared" si="6"/>
        <v>7.7546296296296304E-4</v>
      </c>
      <c r="J15" s="12">
        <f t="shared" si="4"/>
        <v>2.1474358974358981E-2</v>
      </c>
      <c r="K15" s="14">
        <f t="shared" si="5"/>
        <v>1.0675589547482475E-2</v>
      </c>
    </row>
    <row r="16" spans="2:11" x14ac:dyDescent="0.25">
      <c r="B16" s="10" t="s">
        <v>201</v>
      </c>
      <c r="C16" s="11">
        <v>3.8194444444444441E-4</v>
      </c>
      <c r="D16" s="12">
        <f t="shared" si="0"/>
        <v>1.6467065868263478E-2</v>
      </c>
      <c r="E16" s="12">
        <f t="shared" si="1"/>
        <v>7.2178477690288713E-3</v>
      </c>
      <c r="F16" s="11">
        <v>6.018518518518519E-4</v>
      </c>
      <c r="G16" s="12">
        <f t="shared" si="2"/>
        <v>4.6594982078853056E-2</v>
      </c>
      <c r="H16" s="12">
        <f t="shared" si="3"/>
        <v>3.0516431924882632E-2</v>
      </c>
      <c r="I16" s="11">
        <f t="shared" si="6"/>
        <v>9.8379629629629642E-4</v>
      </c>
      <c r="J16" s="12">
        <f t="shared" si="4"/>
        <v>2.7243589743589754E-2</v>
      </c>
      <c r="K16" s="14">
        <f t="shared" si="5"/>
        <v>1.3543658381134483E-2</v>
      </c>
    </row>
    <row r="17" spans="2:11" x14ac:dyDescent="0.25">
      <c r="B17" s="10" t="s">
        <v>202</v>
      </c>
      <c r="C17" s="11">
        <v>5.0925925925925932E-4</v>
      </c>
      <c r="D17" s="12">
        <f t="shared" ref="D17" si="7">IFERROR(C17/C$20,0)</f>
        <v>2.1956087824351305E-2</v>
      </c>
      <c r="E17" s="12">
        <f t="shared" ref="E17" si="8">IFERROR(C17/C$31,0)</f>
        <v>9.6237970253718313E-3</v>
      </c>
      <c r="F17" s="11">
        <v>9.1435185185185174E-4</v>
      </c>
      <c r="G17" s="12">
        <f t="shared" ref="G17" si="9">IFERROR(F17/F$20,0)</f>
        <v>7.0788530465949823E-2</v>
      </c>
      <c r="H17" s="12">
        <f t="shared" ref="H17" si="10">IFERROR(F17/F$31,0)</f>
        <v>4.6361502347417836E-2</v>
      </c>
      <c r="I17" s="11">
        <f t="shared" si="6"/>
        <v>1.4236111111111112E-3</v>
      </c>
      <c r="J17" s="12">
        <f t="shared" ref="J17" si="11">IFERROR(I17/I$20,0)</f>
        <v>3.9423076923076936E-2</v>
      </c>
      <c r="K17" s="14">
        <f t="shared" ref="K17" si="12">IFERROR(I17/I$31,0)</f>
        <v>1.9598470363288722E-2</v>
      </c>
    </row>
    <row r="18" spans="2:11" x14ac:dyDescent="0.25">
      <c r="B18" s="10" t="s">
        <v>160</v>
      </c>
      <c r="C18" s="11">
        <v>2.8935185185185184E-4</v>
      </c>
      <c r="D18" s="12">
        <f t="shared" si="0"/>
        <v>1.2475049900199604E-2</v>
      </c>
      <c r="E18" s="12">
        <f t="shared" si="1"/>
        <v>5.4680664916885394E-3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2.8935185185185184E-4</v>
      </c>
      <c r="J18" s="12">
        <f t="shared" si="4"/>
        <v>8.0128205128205138E-3</v>
      </c>
      <c r="K18" s="14">
        <f t="shared" si="5"/>
        <v>3.9834289356277886E-3</v>
      </c>
    </row>
    <row r="19" spans="2:11" ht="15.75" thickBot="1" x14ac:dyDescent="0.3">
      <c r="B19" s="10" t="s">
        <v>13</v>
      </c>
      <c r="C19" s="11"/>
      <c r="D19" s="12">
        <f t="shared" si="0"/>
        <v>0</v>
      </c>
      <c r="E19" s="12">
        <f t="shared" si="1"/>
        <v>0</v>
      </c>
      <c r="F19" s="11"/>
      <c r="G19" s="12">
        <f t="shared" si="2"/>
        <v>0</v>
      </c>
      <c r="H19" s="12">
        <f t="shared" si="3"/>
        <v>0</v>
      </c>
      <c r="I19" s="11">
        <f t="shared" si="6"/>
        <v>0</v>
      </c>
      <c r="J19" s="12">
        <f t="shared" si="4"/>
        <v>0</v>
      </c>
      <c r="K19" s="14">
        <f t="shared" si="5"/>
        <v>0</v>
      </c>
    </row>
    <row r="20" spans="2:11" ht="16.5" thickTop="1" thickBot="1" x14ac:dyDescent="0.3">
      <c r="B20" s="31" t="s">
        <v>3</v>
      </c>
      <c r="C20" s="32">
        <f>SUM(C7:C19)</f>
        <v>2.3194444444444438E-2</v>
      </c>
      <c r="D20" s="33">
        <f>IFERROR(SUM(D7:D19),0)</f>
        <v>0.99999999999999989</v>
      </c>
      <c r="E20" s="33">
        <f>IFERROR(SUM(E7:E19),0)</f>
        <v>0.43832020997375315</v>
      </c>
      <c r="F20" s="32">
        <f>SUM(F7:F19)</f>
        <v>1.2916666666666665E-2</v>
      </c>
      <c r="G20" s="33">
        <f>IFERROR(SUM(G7:G19),0)</f>
        <v>1.0000000000000002</v>
      </c>
      <c r="H20" s="33">
        <f>IFERROR(SUM(H7:H19),0)</f>
        <v>0.65492957746478886</v>
      </c>
      <c r="I20" s="32">
        <f>SUM(I7:I19)</f>
        <v>3.6111111111111101E-2</v>
      </c>
      <c r="J20" s="33">
        <f>IFERROR(SUM(J7:J19),0)</f>
        <v>0.99999999999999989</v>
      </c>
      <c r="K20" s="34">
        <f>IFERROR(SUM(K7:K19),0)</f>
        <v>0.49713193116634796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1.4467592592592592E-3</v>
      </c>
      <c r="D23" s="19"/>
      <c r="E23" s="12">
        <f>IFERROR(C23/C$31,0)</f>
        <v>2.7340332458442695E-2</v>
      </c>
      <c r="F23" s="11">
        <v>3.5879629629629635E-4</v>
      </c>
      <c r="G23" s="19"/>
      <c r="H23" s="12">
        <f>IFERROR(F23/F$31,0)</f>
        <v>1.81924882629108E-2</v>
      </c>
      <c r="I23" s="11">
        <f>C23+F23</f>
        <v>1.8055555555555555E-3</v>
      </c>
      <c r="J23" s="19"/>
      <c r="K23" s="14">
        <f>IFERROR(I23/I$31,0)</f>
        <v>2.4856596558317401E-2</v>
      </c>
    </row>
    <row r="24" spans="2:11" x14ac:dyDescent="0.25">
      <c r="B24" s="18" t="s">
        <v>16</v>
      </c>
      <c r="C24" s="11">
        <v>2.1990740740740738E-4</v>
      </c>
      <c r="D24" s="19"/>
      <c r="E24" s="12">
        <f t="shared" ref="E24:E28" si="13">IFERROR(C24/C$31,0)</f>
        <v>4.1557305336832892E-3</v>
      </c>
      <c r="F24" s="11">
        <v>2.6620370370370372E-4</v>
      </c>
      <c r="G24" s="19"/>
      <c r="H24" s="12">
        <f t="shared" ref="H24:H28" si="14">IFERROR(F24/F$31,0)</f>
        <v>1.3497652582159627E-2</v>
      </c>
      <c r="I24" s="11">
        <f t="shared" ref="I24:I28" si="15">C24+F24</f>
        <v>4.861111111111111E-4</v>
      </c>
      <c r="J24" s="19"/>
      <c r="K24" s="14">
        <f t="shared" ref="K24:K28" si="16">IFERROR(I24/I$31,0)</f>
        <v>6.6921606118546849E-3</v>
      </c>
    </row>
    <row r="25" spans="2:11" x14ac:dyDescent="0.25">
      <c r="B25" s="18" t="s">
        <v>17</v>
      </c>
      <c r="C25" s="11">
        <v>2.1759259259259258E-3</v>
      </c>
      <c r="D25" s="19"/>
      <c r="E25" s="12">
        <f t="shared" si="13"/>
        <v>4.1119860017497817E-2</v>
      </c>
      <c r="F25" s="11">
        <v>4.5138888888888887E-4</v>
      </c>
      <c r="G25" s="19"/>
      <c r="H25" s="12">
        <f t="shared" si="14"/>
        <v>2.2887323943661973E-2</v>
      </c>
      <c r="I25" s="11">
        <f t="shared" si="15"/>
        <v>2.6273148148148145E-3</v>
      </c>
      <c r="J25" s="19"/>
      <c r="K25" s="14">
        <f t="shared" si="16"/>
        <v>3.6169534735500324E-2</v>
      </c>
    </row>
    <row r="26" spans="2:11" x14ac:dyDescent="0.25">
      <c r="B26" s="18" t="s">
        <v>18</v>
      </c>
      <c r="C26" s="11">
        <v>1.1365740740740742E-2</v>
      </c>
      <c r="D26" s="19"/>
      <c r="E26" s="12">
        <f t="shared" si="13"/>
        <v>0.21478565179352585</v>
      </c>
      <c r="F26" s="11">
        <v>3.0787037037037042E-3</v>
      </c>
      <c r="G26" s="19"/>
      <c r="H26" s="12">
        <f t="shared" si="14"/>
        <v>0.15610328638497656</v>
      </c>
      <c r="I26" s="11">
        <f t="shared" si="15"/>
        <v>1.4444444444444447E-2</v>
      </c>
      <c r="J26" s="19"/>
      <c r="K26" s="14">
        <f t="shared" si="16"/>
        <v>0.19885277246653926</v>
      </c>
    </row>
    <row r="27" spans="2:11" x14ac:dyDescent="0.25">
      <c r="B27" s="18" t="s">
        <v>19</v>
      </c>
      <c r="C27" s="11">
        <v>1.4409722222222223E-2</v>
      </c>
      <c r="D27" s="19"/>
      <c r="E27" s="12">
        <f t="shared" si="13"/>
        <v>0.27230971128608927</v>
      </c>
      <c r="F27" s="11">
        <v>2.1990740740740746E-3</v>
      </c>
      <c r="G27" s="19"/>
      <c r="H27" s="12">
        <f t="shared" si="14"/>
        <v>0.11150234741784042</v>
      </c>
      <c r="I27" s="11">
        <f t="shared" si="15"/>
        <v>1.6608796296296299E-2</v>
      </c>
      <c r="J27" s="19"/>
      <c r="K27" s="14">
        <f t="shared" si="16"/>
        <v>0.22864882090503513</v>
      </c>
    </row>
    <row r="28" spans="2:11" ht="15.75" thickBot="1" x14ac:dyDescent="0.3">
      <c r="B28" s="23" t="s">
        <v>20</v>
      </c>
      <c r="C28" s="20">
        <v>1.0416666666666667E-4</v>
      </c>
      <c r="D28" s="24"/>
      <c r="E28" s="21">
        <f t="shared" si="13"/>
        <v>1.9685039370078744E-3</v>
      </c>
      <c r="F28" s="20">
        <v>4.5138888888888887E-4</v>
      </c>
      <c r="G28" s="24"/>
      <c r="H28" s="21">
        <f t="shared" si="14"/>
        <v>2.2887323943661973E-2</v>
      </c>
      <c r="I28" s="11">
        <f t="shared" si="15"/>
        <v>5.5555555555555556E-4</v>
      </c>
      <c r="J28" s="24"/>
      <c r="K28" s="22">
        <f t="shared" si="16"/>
        <v>7.6481835564053552E-3</v>
      </c>
    </row>
    <row r="29" spans="2:11" ht="16.5" thickTop="1" thickBot="1" x14ac:dyDescent="0.3">
      <c r="B29" s="31" t="s">
        <v>3</v>
      </c>
      <c r="C29" s="32">
        <f>SUM(C23:C28)</f>
        <v>2.9722222222222223E-2</v>
      </c>
      <c r="D29" s="33"/>
      <c r="E29" s="33">
        <f>IFERROR(SUM(E23:E28),0)</f>
        <v>0.56167979002624679</v>
      </c>
      <c r="F29" s="32">
        <f>SUM(F23:F28)</f>
        <v>6.8055555555555569E-3</v>
      </c>
      <c r="G29" s="33"/>
      <c r="H29" s="33">
        <f>IFERROR(SUM(H23:H28),0)</f>
        <v>0.34507042253521136</v>
      </c>
      <c r="I29" s="32">
        <f>SUM(I23:I28)</f>
        <v>3.6527777777777777E-2</v>
      </c>
      <c r="J29" s="33"/>
      <c r="K29" s="34">
        <f>IFERROR(SUM(K23:K28),0)</f>
        <v>0.5028680688336522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5.291666666666666E-2</v>
      </c>
      <c r="D31" s="35"/>
      <c r="E31" s="36">
        <f>IFERROR(SUM(E20,E29),0)</f>
        <v>1</v>
      </c>
      <c r="F31" s="32">
        <f>SUM(F20,F29)</f>
        <v>1.9722222222222221E-2</v>
      </c>
      <c r="G31" s="35"/>
      <c r="H31" s="36">
        <f>IFERROR(SUM(H20,H29),0)</f>
        <v>1.0000000000000002</v>
      </c>
      <c r="I31" s="32">
        <f>SUM(I20,I29)</f>
        <v>7.2638888888888878E-2</v>
      </c>
      <c r="J31" s="35"/>
      <c r="K31" s="38">
        <f>IFERROR(SUM(K20,K29),0)</f>
        <v>1.0000000000000002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89" t="s">
        <v>54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230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1.2152777777777778E-3</v>
      </c>
      <c r="D7" s="12">
        <f t="shared" ref="D7:D19" si="0">IFERROR(C7/C$20,0)</f>
        <v>0.14999999999999997</v>
      </c>
      <c r="E7" s="12">
        <f t="shared" ref="E7:E19" si="1">IFERROR(C7/C$31,0)</f>
        <v>3.8071065989847719E-2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1.2152777777777778E-3</v>
      </c>
      <c r="J7" s="12">
        <f t="shared" ref="J7:J19" si="4">IFERROR(I7/I$20,0)</f>
        <v>0.14999999999999997</v>
      </c>
      <c r="K7" s="14">
        <f t="shared" ref="K7:K19" si="5">IFERROR(I7/I$31,0)</f>
        <v>3.8071065989847719E-2</v>
      </c>
    </row>
    <row r="8" spans="2:11" x14ac:dyDescent="0.25">
      <c r="B8" s="145" t="s">
        <v>100</v>
      </c>
      <c r="C8" s="11"/>
      <c r="D8" s="12">
        <f t="shared" si="0"/>
        <v>0</v>
      </c>
      <c r="E8" s="12">
        <f t="shared" si="1"/>
        <v>0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0</v>
      </c>
      <c r="J8" s="12">
        <f t="shared" si="4"/>
        <v>0</v>
      </c>
      <c r="K8" s="14">
        <f t="shared" si="5"/>
        <v>0</v>
      </c>
    </row>
    <row r="9" spans="2:11" x14ac:dyDescent="0.25">
      <c r="B9" s="10" t="s">
        <v>51</v>
      </c>
      <c r="C9" s="11">
        <v>1.3310185185185187E-3</v>
      </c>
      <c r="D9" s="12">
        <f t="shared" si="0"/>
        <v>0.16428571428571428</v>
      </c>
      <c r="E9" s="12">
        <f t="shared" si="1"/>
        <v>4.1696881798404646E-2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1.3310185185185187E-3</v>
      </c>
      <c r="J9" s="12">
        <f t="shared" si="4"/>
        <v>0.16428571428571428</v>
      </c>
      <c r="K9" s="14">
        <f t="shared" si="5"/>
        <v>4.1696881798404646E-2</v>
      </c>
    </row>
    <row r="10" spans="2:11" x14ac:dyDescent="0.25">
      <c r="B10" s="10" t="s">
        <v>11</v>
      </c>
      <c r="C10" s="11">
        <v>9.0277777777777774E-4</v>
      </c>
      <c r="D10" s="12">
        <f t="shared" si="0"/>
        <v>0.1114285714285714</v>
      </c>
      <c r="E10" s="12">
        <f t="shared" si="1"/>
        <v>2.8281363306744016E-2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9.0277777777777774E-4</v>
      </c>
      <c r="J10" s="12">
        <f t="shared" si="4"/>
        <v>0.1114285714285714</v>
      </c>
      <c r="K10" s="14">
        <f t="shared" si="5"/>
        <v>2.8281363306744016E-2</v>
      </c>
    </row>
    <row r="11" spans="2:11" x14ac:dyDescent="0.25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159</v>
      </c>
      <c r="C12" s="11">
        <v>5.6712962962962967E-4</v>
      </c>
      <c r="D12" s="12">
        <f t="shared" si="0"/>
        <v>6.9999999999999993E-2</v>
      </c>
      <c r="E12" s="12">
        <f t="shared" si="1"/>
        <v>1.7766497461928935E-2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5.6712962962962967E-4</v>
      </c>
      <c r="J12" s="12">
        <f t="shared" si="4"/>
        <v>6.9999999999999993E-2</v>
      </c>
      <c r="K12" s="14">
        <f t="shared" si="5"/>
        <v>1.7766497461928935E-2</v>
      </c>
    </row>
    <row r="13" spans="2:11" x14ac:dyDescent="0.25">
      <c r="B13" s="10" t="s">
        <v>105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106</v>
      </c>
      <c r="C14" s="11">
        <v>1.7361111111111109E-4</v>
      </c>
      <c r="D14" s="12">
        <f t="shared" si="0"/>
        <v>2.1428571428571422E-2</v>
      </c>
      <c r="E14" s="12">
        <f t="shared" si="1"/>
        <v>5.4387237128353874E-3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1.7361111111111109E-4</v>
      </c>
      <c r="J14" s="12">
        <f t="shared" si="4"/>
        <v>2.1428571428571422E-2</v>
      </c>
      <c r="K14" s="14">
        <f t="shared" si="5"/>
        <v>5.4387237128353874E-3</v>
      </c>
    </row>
    <row r="15" spans="2:11" x14ac:dyDescent="0.25">
      <c r="B15" s="10" t="s">
        <v>174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201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202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3.9120370370370368E-3</v>
      </c>
      <c r="D19" s="12">
        <f t="shared" si="0"/>
        <v>0.48285714285714276</v>
      </c>
      <c r="E19" s="12">
        <f t="shared" si="1"/>
        <v>0.12255257432922408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3.9120370370370368E-3</v>
      </c>
      <c r="J19" s="12">
        <f t="shared" si="4"/>
        <v>0.48285714285714276</v>
      </c>
      <c r="K19" s="14">
        <f t="shared" si="5"/>
        <v>0.12255257432922408</v>
      </c>
    </row>
    <row r="20" spans="2:11" ht="16.5" thickTop="1" thickBot="1" x14ac:dyDescent="0.3">
      <c r="B20" s="31" t="s">
        <v>3</v>
      </c>
      <c r="C20" s="32">
        <f>SUM(C7:C19)</f>
        <v>8.1018518518518531E-3</v>
      </c>
      <c r="D20" s="33">
        <f>IFERROR(SUM(D7:D19),0)</f>
        <v>0.99999999999999989</v>
      </c>
      <c r="E20" s="33">
        <f>IFERROR(SUM(E7:E19),0)</f>
        <v>0.25380710659898476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8.1018518518518531E-3</v>
      </c>
      <c r="J20" s="33">
        <f>IFERROR(SUM(J7:J19),0)</f>
        <v>0.99999999999999989</v>
      </c>
      <c r="K20" s="34">
        <f>IFERROR(SUM(K7:K19),0)</f>
        <v>0.25380710659898476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3.506944444444444E-3</v>
      </c>
      <c r="D23" s="19"/>
      <c r="E23" s="12">
        <f>IFERROR(C23/C$31,0)</f>
        <v>0.10986221899927483</v>
      </c>
      <c r="F23" s="11">
        <v>0</v>
      </c>
      <c r="G23" s="19"/>
      <c r="H23" s="12">
        <f>IFERROR(F23/F$31,0)</f>
        <v>0</v>
      </c>
      <c r="I23" s="11">
        <f>C23+F23</f>
        <v>3.506944444444444E-3</v>
      </c>
      <c r="J23" s="19"/>
      <c r="K23" s="14">
        <f>IFERROR(I23/I$31,0)</f>
        <v>0.10986221899927483</v>
      </c>
    </row>
    <row r="24" spans="2:11" x14ac:dyDescent="0.25">
      <c r="B24" s="18" t="s">
        <v>16</v>
      </c>
      <c r="C24" s="11"/>
      <c r="D24" s="19"/>
      <c r="E24" s="12">
        <f t="shared" ref="E24:E28" si="7">IFERROR(C24/C$31,0)</f>
        <v>0</v>
      </c>
      <c r="F24" s="11">
        <v>0</v>
      </c>
      <c r="G24" s="19"/>
      <c r="H24" s="12">
        <f t="shared" ref="H24:H28" si="8">IFERROR(F24/F$31,0)</f>
        <v>0</v>
      </c>
      <c r="I24" s="11">
        <f t="shared" ref="I24:I28" si="9">C24+F24</f>
        <v>0</v>
      </c>
      <c r="J24" s="19"/>
      <c r="K24" s="14">
        <f t="shared" ref="K24:K28" si="10">IFERROR(I24/I$31,0)</f>
        <v>0</v>
      </c>
    </row>
    <row r="25" spans="2:11" x14ac:dyDescent="0.25">
      <c r="B25" s="18" t="s">
        <v>17</v>
      </c>
      <c r="C25" s="11"/>
      <c r="D25" s="19"/>
      <c r="E25" s="12">
        <f t="shared" si="7"/>
        <v>0</v>
      </c>
      <c r="F25" s="11">
        <v>0</v>
      </c>
      <c r="G25" s="19"/>
      <c r="H25" s="12">
        <f t="shared" si="8"/>
        <v>0</v>
      </c>
      <c r="I25" s="11">
        <f t="shared" si="9"/>
        <v>0</v>
      </c>
      <c r="J25" s="19"/>
      <c r="K25" s="14">
        <f t="shared" si="10"/>
        <v>0</v>
      </c>
    </row>
    <row r="26" spans="2:11" x14ac:dyDescent="0.25">
      <c r="B26" s="18" t="s">
        <v>18</v>
      </c>
      <c r="C26" s="11">
        <v>5.324074074074074E-3</v>
      </c>
      <c r="D26" s="19"/>
      <c r="E26" s="12">
        <f t="shared" si="7"/>
        <v>0.16678752719361856</v>
      </c>
      <c r="F26" s="11">
        <v>0</v>
      </c>
      <c r="G26" s="19"/>
      <c r="H26" s="12">
        <f t="shared" si="8"/>
        <v>0</v>
      </c>
      <c r="I26" s="11">
        <f t="shared" si="9"/>
        <v>5.324074074074074E-3</v>
      </c>
      <c r="J26" s="19"/>
      <c r="K26" s="14">
        <f t="shared" si="10"/>
        <v>0.16678752719361856</v>
      </c>
    </row>
    <row r="27" spans="2:11" x14ac:dyDescent="0.25">
      <c r="B27" s="18" t="s">
        <v>19</v>
      </c>
      <c r="C27" s="11">
        <v>1.4837962962962964E-2</v>
      </c>
      <c r="D27" s="19"/>
      <c r="E27" s="12">
        <f t="shared" si="7"/>
        <v>0.46482958665699786</v>
      </c>
      <c r="F27" s="11">
        <v>0</v>
      </c>
      <c r="G27" s="19"/>
      <c r="H27" s="12">
        <f t="shared" si="8"/>
        <v>0</v>
      </c>
      <c r="I27" s="11">
        <f t="shared" si="9"/>
        <v>1.4837962962962964E-2</v>
      </c>
      <c r="J27" s="19"/>
      <c r="K27" s="14">
        <f t="shared" si="10"/>
        <v>0.46482958665699786</v>
      </c>
    </row>
    <row r="28" spans="2:11" ht="15.75" thickBot="1" x14ac:dyDescent="0.3">
      <c r="B28" s="23" t="s">
        <v>20</v>
      </c>
      <c r="C28" s="20">
        <v>1.5046296296296297E-4</v>
      </c>
      <c r="D28" s="24"/>
      <c r="E28" s="21">
        <f t="shared" si="7"/>
        <v>4.7135605511240035E-3</v>
      </c>
      <c r="F28" s="20">
        <v>0</v>
      </c>
      <c r="G28" s="24"/>
      <c r="H28" s="21">
        <f t="shared" si="8"/>
        <v>0</v>
      </c>
      <c r="I28" s="11">
        <f t="shared" si="9"/>
        <v>1.5046296296296297E-4</v>
      </c>
      <c r="J28" s="24"/>
      <c r="K28" s="22">
        <f t="shared" si="10"/>
        <v>4.7135605511240035E-3</v>
      </c>
    </row>
    <row r="29" spans="2:11" ht="16.5" thickTop="1" thickBot="1" x14ac:dyDescent="0.3">
      <c r="B29" s="31" t="s">
        <v>3</v>
      </c>
      <c r="C29" s="32">
        <f>SUM(C23:C28)</f>
        <v>2.3819444444444445E-2</v>
      </c>
      <c r="D29" s="33"/>
      <c r="E29" s="33">
        <f>IFERROR(SUM(E23:E28),0)</f>
        <v>0.74619289340101524</v>
      </c>
      <c r="F29" s="32">
        <f>SUM(F23:F28)</f>
        <v>0</v>
      </c>
      <c r="G29" s="33"/>
      <c r="H29" s="33">
        <f>IFERROR(SUM(H23:H28),0)</f>
        <v>0</v>
      </c>
      <c r="I29" s="32">
        <f>SUM(I23:I28)</f>
        <v>2.3819444444444445E-2</v>
      </c>
      <c r="J29" s="33"/>
      <c r="K29" s="34">
        <f>IFERROR(SUM(K23:K28),0)</f>
        <v>0.74619289340101524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3.1921296296296295E-2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3.1921296296296295E-2</v>
      </c>
      <c r="J31" s="35"/>
      <c r="K31" s="38">
        <f>IFERROR(SUM(K20,K29),0)</f>
        <v>1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2"/>
  <sheetViews>
    <sheetView showGridLines="0" showZeros="0" view="pageBreakPreview" zoomScaleNormal="9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200" t="s">
        <v>175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2"/>
    </row>
    <row r="4" spans="2:14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14" x14ac:dyDescent="0.25">
      <c r="B5" s="52"/>
      <c r="C5" s="204" t="s">
        <v>7</v>
      </c>
      <c r="D5" s="204"/>
      <c r="E5" s="204"/>
      <c r="F5" s="204" t="s">
        <v>8</v>
      </c>
      <c r="G5" s="204"/>
      <c r="H5" s="204"/>
      <c r="I5" s="204" t="s">
        <v>9</v>
      </c>
      <c r="J5" s="204"/>
      <c r="K5" s="204"/>
      <c r="L5" s="204" t="s">
        <v>3</v>
      </c>
      <c r="M5" s="204"/>
      <c r="N5" s="205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</v>
      </c>
      <c r="D7" s="45">
        <f t="shared" ref="D7:D19" si="0">IFERROR(C7/C$20,0)</f>
        <v>0</v>
      </c>
      <c r="E7" s="45">
        <f t="shared" ref="E7:E19" si="1">IFERROR(C7/C$31,0)</f>
        <v>0</v>
      </c>
      <c r="F7" s="44">
        <v>5.5902777777777773E-3</v>
      </c>
      <c r="G7" s="45">
        <f t="shared" ref="G7:G19" si="2">IFERROR(F7/F$20,0)</f>
        <v>0.14761613691931538</v>
      </c>
      <c r="H7" s="45">
        <f t="shared" ref="H7:H19" si="3">IFERROR(F7/F$31,0)</f>
        <v>0.14649681528662417</v>
      </c>
      <c r="I7" s="44"/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5.5902777777777773E-3</v>
      </c>
      <c r="M7" s="45">
        <f t="shared" ref="M7:M13" si="6">IFERROR(L7/L$20,0)</f>
        <v>0.14761613691931538</v>
      </c>
      <c r="N7" s="47">
        <f t="shared" ref="N7:N13" si="7">IFERROR(L7/L$31,0)</f>
        <v>0.12825278810408919</v>
      </c>
    </row>
    <row r="8" spans="2:14" x14ac:dyDescent="0.25">
      <c r="B8" s="142" t="s">
        <v>100</v>
      </c>
      <c r="C8" s="44">
        <v>0</v>
      </c>
      <c r="D8" s="45">
        <f t="shared" si="0"/>
        <v>0</v>
      </c>
      <c r="E8" s="45">
        <f t="shared" si="1"/>
        <v>0</v>
      </c>
      <c r="F8" s="44"/>
      <c r="G8" s="45">
        <f t="shared" si="2"/>
        <v>0</v>
      </c>
      <c r="H8" s="45">
        <f t="shared" si="3"/>
        <v>0</v>
      </c>
      <c r="I8" s="44"/>
      <c r="J8" s="45">
        <f t="shared" si="4"/>
        <v>0</v>
      </c>
      <c r="K8" s="45">
        <f t="shared" si="5"/>
        <v>0</v>
      </c>
      <c r="L8" s="46">
        <f t="shared" ref="L8:L19" si="8">SUM(C8,F8,I8)</f>
        <v>0</v>
      </c>
      <c r="M8" s="45">
        <f t="shared" si="6"/>
        <v>0</v>
      </c>
      <c r="N8" s="47">
        <f t="shared" si="7"/>
        <v>0</v>
      </c>
    </row>
    <row r="9" spans="2:14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9.0972222222222218E-3</v>
      </c>
      <c r="G10" s="45">
        <f t="shared" si="2"/>
        <v>0.24022004889975546</v>
      </c>
      <c r="H10" s="45">
        <f t="shared" si="3"/>
        <v>0.23839854413102818</v>
      </c>
      <c r="I10" s="44"/>
      <c r="J10" s="45">
        <f t="shared" si="4"/>
        <v>0</v>
      </c>
      <c r="K10" s="45">
        <f t="shared" si="5"/>
        <v>0</v>
      </c>
      <c r="L10" s="46">
        <f t="shared" si="8"/>
        <v>9.0972222222222218E-3</v>
      </c>
      <c r="M10" s="45">
        <f t="shared" si="6"/>
        <v>0.24022004889975546</v>
      </c>
      <c r="N10" s="47">
        <f t="shared" si="7"/>
        <v>0.20870950610727559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3.2407407407407406E-4</v>
      </c>
      <c r="G11" s="45">
        <f t="shared" si="2"/>
        <v>8.557457212713936E-3</v>
      </c>
      <c r="H11" s="45">
        <f t="shared" si="3"/>
        <v>8.4925690021231404E-3</v>
      </c>
      <c r="I11" s="44"/>
      <c r="J11" s="45">
        <f t="shared" si="4"/>
        <v>0</v>
      </c>
      <c r="K11" s="45">
        <f t="shared" si="5"/>
        <v>0</v>
      </c>
      <c r="L11" s="46">
        <f t="shared" si="8"/>
        <v>3.2407407407407406E-4</v>
      </c>
      <c r="M11" s="45">
        <f t="shared" si="6"/>
        <v>8.557457212713936E-3</v>
      </c>
      <c r="N11" s="47">
        <f t="shared" si="7"/>
        <v>7.4349442379182144E-3</v>
      </c>
    </row>
    <row r="12" spans="2:14" x14ac:dyDescent="0.25">
      <c r="B12" s="43" t="s">
        <v>159</v>
      </c>
      <c r="C12" s="44">
        <v>0</v>
      </c>
      <c r="D12" s="45">
        <f t="shared" si="0"/>
        <v>0</v>
      </c>
      <c r="E12" s="45">
        <f t="shared" si="1"/>
        <v>0</v>
      </c>
      <c r="F12" s="44">
        <v>1.6203703703703703E-4</v>
      </c>
      <c r="G12" s="45">
        <f t="shared" si="2"/>
        <v>4.278728606356968E-3</v>
      </c>
      <c r="H12" s="45">
        <f t="shared" si="3"/>
        <v>4.2462845010615702E-3</v>
      </c>
      <c r="I12" s="44"/>
      <c r="J12" s="45">
        <f t="shared" si="4"/>
        <v>0</v>
      </c>
      <c r="K12" s="45">
        <f t="shared" si="5"/>
        <v>0</v>
      </c>
      <c r="L12" s="46">
        <f t="shared" si="8"/>
        <v>1.6203703703703703E-4</v>
      </c>
      <c r="M12" s="45">
        <f t="shared" si="6"/>
        <v>4.278728606356968E-3</v>
      </c>
      <c r="N12" s="47">
        <f t="shared" si="7"/>
        <v>3.7174721189591072E-3</v>
      </c>
    </row>
    <row r="13" spans="2:14" x14ac:dyDescent="0.25">
      <c r="B13" s="43" t="s">
        <v>105</v>
      </c>
      <c r="C13" s="44">
        <v>0</v>
      </c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/>
      <c r="J13" s="45">
        <f t="shared" si="4"/>
        <v>0</v>
      </c>
      <c r="K13" s="45">
        <f t="shared" si="5"/>
        <v>0</v>
      </c>
      <c r="L13" s="46">
        <f t="shared" si="8"/>
        <v>0</v>
      </c>
      <c r="M13" s="45">
        <f t="shared" si="6"/>
        <v>0</v>
      </c>
      <c r="N13" s="47">
        <f t="shared" si="7"/>
        <v>0</v>
      </c>
    </row>
    <row r="14" spans="2:14" x14ac:dyDescent="0.25">
      <c r="B14" s="43" t="s">
        <v>106</v>
      </c>
      <c r="C14" s="44">
        <v>0</v>
      </c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 x14ac:dyDescent="0.25">
      <c r="B15" s="43" t="s">
        <v>174</v>
      </c>
      <c r="C15" s="44">
        <v>0</v>
      </c>
      <c r="D15" s="45">
        <f t="shared" si="0"/>
        <v>0</v>
      </c>
      <c r="E15" s="45">
        <f t="shared" si="1"/>
        <v>0</v>
      </c>
      <c r="F15" s="44">
        <v>4.0509259259259258E-4</v>
      </c>
      <c r="G15" s="45">
        <f t="shared" si="2"/>
        <v>1.069682151589242E-2</v>
      </c>
      <c r="H15" s="45">
        <f t="shared" si="3"/>
        <v>1.0615711252653925E-2</v>
      </c>
      <c r="I15" s="44"/>
      <c r="J15" s="45">
        <f t="shared" si="4"/>
        <v>0</v>
      </c>
      <c r="K15" s="45">
        <f t="shared" si="5"/>
        <v>0</v>
      </c>
      <c r="L15" s="46">
        <f t="shared" si="8"/>
        <v>4.0509259259259258E-4</v>
      </c>
      <c r="M15" s="45">
        <f>IFERROR(L15/L$20,0)</f>
        <v>1.069682151589242E-2</v>
      </c>
      <c r="N15" s="47">
        <f>IFERROR(L15/L$31,0)</f>
        <v>9.2936802973977682E-3</v>
      </c>
    </row>
    <row r="16" spans="2:14" x14ac:dyDescent="0.25">
      <c r="B16" s="43" t="s">
        <v>201</v>
      </c>
      <c r="C16" s="44">
        <v>0</v>
      </c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IFERROR(L16/L$20,0)</f>
        <v>0</v>
      </c>
      <c r="N16" s="47">
        <f>IFERROR(L16/L$31,0)</f>
        <v>0</v>
      </c>
    </row>
    <row r="17" spans="2:14" x14ac:dyDescent="0.25">
      <c r="B17" s="43" t="s">
        <v>202</v>
      </c>
      <c r="C17" s="44"/>
      <c r="D17" s="45"/>
      <c r="E17" s="45"/>
      <c r="F17" s="44">
        <v>2.8935185185185189E-4</v>
      </c>
      <c r="G17" s="45">
        <f t="shared" ref="G17" si="9">IFERROR(F17/F$20,0)</f>
        <v>7.6405867970660152E-3</v>
      </c>
      <c r="H17" s="45">
        <f t="shared" ref="H17" si="10">IFERROR(F17/F$31,0)</f>
        <v>7.5826508947528055E-3</v>
      </c>
      <c r="I17" s="44"/>
      <c r="J17" s="45"/>
      <c r="K17" s="45"/>
      <c r="L17" s="46">
        <f t="shared" ref="L17" si="11">SUM(C17,F17,I17)</f>
        <v>2.8935185185185189E-4</v>
      </c>
      <c r="M17" s="45">
        <f>IFERROR(L17/L$20,0)</f>
        <v>7.6405867970660152E-3</v>
      </c>
      <c r="N17" s="47">
        <f>IFERROR(L17/L$31,0)</f>
        <v>6.6383430695698357E-3</v>
      </c>
    </row>
    <row r="18" spans="2:14" x14ac:dyDescent="0.25">
      <c r="B18" s="43" t="s">
        <v>160</v>
      </c>
      <c r="C18" s="44">
        <v>0</v>
      </c>
      <c r="D18" s="45">
        <f t="shared" si="0"/>
        <v>0</v>
      </c>
      <c r="E18" s="45">
        <f t="shared" si="1"/>
        <v>0</v>
      </c>
      <c r="F18" s="44"/>
      <c r="G18" s="45">
        <f t="shared" si="2"/>
        <v>0</v>
      </c>
      <c r="H18" s="45">
        <f t="shared" si="3"/>
        <v>0</v>
      </c>
      <c r="I18" s="44"/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.75" thickBot="1" x14ac:dyDescent="0.3">
      <c r="B19" s="43" t="s">
        <v>13</v>
      </c>
      <c r="C19" s="44">
        <v>0</v>
      </c>
      <c r="D19" s="45">
        <f t="shared" si="0"/>
        <v>0</v>
      </c>
      <c r="E19" s="45">
        <f t="shared" si="1"/>
        <v>0</v>
      </c>
      <c r="F19" s="44">
        <v>2.2002314814814815E-2</v>
      </c>
      <c r="G19" s="45">
        <f t="shared" si="2"/>
        <v>0.58099022004889966</v>
      </c>
      <c r="H19" s="45">
        <f t="shared" si="3"/>
        <v>0.57658477403700326</v>
      </c>
      <c r="I19" s="44"/>
      <c r="J19" s="45">
        <f t="shared" si="4"/>
        <v>0</v>
      </c>
      <c r="K19" s="45">
        <f t="shared" si="5"/>
        <v>0</v>
      </c>
      <c r="L19" s="46">
        <f t="shared" si="8"/>
        <v>2.2002314814814815E-2</v>
      </c>
      <c r="M19" s="45">
        <f>IFERROR(L19/L$20,0)</f>
        <v>0.58099022004889966</v>
      </c>
      <c r="N19" s="47">
        <f>IFERROR(L19/L$31,0)</f>
        <v>0.50477960701009028</v>
      </c>
    </row>
    <row r="20" spans="2:14" s="2" customFormat="1" ht="16.5" thickTop="1" thickBot="1" x14ac:dyDescent="0.3">
      <c r="B20" s="60" t="s">
        <v>3</v>
      </c>
      <c r="C20" s="61">
        <f>SUM(C7:C19)</f>
        <v>0</v>
      </c>
      <c r="D20" s="62">
        <f>IFERROR(SUM(D7:D19),0)</f>
        <v>0</v>
      </c>
      <c r="E20" s="62">
        <f>IFERROR(SUM(E7:E19),0)</f>
        <v>0</v>
      </c>
      <c r="F20" s="61">
        <f>SUM(F7:F19)</f>
        <v>3.7870370370370374E-2</v>
      </c>
      <c r="G20" s="62">
        <f>IFERROR(SUM(G7:G19),0)</f>
        <v>0.99999999999999989</v>
      </c>
      <c r="H20" s="62">
        <f>IFERROR(SUM(H7:H19),0)</f>
        <v>0.99241734910524704</v>
      </c>
      <c r="I20" s="61">
        <f>SUM(I7:I19)</f>
        <v>0</v>
      </c>
      <c r="J20" s="62">
        <f>IFERROR(SUM(J7:J19),0)</f>
        <v>0</v>
      </c>
      <c r="K20" s="62">
        <f>IFERROR(SUM(K7:K19),0)</f>
        <v>0</v>
      </c>
      <c r="L20" s="61">
        <f>SUM(L7:L19)</f>
        <v>3.7870370370370374E-2</v>
      </c>
      <c r="M20" s="62">
        <f>IFERROR(SUM(M7:M19),0)</f>
        <v>0.99999999999999989</v>
      </c>
      <c r="N20" s="63">
        <f>IFERROR(SUM(N7:N19),0)</f>
        <v>0.86882634094530009</v>
      </c>
    </row>
    <row r="21" spans="2:14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s="3" customFormat="1" x14ac:dyDescent="0.2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 x14ac:dyDescent="0.25">
      <c r="B23" s="50" t="s">
        <v>15</v>
      </c>
      <c r="C23" s="44">
        <v>0</v>
      </c>
      <c r="D23" s="51"/>
      <c r="E23" s="45">
        <f>IFERROR(C23/C$31,0)</f>
        <v>0</v>
      </c>
      <c r="F23" s="44"/>
      <c r="G23" s="51"/>
      <c r="H23" s="45">
        <f>IFERROR(F23/F$31,0)</f>
        <v>0</v>
      </c>
      <c r="I23" s="44"/>
      <c r="J23" s="51"/>
      <c r="K23" s="45">
        <f>IFERROR(I23/I$31,0)</f>
        <v>0</v>
      </c>
      <c r="L23" s="46">
        <f>SUM(C23,F23,I23)</f>
        <v>0</v>
      </c>
      <c r="M23" s="51"/>
      <c r="N23" s="47">
        <f>IFERROR(L23/L$31,0)</f>
        <v>0</v>
      </c>
    </row>
    <row r="24" spans="2:14" x14ac:dyDescent="0.25">
      <c r="B24" s="50" t="s">
        <v>16</v>
      </c>
      <c r="C24" s="44">
        <v>0</v>
      </c>
      <c r="D24" s="51"/>
      <c r="E24" s="45">
        <f t="shared" ref="E24:E28" si="12">IFERROR(C24/C$31,0)</f>
        <v>0</v>
      </c>
      <c r="F24" s="44"/>
      <c r="G24" s="51"/>
      <c r="H24" s="45">
        <f t="shared" ref="H24:H28" si="13">IFERROR(F24/F$31,0)</f>
        <v>0</v>
      </c>
      <c r="I24" s="44"/>
      <c r="J24" s="51"/>
      <c r="K24" s="45">
        <f t="shared" ref="K24:K28" si="14">IFERROR(I24/I$31,0)</f>
        <v>0</v>
      </c>
      <c r="L24" s="46">
        <f t="shared" ref="L24:L28" si="15">SUM(C24,F24,I24)</f>
        <v>0</v>
      </c>
      <c r="M24" s="51"/>
      <c r="N24" s="47">
        <f t="shared" ref="N24:N28" si="16">IFERROR(L24/L$31,0)</f>
        <v>0</v>
      </c>
    </row>
    <row r="25" spans="2:14" x14ac:dyDescent="0.25">
      <c r="B25" s="50" t="s">
        <v>17</v>
      </c>
      <c r="C25" s="44">
        <v>0</v>
      </c>
      <c r="D25" s="51"/>
      <c r="E25" s="45">
        <f t="shared" si="12"/>
        <v>0</v>
      </c>
      <c r="F25" s="44"/>
      <c r="G25" s="51"/>
      <c r="H25" s="45">
        <f t="shared" si="13"/>
        <v>0</v>
      </c>
      <c r="I25" s="44"/>
      <c r="J25" s="51"/>
      <c r="K25" s="45">
        <f t="shared" si="14"/>
        <v>0</v>
      </c>
      <c r="L25" s="46">
        <f t="shared" si="15"/>
        <v>0</v>
      </c>
      <c r="M25" s="51"/>
      <c r="N25" s="47">
        <f t="shared" si="16"/>
        <v>0</v>
      </c>
    </row>
    <row r="26" spans="2:14" x14ac:dyDescent="0.25">
      <c r="B26" s="50" t="s">
        <v>18</v>
      </c>
      <c r="C26" s="44">
        <v>0</v>
      </c>
      <c r="D26" s="51"/>
      <c r="E26" s="45">
        <f t="shared" si="12"/>
        <v>0</v>
      </c>
      <c r="F26" s="44">
        <v>2.8935185185185189E-4</v>
      </c>
      <c r="G26" s="51"/>
      <c r="H26" s="45">
        <f t="shared" si="13"/>
        <v>7.5826508947528055E-3</v>
      </c>
      <c r="I26" s="44"/>
      <c r="J26" s="51"/>
      <c r="K26" s="45">
        <f t="shared" si="14"/>
        <v>0</v>
      </c>
      <c r="L26" s="46">
        <f t="shared" si="15"/>
        <v>2.8935185185185189E-4</v>
      </c>
      <c r="M26" s="51"/>
      <c r="N26" s="47">
        <f t="shared" si="16"/>
        <v>6.6383430695698357E-3</v>
      </c>
    </row>
    <row r="27" spans="2:14" x14ac:dyDescent="0.25">
      <c r="B27" s="50" t="s">
        <v>19</v>
      </c>
      <c r="C27" s="44">
        <v>0</v>
      </c>
      <c r="D27" s="51"/>
      <c r="E27" s="45">
        <f t="shared" si="12"/>
        <v>0</v>
      </c>
      <c r="F27" s="44"/>
      <c r="G27" s="51"/>
      <c r="H27" s="45">
        <f t="shared" si="13"/>
        <v>0</v>
      </c>
      <c r="I27" s="44"/>
      <c r="J27" s="51"/>
      <c r="K27" s="45">
        <f t="shared" si="14"/>
        <v>0</v>
      </c>
      <c r="L27" s="46">
        <f t="shared" si="15"/>
        <v>0</v>
      </c>
      <c r="M27" s="51"/>
      <c r="N27" s="47">
        <f t="shared" si="16"/>
        <v>0</v>
      </c>
    </row>
    <row r="28" spans="2:14" ht="15.75" thickBot="1" x14ac:dyDescent="0.3">
      <c r="B28" s="55" t="s">
        <v>20</v>
      </c>
      <c r="C28" s="53">
        <v>0</v>
      </c>
      <c r="D28" s="56"/>
      <c r="E28" s="54">
        <f t="shared" si="12"/>
        <v>0</v>
      </c>
      <c r="F28" s="53"/>
      <c r="G28" s="56"/>
      <c r="H28" s="54">
        <f t="shared" si="13"/>
        <v>0</v>
      </c>
      <c r="I28" s="53">
        <v>5.4282407407407413E-3</v>
      </c>
      <c r="J28" s="56"/>
      <c r="K28" s="54">
        <f t="shared" si="14"/>
        <v>1</v>
      </c>
      <c r="L28" s="70">
        <f t="shared" si="15"/>
        <v>5.4282407407407413E-3</v>
      </c>
      <c r="M28" s="56"/>
      <c r="N28" s="67">
        <f t="shared" si="16"/>
        <v>0.12453531598513011</v>
      </c>
    </row>
    <row r="29" spans="2:14" s="2" customFormat="1" ht="16.5" thickTop="1" thickBot="1" x14ac:dyDescent="0.3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2.8935185185185189E-4</v>
      </c>
      <c r="G29" s="62"/>
      <c r="H29" s="62">
        <f>IFERROR(SUM(H23:H28),0)</f>
        <v>7.5826508947528055E-3</v>
      </c>
      <c r="I29" s="61">
        <f>SUM(I23:I28)</f>
        <v>5.4282407407407413E-3</v>
      </c>
      <c r="J29" s="62"/>
      <c r="K29" s="62">
        <f>IFERROR(SUM(K23:K28),0)</f>
        <v>1</v>
      </c>
      <c r="L29" s="61">
        <f>SUM(L23:L28)</f>
        <v>5.7175925925925936E-3</v>
      </c>
      <c r="M29" s="62"/>
      <c r="N29" s="63">
        <f>IFERROR(SUM(N23:N28),0)</f>
        <v>0.13117365905469994</v>
      </c>
    </row>
    <row r="30" spans="2:14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s="2" customFormat="1" ht="16.5" thickTop="1" thickBot="1" x14ac:dyDescent="0.3">
      <c r="B31" s="60" t="s">
        <v>6</v>
      </c>
      <c r="C31" s="61">
        <f>SUM(C20,C29)</f>
        <v>0</v>
      </c>
      <c r="D31" s="64"/>
      <c r="E31" s="65">
        <f>IFERROR(SUM(E20,E29),0)</f>
        <v>0</v>
      </c>
      <c r="F31" s="61">
        <f>SUM(F20,F29)</f>
        <v>3.8159722222222227E-2</v>
      </c>
      <c r="G31" s="64"/>
      <c r="H31" s="65">
        <f>IFERROR(SUM(H20,H29),0)</f>
        <v>0.99999999999999989</v>
      </c>
      <c r="I31" s="61">
        <f>SUM(I20,I29)</f>
        <v>5.4282407407407413E-3</v>
      </c>
      <c r="J31" s="64"/>
      <c r="K31" s="65">
        <f>IFERROR(SUM(K20,K29),0)</f>
        <v>1</v>
      </c>
      <c r="L31" s="71">
        <f>SUM(L20,L29)</f>
        <v>4.3587962962962967E-2</v>
      </c>
      <c r="M31" s="64"/>
      <c r="N31" s="66">
        <f>IFERROR(SUM(N20,N29),0)</f>
        <v>1</v>
      </c>
    </row>
    <row r="32" spans="2:14" s="3" customFormat="1" ht="66" customHeight="1" thickTop="1" thickBot="1" x14ac:dyDescent="0.3">
      <c r="B32" s="197" t="s">
        <v>231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9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2"/>
  <sheetViews>
    <sheetView showGridLines="0" showZeros="0" view="pageBreakPreview" zoomScaleNormal="69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200" t="s">
        <v>176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2"/>
    </row>
    <row r="4" spans="2:14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14" x14ac:dyDescent="0.25">
      <c r="B5" s="52"/>
      <c r="C5" s="204" t="s">
        <v>7</v>
      </c>
      <c r="D5" s="204"/>
      <c r="E5" s="204"/>
      <c r="F5" s="204" t="s">
        <v>8</v>
      </c>
      <c r="G5" s="204"/>
      <c r="H5" s="204"/>
      <c r="I5" s="204" t="s">
        <v>9</v>
      </c>
      <c r="J5" s="204"/>
      <c r="K5" s="204"/>
      <c r="L5" s="204" t="s">
        <v>3</v>
      </c>
      <c r="M5" s="204"/>
      <c r="N5" s="205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0.11443287037037048</v>
      </c>
      <c r="D7" s="45">
        <f t="shared" ref="D7:D19" si="0">IFERROR(C7/C$20,0)</f>
        <v>0.15530457729885977</v>
      </c>
      <c r="E7" s="45">
        <f t="shared" ref="E7:E19" si="1">IFERROR(C7/C$31,0)</f>
        <v>0.13348003942163614</v>
      </c>
      <c r="F7" s="44">
        <v>0</v>
      </c>
      <c r="G7" s="45">
        <f t="shared" ref="G7:G19" si="2">IFERROR(F7/F$20,0)</f>
        <v>0</v>
      </c>
      <c r="H7" s="45">
        <f t="shared" ref="H7:H19" si="3">IFERROR(F7/F$31,0)</f>
        <v>0</v>
      </c>
      <c r="I7" s="44">
        <v>0</v>
      </c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0.11443287037037048</v>
      </c>
      <c r="M7" s="45">
        <f t="shared" ref="M7:M15" si="6">IFERROR(L7/L$20,0)</f>
        <v>0.15530457729885977</v>
      </c>
      <c r="N7" s="47">
        <f t="shared" ref="N7:N15" si="7">IFERROR(L7/L$31,0)</f>
        <v>0.13348003942163614</v>
      </c>
    </row>
    <row r="8" spans="2:14" x14ac:dyDescent="0.25">
      <c r="B8" s="142" t="s">
        <v>100</v>
      </c>
      <c r="C8" s="44">
        <v>9.7060185185185152E-2</v>
      </c>
      <c r="D8" s="45">
        <f t="shared" si="0"/>
        <v>0.13172693286418899</v>
      </c>
      <c r="E8" s="45">
        <f t="shared" si="1"/>
        <v>0.11321569845148571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9" si="8">SUM(C8,F8,I8)</f>
        <v>9.7060185185185152E-2</v>
      </c>
      <c r="M8" s="45">
        <f t="shared" si="6"/>
        <v>0.13172693286418899</v>
      </c>
      <c r="N8" s="47">
        <f t="shared" si="7"/>
        <v>0.11321569845148571</v>
      </c>
    </row>
    <row r="9" spans="2:14" x14ac:dyDescent="0.25">
      <c r="B9" s="43" t="s">
        <v>51</v>
      </c>
      <c r="C9" s="44">
        <v>5.7164351851851827E-2</v>
      </c>
      <c r="D9" s="45">
        <f t="shared" si="0"/>
        <v>7.7581602839998723E-2</v>
      </c>
      <c r="E9" s="45">
        <f t="shared" si="1"/>
        <v>6.6679267189588345E-2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5.7164351851851827E-2</v>
      </c>
      <c r="M9" s="45">
        <f t="shared" si="6"/>
        <v>7.7581602839998723E-2</v>
      </c>
      <c r="N9" s="47">
        <f t="shared" si="7"/>
        <v>6.6679267189588345E-2</v>
      </c>
    </row>
    <row r="10" spans="2:14" x14ac:dyDescent="0.25">
      <c r="B10" s="43" t="s">
        <v>11</v>
      </c>
      <c r="C10" s="44">
        <v>0.19710648148148144</v>
      </c>
      <c r="D10" s="45">
        <f t="shared" si="0"/>
        <v>0.26750651880242532</v>
      </c>
      <c r="E10" s="45">
        <f t="shared" si="1"/>
        <v>0.22991454145347032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0.19710648148148144</v>
      </c>
      <c r="M10" s="45">
        <f t="shared" si="6"/>
        <v>0.26750651880242532</v>
      </c>
      <c r="N10" s="47">
        <f t="shared" si="7"/>
        <v>0.22991454145347032</v>
      </c>
    </row>
    <row r="11" spans="2:14" x14ac:dyDescent="0.25">
      <c r="B11" s="43" t="s">
        <v>12</v>
      </c>
      <c r="C11" s="44">
        <v>5.4930555555555573E-2</v>
      </c>
      <c r="D11" s="45">
        <f t="shared" si="0"/>
        <v>7.4549967013288976E-2</v>
      </c>
      <c r="E11" s="45">
        <f t="shared" si="1"/>
        <v>6.407365905685089E-2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5.4930555555555573E-2</v>
      </c>
      <c r="M11" s="45">
        <f t="shared" si="6"/>
        <v>7.4549967013288976E-2</v>
      </c>
      <c r="N11" s="47">
        <f t="shared" si="7"/>
        <v>6.407365905685089E-2</v>
      </c>
    </row>
    <row r="12" spans="2:14" x14ac:dyDescent="0.25">
      <c r="B12" s="43" t="s">
        <v>159</v>
      </c>
      <c r="C12" s="44">
        <v>3.4062499999999975E-2</v>
      </c>
      <c r="D12" s="45">
        <f t="shared" si="0"/>
        <v>4.6228519367911759E-2</v>
      </c>
      <c r="E12" s="45">
        <f t="shared" si="1"/>
        <v>3.973214888417867E-2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3.4062499999999975E-2</v>
      </c>
      <c r="M12" s="45">
        <f t="shared" si="6"/>
        <v>4.6228519367911759E-2</v>
      </c>
      <c r="N12" s="47">
        <f t="shared" si="7"/>
        <v>3.973214888417867E-2</v>
      </c>
    </row>
    <row r="13" spans="2:14" x14ac:dyDescent="0.25">
      <c r="B13" s="43" t="s">
        <v>105</v>
      </c>
      <c r="C13" s="44">
        <v>3.738425925925927E-2</v>
      </c>
      <c r="D13" s="45">
        <f t="shared" si="0"/>
        <v>5.0736703213848162E-2</v>
      </c>
      <c r="E13" s="45">
        <f t="shared" si="1"/>
        <v>4.3606809682601846E-2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3.738425925925927E-2</v>
      </c>
      <c r="M13" s="45">
        <f t="shared" si="6"/>
        <v>5.0736703213848162E-2</v>
      </c>
      <c r="N13" s="47">
        <f t="shared" si="7"/>
        <v>4.3606809682601846E-2</v>
      </c>
    </row>
    <row r="14" spans="2:14" x14ac:dyDescent="0.25">
      <c r="B14" s="43" t="s">
        <v>106</v>
      </c>
      <c r="C14" s="44">
        <v>8.8310185185185158E-3</v>
      </c>
      <c r="D14" s="45">
        <f t="shared" si="0"/>
        <v>1.1985171687977128E-2</v>
      </c>
      <c r="E14" s="45">
        <f t="shared" si="1"/>
        <v>1.030092748849077E-2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8.8310185185185158E-3</v>
      </c>
      <c r="M14" s="45">
        <f t="shared" si="6"/>
        <v>1.1985171687977128E-2</v>
      </c>
      <c r="N14" s="47">
        <f t="shared" si="7"/>
        <v>1.030092748849077E-2</v>
      </c>
    </row>
    <row r="15" spans="2:14" x14ac:dyDescent="0.25">
      <c r="B15" s="43" t="s">
        <v>174</v>
      </c>
      <c r="C15" s="44">
        <v>2.225694444444444E-2</v>
      </c>
      <c r="D15" s="45">
        <f t="shared" si="0"/>
        <v>3.0206402563538688E-2</v>
      </c>
      <c r="E15" s="45">
        <f t="shared" si="1"/>
        <v>2.5961577405462326E-2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2.225694444444444E-2</v>
      </c>
      <c r="M15" s="45">
        <f t="shared" si="6"/>
        <v>3.0206402563538688E-2</v>
      </c>
      <c r="N15" s="47">
        <f t="shared" si="7"/>
        <v>2.5961577405462326E-2</v>
      </c>
    </row>
    <row r="16" spans="2:14" x14ac:dyDescent="0.25">
      <c r="B16" s="43" t="s">
        <v>201</v>
      </c>
      <c r="C16" s="44">
        <v>1.7789351851851841E-2</v>
      </c>
      <c r="D16" s="45">
        <f t="shared" si="0"/>
        <v>2.4143130910119055E-2</v>
      </c>
      <c r="E16" s="45">
        <f t="shared" si="1"/>
        <v>2.0750361139987301E-2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ref="L16:L17" si="10">SUM(C16,F16,I16)</f>
        <v>1.7789351851851841E-2</v>
      </c>
      <c r="M16" s="45">
        <f t="shared" ref="M16:M17" si="11">IFERROR(L16/L$20,0)</f>
        <v>2.4143130910119055E-2</v>
      </c>
      <c r="N16" s="47">
        <f t="shared" ref="N16:N17" si="12">IFERROR(L16/L$31,0)</f>
        <v>2.0750361139987301E-2</v>
      </c>
    </row>
    <row r="17" spans="2:14" x14ac:dyDescent="0.25">
      <c r="B17" s="43" t="s">
        <v>202</v>
      </c>
      <c r="C17" s="44">
        <v>1.3587962962962961E-2</v>
      </c>
      <c r="D17" s="45">
        <f t="shared" si="0"/>
        <v>1.8441142282680408E-2</v>
      </c>
      <c r="E17" s="45">
        <f t="shared" si="1"/>
        <v>1.5849657760797074E-2</v>
      </c>
      <c r="F17" s="44"/>
      <c r="G17" s="45"/>
      <c r="H17" s="45"/>
      <c r="I17" s="44"/>
      <c r="J17" s="45"/>
      <c r="K17" s="45"/>
      <c r="L17" s="46">
        <f t="shared" si="10"/>
        <v>1.3587962962962961E-2</v>
      </c>
      <c r="M17" s="45">
        <f t="shared" si="11"/>
        <v>1.8441142282680408E-2</v>
      </c>
      <c r="N17" s="47">
        <f t="shared" si="12"/>
        <v>1.5849657760797074E-2</v>
      </c>
    </row>
    <row r="18" spans="2:14" x14ac:dyDescent="0.25">
      <c r="B18" s="43" t="s">
        <v>160</v>
      </c>
      <c r="C18" s="44">
        <v>5.1967592592592586E-3</v>
      </c>
      <c r="D18" s="45">
        <f t="shared" si="0"/>
        <v>7.0528729854544316E-3</v>
      </c>
      <c r="E18" s="45">
        <f t="shared" si="1"/>
        <v>6.0617515626898519E-3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ref="L18" si="13">SUM(C18,F18,I18)</f>
        <v>5.1967592592592586E-3</v>
      </c>
      <c r="M18" s="45">
        <f t="shared" ref="M18" si="14">IFERROR(L18/L$20,0)</f>
        <v>7.0528729854544316E-3</v>
      </c>
      <c r="N18" s="47">
        <f t="shared" ref="N18" si="15">IFERROR(L18/L$31,0)</f>
        <v>6.0617515626898519E-3</v>
      </c>
    </row>
    <row r="19" spans="2:14" ht="15.75" thickBot="1" x14ac:dyDescent="0.3">
      <c r="B19" s="43" t="s">
        <v>13</v>
      </c>
      <c r="C19" s="44">
        <v>7.7025462962962921E-2</v>
      </c>
      <c r="D19" s="45">
        <f t="shared" si="0"/>
        <v>0.10453645816970873</v>
      </c>
      <c r="E19" s="45">
        <f t="shared" si="1"/>
        <v>8.9846228618487636E-2</v>
      </c>
      <c r="F19" s="44">
        <v>0</v>
      </c>
      <c r="G19" s="45">
        <f t="shared" si="2"/>
        <v>0</v>
      </c>
      <c r="H19" s="45">
        <f t="shared" si="3"/>
        <v>0</v>
      </c>
      <c r="I19" s="44">
        <v>0</v>
      </c>
      <c r="J19" s="45">
        <f t="shared" si="4"/>
        <v>0</v>
      </c>
      <c r="K19" s="45">
        <f t="shared" si="5"/>
        <v>0</v>
      </c>
      <c r="L19" s="46">
        <f t="shared" si="8"/>
        <v>7.7025462962962921E-2</v>
      </c>
      <c r="M19" s="45">
        <f>IFERROR(L19/L$20,0)</f>
        <v>0.10453645816970873</v>
      </c>
      <c r="N19" s="47">
        <f>IFERROR(L19/L$31,0)</f>
        <v>8.9846228618487636E-2</v>
      </c>
    </row>
    <row r="20" spans="2:14" ht="16.5" thickTop="1" thickBot="1" x14ac:dyDescent="0.3">
      <c r="B20" s="60" t="s">
        <v>3</v>
      </c>
      <c r="C20" s="61">
        <f>SUM(C7:C19)</f>
        <v>0.73682870370370357</v>
      </c>
      <c r="D20" s="62">
        <f>IFERROR(SUM(D7:D19),0)</f>
        <v>1</v>
      </c>
      <c r="E20" s="62">
        <f>IFERROR(SUM(E7:E19),0)</f>
        <v>0.85947266811572698</v>
      </c>
      <c r="F20" s="61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2">
        <f>IFERROR(SUM(K7:K19),0)</f>
        <v>0</v>
      </c>
      <c r="L20" s="61">
        <f>SUM(L7:L19)</f>
        <v>0.73682870370370357</v>
      </c>
      <c r="M20" s="62">
        <f>IFERROR(SUM(M7:M19),0)</f>
        <v>1</v>
      </c>
      <c r="N20" s="63">
        <f>IFERROR(SUM(N7:N19),0)</f>
        <v>0.85947266811572698</v>
      </c>
    </row>
    <row r="21" spans="2:14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x14ac:dyDescent="0.2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 x14ac:dyDescent="0.25">
      <c r="B23" s="50" t="s">
        <v>15</v>
      </c>
      <c r="C23" s="44">
        <v>1.2361111111111113E-2</v>
      </c>
      <c r="D23" s="51"/>
      <c r="E23" s="45">
        <f>IFERROR(C23/C$31,0)</f>
        <v>1.4418598371832436E-2</v>
      </c>
      <c r="F23" s="44">
        <v>0</v>
      </c>
      <c r="G23" s="51"/>
      <c r="H23" s="45">
        <f>IFERROR(F23/F$31,0)</f>
        <v>0</v>
      </c>
      <c r="I23" s="44">
        <v>0</v>
      </c>
      <c r="J23" s="51"/>
      <c r="K23" s="45">
        <f>IFERROR(I23/I$31,0)</f>
        <v>0</v>
      </c>
      <c r="L23" s="46">
        <f>SUM(C23,F23,I23)</f>
        <v>1.2361111111111113E-2</v>
      </c>
      <c r="M23" s="51"/>
      <c r="N23" s="47">
        <f>IFERROR(L23/L$31,0)</f>
        <v>1.4418598371832436E-2</v>
      </c>
    </row>
    <row r="24" spans="2:14" x14ac:dyDescent="0.25">
      <c r="B24" s="50" t="s">
        <v>16</v>
      </c>
      <c r="C24" s="44">
        <v>3.7037037037037038E-3</v>
      </c>
      <c r="D24" s="51"/>
      <c r="E24" s="45">
        <f t="shared" ref="E24:E28" si="16">IFERROR(C24/C$31,0)</f>
        <v>4.3201792874404295E-3</v>
      </c>
      <c r="F24" s="44">
        <v>0</v>
      </c>
      <c r="G24" s="51"/>
      <c r="H24" s="45">
        <f t="shared" ref="H24:H28" si="17">IFERROR(F24/F$31,0)</f>
        <v>0</v>
      </c>
      <c r="I24" s="44">
        <v>0</v>
      </c>
      <c r="J24" s="51"/>
      <c r="K24" s="45">
        <f t="shared" ref="K24:K28" si="18">IFERROR(I24/I$31,0)</f>
        <v>0</v>
      </c>
      <c r="L24" s="46">
        <f t="shared" ref="L24:L28" si="19">SUM(C24,F24,I24)</f>
        <v>3.7037037037037038E-3</v>
      </c>
      <c r="M24" s="51"/>
      <c r="N24" s="47">
        <f t="shared" ref="N24:N28" si="20">IFERROR(L24/L$31,0)</f>
        <v>4.3201792874404295E-3</v>
      </c>
    </row>
    <row r="25" spans="2:14" x14ac:dyDescent="0.25">
      <c r="B25" s="50" t="s">
        <v>17</v>
      </c>
      <c r="C25" s="44">
        <v>1.1805555555555556E-3</v>
      </c>
      <c r="D25" s="51"/>
      <c r="E25" s="45">
        <f t="shared" si="16"/>
        <v>1.3770571478716369E-3</v>
      </c>
      <c r="F25" s="44">
        <v>0</v>
      </c>
      <c r="G25" s="51"/>
      <c r="H25" s="45">
        <f t="shared" si="17"/>
        <v>0</v>
      </c>
      <c r="I25" s="44">
        <v>0</v>
      </c>
      <c r="J25" s="51"/>
      <c r="K25" s="45">
        <f t="shared" si="18"/>
        <v>0</v>
      </c>
      <c r="L25" s="46">
        <f t="shared" si="19"/>
        <v>1.1805555555555556E-3</v>
      </c>
      <c r="M25" s="51"/>
      <c r="N25" s="47">
        <f t="shared" si="20"/>
        <v>1.3770571478716369E-3</v>
      </c>
    </row>
    <row r="26" spans="2:14" x14ac:dyDescent="0.25">
      <c r="B26" s="50" t="s">
        <v>18</v>
      </c>
      <c r="C26" s="44">
        <v>6.5717592592592577E-2</v>
      </c>
      <c r="D26" s="51"/>
      <c r="E26" s="45">
        <f t="shared" si="16"/>
        <v>7.6656181231521098E-2</v>
      </c>
      <c r="F26" s="44">
        <v>0</v>
      </c>
      <c r="G26" s="51"/>
      <c r="H26" s="45">
        <f t="shared" si="17"/>
        <v>0</v>
      </c>
      <c r="I26" s="44">
        <v>0</v>
      </c>
      <c r="J26" s="51"/>
      <c r="K26" s="45">
        <f t="shared" si="18"/>
        <v>0</v>
      </c>
      <c r="L26" s="46">
        <f t="shared" si="19"/>
        <v>6.5717592592592577E-2</v>
      </c>
      <c r="M26" s="51"/>
      <c r="N26" s="47">
        <f t="shared" si="20"/>
        <v>7.6656181231521098E-2</v>
      </c>
    </row>
    <row r="27" spans="2:14" s="2" customFormat="1" x14ac:dyDescent="0.25">
      <c r="B27" s="50" t="s">
        <v>19</v>
      </c>
      <c r="C27" s="44">
        <v>2.5462962962962962E-2</v>
      </c>
      <c r="D27" s="51"/>
      <c r="E27" s="45">
        <f t="shared" si="16"/>
        <v>2.9701232601152951E-2</v>
      </c>
      <c r="F27" s="44">
        <v>0</v>
      </c>
      <c r="G27" s="51"/>
      <c r="H27" s="45">
        <f t="shared" si="17"/>
        <v>0</v>
      </c>
      <c r="I27" s="44">
        <v>0</v>
      </c>
      <c r="J27" s="51"/>
      <c r="K27" s="45">
        <f t="shared" si="18"/>
        <v>0</v>
      </c>
      <c r="L27" s="46">
        <f t="shared" si="19"/>
        <v>2.5462962962962962E-2</v>
      </c>
      <c r="M27" s="51"/>
      <c r="N27" s="47">
        <f t="shared" si="20"/>
        <v>2.9701232601152951E-2</v>
      </c>
    </row>
    <row r="28" spans="2:14" ht="15.75" thickBot="1" x14ac:dyDescent="0.3">
      <c r="B28" s="55" t="s">
        <v>20</v>
      </c>
      <c r="C28" s="53">
        <v>1.2048611111111112E-2</v>
      </c>
      <c r="D28" s="56"/>
      <c r="E28" s="54">
        <f t="shared" si="16"/>
        <v>1.4054083244454649E-2</v>
      </c>
      <c r="F28" s="53">
        <v>0</v>
      </c>
      <c r="G28" s="56"/>
      <c r="H28" s="54">
        <f t="shared" si="17"/>
        <v>0</v>
      </c>
      <c r="I28" s="53">
        <v>0</v>
      </c>
      <c r="J28" s="56"/>
      <c r="K28" s="54">
        <f t="shared" si="18"/>
        <v>0</v>
      </c>
      <c r="L28" s="70">
        <f t="shared" si="19"/>
        <v>1.2048611111111112E-2</v>
      </c>
      <c r="M28" s="56"/>
      <c r="N28" s="67">
        <f t="shared" si="20"/>
        <v>1.4054083244454649E-2</v>
      </c>
    </row>
    <row r="29" spans="2:14" s="3" customFormat="1" ht="16.5" thickTop="1" thickBot="1" x14ac:dyDescent="0.3">
      <c r="B29" s="60" t="s">
        <v>3</v>
      </c>
      <c r="C29" s="61">
        <f>SUM(C23:C28)</f>
        <v>0.12047453703703702</v>
      </c>
      <c r="D29" s="62"/>
      <c r="E29" s="62">
        <f>IFERROR(SUM(E23:E28),0)</f>
        <v>0.14052733188427319</v>
      </c>
      <c r="F29" s="61">
        <f>SUM(F23:F28)</f>
        <v>0</v>
      </c>
      <c r="G29" s="62"/>
      <c r="H29" s="62">
        <f>IFERROR(SUM(H23:H28),0)</f>
        <v>0</v>
      </c>
      <c r="I29" s="61">
        <f>SUM(I23:I28)</f>
        <v>0</v>
      </c>
      <c r="J29" s="62"/>
      <c r="K29" s="62">
        <f>IFERROR(SUM(K23:K28),0)</f>
        <v>0</v>
      </c>
      <c r="L29" s="61">
        <f>SUM(L23:L28)</f>
        <v>0.12047453703703702</v>
      </c>
      <c r="M29" s="62"/>
      <c r="N29" s="63">
        <f>IFERROR(SUM(N23:N28),0)</f>
        <v>0.14052733188427319</v>
      </c>
    </row>
    <row r="30" spans="2:14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ht="16.5" thickTop="1" thickBot="1" x14ac:dyDescent="0.3">
      <c r="B31" s="60" t="s">
        <v>6</v>
      </c>
      <c r="C31" s="61">
        <f>SUM(C20,C29)</f>
        <v>0.8573032407407406</v>
      </c>
      <c r="D31" s="64"/>
      <c r="E31" s="65">
        <f>IFERROR(SUM(E20,E29),0)</f>
        <v>1.0000000000000002</v>
      </c>
      <c r="F31" s="61">
        <f>SUM(F20,F29)</f>
        <v>0</v>
      </c>
      <c r="G31" s="64"/>
      <c r="H31" s="65">
        <f>IFERROR(SUM(H20,H29),0)</f>
        <v>0</v>
      </c>
      <c r="I31" s="61">
        <f>SUM(I20,I29)</f>
        <v>0</v>
      </c>
      <c r="J31" s="64"/>
      <c r="K31" s="65">
        <f>IFERROR(SUM(K20,K29),0)</f>
        <v>0</v>
      </c>
      <c r="L31" s="71">
        <f>SUM(L20,L29)</f>
        <v>0.8573032407407406</v>
      </c>
      <c r="M31" s="64"/>
      <c r="N31" s="66">
        <f>IFERROR(SUM(N20,N29),0)</f>
        <v>1.0000000000000002</v>
      </c>
    </row>
    <row r="32" spans="2:14" ht="81.75" customHeight="1" thickTop="1" thickBot="1" x14ac:dyDescent="0.3">
      <c r="B32" s="197" t="s">
        <v>232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9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143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107</v>
      </c>
      <c r="D5" s="209"/>
      <c r="E5" s="209"/>
      <c r="F5" s="204" t="s">
        <v>99</v>
      </c>
      <c r="G5" s="209"/>
      <c r="H5" s="209"/>
      <c r="I5" s="204" t="s">
        <v>3</v>
      </c>
      <c r="J5" s="204"/>
      <c r="K5" s="205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44"/>
      <c r="D7" s="45">
        <f t="shared" ref="D7:D19" si="0">IFERROR(C7/C$20,0)</f>
        <v>0</v>
      </c>
      <c r="E7" s="45">
        <f t="shared" ref="E7:E19" si="1">IFERROR(C7/C$31,0)</f>
        <v>0</v>
      </c>
      <c r="F7" s="44">
        <v>1.3726851851851855E-2</v>
      </c>
      <c r="G7" s="45">
        <f t="shared" ref="G7:G19" si="2">IFERROR(F7/F$20,0)</f>
        <v>4.6416969981605438E-2</v>
      </c>
      <c r="H7" s="45">
        <f t="shared" ref="H7:H19" si="3">IFERROR(F7/F$31,0)</f>
        <v>3.9278026163272077E-2</v>
      </c>
      <c r="I7" s="44">
        <f>SUM(C7,F7)</f>
        <v>1.3726851851851855E-2</v>
      </c>
      <c r="J7" s="45">
        <f t="shared" ref="J7:J19" si="4">IFERROR(I7/I$20,0)</f>
        <v>4.6156839852111317E-2</v>
      </c>
      <c r="K7" s="47">
        <f t="shared" ref="K7:K19" si="5">IFERROR(I7/I$31,0)</f>
        <v>3.9091598272850137E-2</v>
      </c>
    </row>
    <row r="8" spans="2:11" x14ac:dyDescent="0.25">
      <c r="B8" s="142" t="s">
        <v>100</v>
      </c>
      <c r="C8" s="44"/>
      <c r="D8" s="45">
        <f t="shared" si="0"/>
        <v>0</v>
      </c>
      <c r="E8" s="45">
        <f t="shared" si="1"/>
        <v>0</v>
      </c>
      <c r="F8" s="44">
        <v>5.365740740740739E-2</v>
      </c>
      <c r="G8" s="45">
        <f t="shared" si="2"/>
        <v>0.18144103948964813</v>
      </c>
      <c r="H8" s="45">
        <f t="shared" si="3"/>
        <v>0.1535353535353535</v>
      </c>
      <c r="I8" s="44">
        <f t="shared" ref="I8:I19" si="6">SUM(C8,F8)</f>
        <v>5.365740740740739E-2</v>
      </c>
      <c r="J8" s="45">
        <f t="shared" si="4"/>
        <v>0.18042420704417197</v>
      </c>
      <c r="K8" s="47">
        <f t="shared" si="5"/>
        <v>0.15280661854378846</v>
      </c>
    </row>
    <row r="9" spans="2:11" x14ac:dyDescent="0.25">
      <c r="B9" s="43" t="s">
        <v>51</v>
      </c>
      <c r="C9" s="44">
        <v>1.6666666666666668E-3</v>
      </c>
      <c r="D9" s="45">
        <f t="shared" si="0"/>
        <v>1</v>
      </c>
      <c r="E9" s="45">
        <f t="shared" si="1"/>
        <v>1</v>
      </c>
      <c r="F9" s="44">
        <v>2.1898148148148149E-2</v>
      </c>
      <c r="G9" s="45">
        <f t="shared" si="2"/>
        <v>7.4047982466439691E-2</v>
      </c>
      <c r="H9" s="45">
        <f t="shared" si="3"/>
        <v>6.2659380692167588E-2</v>
      </c>
      <c r="I9" s="44">
        <f t="shared" si="6"/>
        <v>2.3564814814814816E-2</v>
      </c>
      <c r="J9" s="45">
        <f t="shared" si="4"/>
        <v>7.9237205682039319E-2</v>
      </c>
      <c r="K9" s="47">
        <f t="shared" si="5"/>
        <v>6.7108342397574086E-2</v>
      </c>
    </row>
    <row r="10" spans="2:11" x14ac:dyDescent="0.25">
      <c r="B10" s="43" t="s">
        <v>11</v>
      </c>
      <c r="C10" s="44"/>
      <c r="D10" s="45">
        <f t="shared" si="0"/>
        <v>0</v>
      </c>
      <c r="E10" s="45">
        <f t="shared" si="1"/>
        <v>0</v>
      </c>
      <c r="F10" s="44">
        <v>0.10082175925925926</v>
      </c>
      <c r="G10" s="45">
        <f t="shared" si="2"/>
        <v>0.3409259911549451</v>
      </c>
      <c r="H10" s="45">
        <f t="shared" si="3"/>
        <v>0.2884914720980295</v>
      </c>
      <c r="I10" s="44">
        <f t="shared" si="6"/>
        <v>0.10082175925925926</v>
      </c>
      <c r="J10" s="45">
        <f t="shared" si="4"/>
        <v>0.33901537264059162</v>
      </c>
      <c r="K10" s="47">
        <f t="shared" si="5"/>
        <v>0.28712218596525924</v>
      </c>
    </row>
    <row r="11" spans="2:11" x14ac:dyDescent="0.25">
      <c r="B11" s="43" t="s">
        <v>12</v>
      </c>
      <c r="C11" s="44"/>
      <c r="D11" s="45">
        <f t="shared" si="0"/>
        <v>0</v>
      </c>
      <c r="E11" s="45">
        <f t="shared" si="1"/>
        <v>0</v>
      </c>
      <c r="F11" s="44">
        <v>1.0543981481481482E-2</v>
      </c>
      <c r="G11" s="45">
        <f t="shared" si="2"/>
        <v>3.5654181832413617E-2</v>
      </c>
      <c r="H11" s="45">
        <f t="shared" si="3"/>
        <v>3.0170558039410506E-2</v>
      </c>
      <c r="I11" s="44">
        <f t="shared" si="6"/>
        <v>1.0543981481481482E-2</v>
      </c>
      <c r="J11" s="45">
        <f t="shared" si="4"/>
        <v>3.5454368554193427E-2</v>
      </c>
      <c r="K11" s="47">
        <f t="shared" si="5"/>
        <v>3.0027357526615912E-2</v>
      </c>
    </row>
    <row r="12" spans="2:11" x14ac:dyDescent="0.25">
      <c r="B12" s="43" t="s">
        <v>159</v>
      </c>
      <c r="C12" s="44"/>
      <c r="D12" s="45">
        <f t="shared" si="0"/>
        <v>0</v>
      </c>
      <c r="E12" s="45">
        <f t="shared" si="1"/>
        <v>0</v>
      </c>
      <c r="F12" s="44">
        <v>1.412037037037037E-2</v>
      </c>
      <c r="G12" s="45">
        <f t="shared" si="2"/>
        <v>4.7747641970960049E-2</v>
      </c>
      <c r="H12" s="45">
        <f t="shared" si="3"/>
        <v>4.0404040404040407E-2</v>
      </c>
      <c r="I12" s="44">
        <f t="shared" si="6"/>
        <v>1.412037037037037E-2</v>
      </c>
      <c r="J12" s="45">
        <f t="shared" si="4"/>
        <v>4.7480054485308426E-2</v>
      </c>
      <c r="K12" s="47">
        <f t="shared" si="5"/>
        <v>4.0212268037839081E-2</v>
      </c>
    </row>
    <row r="13" spans="2:11" x14ac:dyDescent="0.25">
      <c r="B13" s="43" t="s">
        <v>105</v>
      </c>
      <c r="C13" s="44"/>
      <c r="D13" s="45">
        <f t="shared" si="0"/>
        <v>0</v>
      </c>
      <c r="E13" s="45">
        <f t="shared" si="1"/>
        <v>0</v>
      </c>
      <c r="F13" s="44">
        <v>6.3194444444444444E-3</v>
      </c>
      <c r="G13" s="45">
        <f t="shared" si="2"/>
        <v>2.1369026652577203E-2</v>
      </c>
      <c r="H13" s="45">
        <f t="shared" si="3"/>
        <v>1.808246398410333E-2</v>
      </c>
      <c r="I13" s="44">
        <f t="shared" si="6"/>
        <v>6.3194444444444444E-3</v>
      </c>
      <c r="J13" s="45">
        <f t="shared" si="4"/>
        <v>2.124927028604787E-2</v>
      </c>
      <c r="K13" s="47">
        <f t="shared" si="5"/>
        <v>1.7996637990705035E-2</v>
      </c>
    </row>
    <row r="14" spans="2:11" x14ac:dyDescent="0.25">
      <c r="B14" s="43" t="s">
        <v>106</v>
      </c>
      <c r="C14" s="44"/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44"/>
      <c r="D15" s="45">
        <f t="shared" si="0"/>
        <v>0</v>
      </c>
      <c r="E15" s="45">
        <f t="shared" si="1"/>
        <v>0</v>
      </c>
      <c r="F15" s="44">
        <v>2.4826388888888891E-2</v>
      </c>
      <c r="G15" s="45">
        <f t="shared" si="2"/>
        <v>8.3949747563696164E-2</v>
      </c>
      <c r="H15" s="45">
        <f t="shared" si="3"/>
        <v>7.1038251366120228E-2</v>
      </c>
      <c r="I15" s="44">
        <f t="shared" si="6"/>
        <v>2.4826388888888891E-2</v>
      </c>
      <c r="J15" s="45">
        <f t="shared" si="4"/>
        <v>8.3479276123759508E-2</v>
      </c>
      <c r="K15" s="47">
        <f t="shared" si="5"/>
        <v>7.0701077820626929E-2</v>
      </c>
    </row>
    <row r="16" spans="2:11" x14ac:dyDescent="0.25">
      <c r="B16" s="43" t="s">
        <v>201</v>
      </c>
      <c r="C16" s="44"/>
      <c r="D16" s="45">
        <f t="shared" si="0"/>
        <v>0</v>
      </c>
      <c r="E16" s="45">
        <f t="shared" si="1"/>
        <v>0</v>
      </c>
      <c r="F16" s="44"/>
      <c r="G16" s="45">
        <f t="shared" ref="G16:G17" si="7">IFERROR(F16/F$20,0)</f>
        <v>0</v>
      </c>
      <c r="H16" s="45">
        <f t="shared" ref="H16:H17" si="8">IFERROR(F16/F$31,0)</f>
        <v>0</v>
      </c>
      <c r="I16" s="44">
        <f t="shared" ref="I16:I17" si="9">SUM(C16,F16)</f>
        <v>0</v>
      </c>
      <c r="J16" s="45">
        <f t="shared" ref="J16:J17" si="10">IFERROR(I16/I$20,0)</f>
        <v>0</v>
      </c>
      <c r="K16" s="47">
        <f t="shared" ref="K16:K17" si="11">IFERROR(I16/I$31,0)</f>
        <v>0</v>
      </c>
    </row>
    <row r="17" spans="2:14" x14ac:dyDescent="0.25">
      <c r="B17" s="43" t="s">
        <v>202</v>
      </c>
      <c r="C17" s="44"/>
      <c r="D17" s="45"/>
      <c r="E17" s="45"/>
      <c r="F17" s="44">
        <v>6.2037037037037035E-3</v>
      </c>
      <c r="G17" s="45">
        <f t="shared" si="7"/>
        <v>2.0977652538061137E-2</v>
      </c>
      <c r="H17" s="45">
        <f t="shared" si="8"/>
        <v>1.775128332505382E-2</v>
      </c>
      <c r="I17" s="44">
        <f t="shared" si="9"/>
        <v>6.2037037037037035E-3</v>
      </c>
      <c r="J17" s="45">
        <f t="shared" si="10"/>
        <v>2.0860089511578129E-2</v>
      </c>
      <c r="K17" s="47">
        <f t="shared" si="11"/>
        <v>1.7667029236296514E-2</v>
      </c>
    </row>
    <row r="18" spans="2:14" x14ac:dyDescent="0.25">
      <c r="B18" s="43" t="s">
        <v>160</v>
      </c>
      <c r="C18" s="44"/>
      <c r="D18" s="45">
        <f t="shared" si="0"/>
        <v>0</v>
      </c>
      <c r="E18" s="45">
        <f t="shared" si="1"/>
        <v>0</v>
      </c>
      <c r="F18" s="44"/>
      <c r="G18" s="45">
        <f t="shared" si="2"/>
        <v>0</v>
      </c>
      <c r="H18" s="4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4" ht="15.75" thickBot="1" x14ac:dyDescent="0.3">
      <c r="B19" s="43" t="s">
        <v>13</v>
      </c>
      <c r="C19" s="44"/>
      <c r="D19" s="45">
        <f t="shared" si="0"/>
        <v>0</v>
      </c>
      <c r="E19" s="45">
        <f t="shared" si="1"/>
        <v>0</v>
      </c>
      <c r="F19" s="44">
        <v>4.3611111111111107E-2</v>
      </c>
      <c r="G19" s="45">
        <f t="shared" si="2"/>
        <v>0.14746976634965367</v>
      </c>
      <c r="H19" s="45">
        <f t="shared" si="3"/>
        <v>0.12478887232985594</v>
      </c>
      <c r="I19" s="44">
        <f t="shared" si="6"/>
        <v>4.3611111111111107E-2</v>
      </c>
      <c r="J19" s="45">
        <f t="shared" si="4"/>
        <v>0.14664331582019849</v>
      </c>
      <c r="K19" s="47">
        <f t="shared" si="5"/>
        <v>0.12419657866112924</v>
      </c>
    </row>
    <row r="20" spans="2:14" ht="16.5" thickTop="1" thickBot="1" x14ac:dyDescent="0.3">
      <c r="B20" s="60" t="s">
        <v>3</v>
      </c>
      <c r="C20" s="61">
        <f>SUM(C7:C19)</f>
        <v>1.6666666666666668E-3</v>
      </c>
      <c r="D20" s="62">
        <f>IFERROR(SUM(D7:D19),0)</f>
        <v>1</v>
      </c>
      <c r="E20" s="62">
        <f>IFERROR(SUM(E7:E19),0)</f>
        <v>1</v>
      </c>
      <c r="F20" s="61">
        <f>SUM(F7:F19)</f>
        <v>0.2957291666666666</v>
      </c>
      <c r="G20" s="62">
        <f>IFERROR(SUM(G7:G19),0)</f>
        <v>1.0000000000000002</v>
      </c>
      <c r="H20" s="62">
        <f>IFERROR(SUM(H7:H19),0)</f>
        <v>0.84619970193740679</v>
      </c>
      <c r="I20" s="61">
        <f>SUM(I7:I19)</f>
        <v>0.2973958333333333</v>
      </c>
      <c r="J20" s="62">
        <f>IFERROR(SUM(J7:J19),0)</f>
        <v>1</v>
      </c>
      <c r="K20" s="63">
        <f>IFERROR(SUM(K7:K19),0)</f>
        <v>0.84692969445268451</v>
      </c>
    </row>
    <row r="21" spans="2:14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x14ac:dyDescent="0.2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9" t="s">
        <v>5</v>
      </c>
    </row>
    <row r="23" spans="2:14" x14ac:dyDescent="0.25">
      <c r="B23" s="50" t="s">
        <v>15</v>
      </c>
      <c r="C23" s="44"/>
      <c r="D23" s="51"/>
      <c r="E23" s="45">
        <f>IFERROR(C23/C$31,0)</f>
        <v>0</v>
      </c>
      <c r="F23" s="44">
        <v>5.1620370370370362E-3</v>
      </c>
      <c r="G23" s="51"/>
      <c r="H23" s="45">
        <f>IFERROR(F23/F$31,0)</f>
        <v>1.4770657393608213E-2</v>
      </c>
      <c r="I23" s="44">
        <f t="shared" ref="I23:I28" si="12">SUM(C23,F23)</f>
        <v>5.1620370370370362E-3</v>
      </c>
      <c r="J23" s="51"/>
      <c r="K23" s="47">
        <f>IFERROR(I23/I$31,0)</f>
        <v>1.4700550446619861E-2</v>
      </c>
    </row>
    <row r="24" spans="2:14" x14ac:dyDescent="0.25">
      <c r="B24" s="50" t="s">
        <v>16</v>
      </c>
      <c r="C24" s="44"/>
      <c r="D24" s="51"/>
      <c r="E24" s="45">
        <f t="shared" ref="E24:E28" si="13">IFERROR(C24/C$31,0)</f>
        <v>0</v>
      </c>
      <c r="F24" s="44"/>
      <c r="G24" s="51"/>
      <c r="H24" s="45">
        <f t="shared" ref="H24:H28" si="14">IFERROR(F24/F$31,0)</f>
        <v>0</v>
      </c>
      <c r="I24" s="44">
        <f t="shared" si="12"/>
        <v>0</v>
      </c>
      <c r="J24" s="51"/>
      <c r="K24" s="47">
        <f t="shared" ref="K24:K28" si="15">IFERROR(I24/I$31,0)</f>
        <v>0</v>
      </c>
    </row>
    <row r="25" spans="2:14" x14ac:dyDescent="0.25">
      <c r="B25" s="50" t="s">
        <v>17</v>
      </c>
      <c r="C25" s="44"/>
      <c r="D25" s="51"/>
      <c r="E25" s="45">
        <f t="shared" si="13"/>
        <v>0</v>
      </c>
      <c r="F25" s="44">
        <v>1.273148148148148E-4</v>
      </c>
      <c r="G25" s="51"/>
      <c r="H25" s="45">
        <f t="shared" si="14"/>
        <v>3.6429872495446266E-4</v>
      </c>
      <c r="I25" s="44">
        <f t="shared" si="12"/>
        <v>1.273148148148148E-4</v>
      </c>
      <c r="J25" s="51"/>
      <c r="K25" s="47">
        <f t="shared" si="15"/>
        <v>3.6256962984936876E-4</v>
      </c>
    </row>
    <row r="26" spans="2:14" x14ac:dyDescent="0.25">
      <c r="B26" s="50" t="s">
        <v>18</v>
      </c>
      <c r="C26" s="44"/>
      <c r="D26" s="51"/>
      <c r="E26" s="45">
        <f t="shared" si="13"/>
        <v>0</v>
      </c>
      <c r="F26" s="44">
        <v>4.2939814814814826E-2</v>
      </c>
      <c r="G26" s="51"/>
      <c r="H26" s="45">
        <f t="shared" si="14"/>
        <v>0.12286802450736882</v>
      </c>
      <c r="I26" s="44">
        <f t="shared" si="12"/>
        <v>4.2939814814814826E-2</v>
      </c>
      <c r="J26" s="51"/>
      <c r="K26" s="47">
        <f t="shared" si="15"/>
        <v>0.12228484788555988</v>
      </c>
    </row>
    <row r="27" spans="2:14" s="2" customFormat="1" x14ac:dyDescent="0.25">
      <c r="B27" s="50" t="s">
        <v>19</v>
      </c>
      <c r="C27" s="44"/>
      <c r="D27" s="51"/>
      <c r="E27" s="45">
        <f t="shared" si="13"/>
        <v>0</v>
      </c>
      <c r="F27" s="44">
        <v>4.1319444444444442E-3</v>
      </c>
      <c r="G27" s="51"/>
      <c r="H27" s="45">
        <f t="shared" si="14"/>
        <v>1.1823149528067562E-2</v>
      </c>
      <c r="I27" s="44">
        <f t="shared" si="12"/>
        <v>4.1319444444444442E-3</v>
      </c>
      <c r="J27" s="51"/>
      <c r="K27" s="47">
        <f t="shared" si="15"/>
        <v>1.1767032532384059E-2</v>
      </c>
      <c r="L27" s="1"/>
      <c r="M27" s="1"/>
      <c r="N27" s="1"/>
    </row>
    <row r="28" spans="2:14" ht="15.75" thickBot="1" x14ac:dyDescent="0.3">
      <c r="B28" s="55" t="s">
        <v>20</v>
      </c>
      <c r="C28" s="53"/>
      <c r="D28" s="56"/>
      <c r="E28" s="54">
        <f t="shared" si="13"/>
        <v>0</v>
      </c>
      <c r="F28" s="53">
        <v>1.3888888888888889E-3</v>
      </c>
      <c r="G28" s="56"/>
      <c r="H28" s="54">
        <f t="shared" si="14"/>
        <v>3.974167908594139E-3</v>
      </c>
      <c r="I28" s="44">
        <f t="shared" si="12"/>
        <v>1.3888888888888889E-3</v>
      </c>
      <c r="J28" s="56"/>
      <c r="K28" s="67">
        <f t="shared" si="15"/>
        <v>3.9553050529022053E-3</v>
      </c>
    </row>
    <row r="29" spans="2:14" s="3" customFormat="1" ht="16.5" thickTop="1" thickBot="1" x14ac:dyDescent="0.3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5.3750000000000013E-2</v>
      </c>
      <c r="G29" s="62"/>
      <c r="H29" s="62">
        <f>IFERROR(SUM(H23:H28),0)</f>
        <v>0.15380029806259321</v>
      </c>
      <c r="I29" s="61">
        <f>SUM(I23:I28)</f>
        <v>5.3750000000000013E-2</v>
      </c>
      <c r="J29" s="62"/>
      <c r="K29" s="63">
        <f>IFERROR(SUM(K23:K28),0)</f>
        <v>0.15307030554731538</v>
      </c>
      <c r="L29" s="1"/>
      <c r="M29" s="1"/>
      <c r="N29" s="1"/>
    </row>
    <row r="30" spans="2:14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4" ht="16.5" thickTop="1" thickBot="1" x14ac:dyDescent="0.3">
      <c r="B31" s="60" t="s">
        <v>6</v>
      </c>
      <c r="C31" s="61">
        <f>SUM(C20,C29)</f>
        <v>1.6666666666666668E-3</v>
      </c>
      <c r="D31" s="64"/>
      <c r="E31" s="65">
        <f>IFERROR(SUM(E20,E29),0)</f>
        <v>1</v>
      </c>
      <c r="F31" s="61">
        <f>SUM(F20,F29)</f>
        <v>0.34947916666666662</v>
      </c>
      <c r="G31" s="64"/>
      <c r="H31" s="65">
        <f>IFERROR(SUM(H20,H29),0)</f>
        <v>1</v>
      </c>
      <c r="I31" s="61">
        <f>SUM(I20,I29)</f>
        <v>0.35114583333333332</v>
      </c>
      <c r="J31" s="64"/>
      <c r="K31" s="66">
        <f>IFERROR(SUM(K20,K29),0)</f>
        <v>0.99999999999999989</v>
      </c>
    </row>
    <row r="32" spans="2:14" ht="66" customHeight="1" thickTop="1" thickBot="1" x14ac:dyDescent="0.3">
      <c r="B32" s="206" t="s">
        <v>233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6">
    <mergeCell ref="B32:K32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  <ignoredErrors>
    <ignoredError sqref="F20 I2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2"/>
  <sheetViews>
    <sheetView showGridLines="0" showZeros="0" view="pageBreakPreview" zoomScaleNormal="8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164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108</v>
      </c>
      <c r="D5" s="209"/>
      <c r="E5" s="209"/>
      <c r="F5" s="204" t="s">
        <v>165</v>
      </c>
      <c r="G5" s="209"/>
      <c r="H5" s="209"/>
      <c r="I5" s="204" t="s">
        <v>3</v>
      </c>
      <c r="J5" s="204"/>
      <c r="K5" s="205"/>
    </row>
    <row r="6" spans="2:11" s="126" customFormat="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6">
        <f t="shared" ref="D7:D19" si="0">IFERROR(C7/C$20,0)</f>
        <v>0</v>
      </c>
      <c r="E7" s="156">
        <f t="shared" ref="E7:E19" si="1">IFERROR(C7/C$31,0)</f>
        <v>0</v>
      </c>
      <c r="F7" s="127">
        <v>0</v>
      </c>
      <c r="G7" s="156">
        <f t="shared" ref="G7:G19" si="2">IFERROR(F7/F$20,0)</f>
        <v>0</v>
      </c>
      <c r="H7" s="156">
        <f t="shared" ref="H7:H19" si="3">IFERROR(F7/F$31,0)</f>
        <v>0</v>
      </c>
      <c r="I7" s="44">
        <f>SUM(C7,F7)</f>
        <v>0</v>
      </c>
      <c r="J7" s="153">
        <f t="shared" ref="J7:J19" si="4">IFERROR(I7/I$20,0)</f>
        <v>0</v>
      </c>
      <c r="K7" s="154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56">
        <f t="shared" si="0"/>
        <v>0</v>
      </c>
      <c r="E8" s="156">
        <f t="shared" si="1"/>
        <v>0</v>
      </c>
      <c r="F8" s="127">
        <v>0</v>
      </c>
      <c r="G8" s="156">
        <f t="shared" si="2"/>
        <v>0</v>
      </c>
      <c r="H8" s="156">
        <f t="shared" si="3"/>
        <v>0</v>
      </c>
      <c r="I8" s="44">
        <f t="shared" ref="I8:I19" si="6">SUM(C8,F8)</f>
        <v>0</v>
      </c>
      <c r="J8" s="153">
        <f t="shared" si="4"/>
        <v>0</v>
      </c>
      <c r="K8" s="154">
        <f t="shared" si="5"/>
        <v>0</v>
      </c>
    </row>
    <row r="9" spans="2:11" x14ac:dyDescent="0.25">
      <c r="B9" s="43" t="s">
        <v>51</v>
      </c>
      <c r="C9" s="127">
        <v>0</v>
      </c>
      <c r="D9" s="156">
        <f t="shared" si="0"/>
        <v>0</v>
      </c>
      <c r="E9" s="156">
        <f t="shared" si="1"/>
        <v>0</v>
      </c>
      <c r="F9" s="127">
        <v>0</v>
      </c>
      <c r="G9" s="156">
        <f t="shared" si="2"/>
        <v>0</v>
      </c>
      <c r="H9" s="156">
        <f t="shared" si="3"/>
        <v>0</v>
      </c>
      <c r="I9" s="44">
        <f t="shared" si="6"/>
        <v>0</v>
      </c>
      <c r="J9" s="153">
        <f t="shared" si="4"/>
        <v>0</v>
      </c>
      <c r="K9" s="154">
        <f t="shared" si="5"/>
        <v>0</v>
      </c>
    </row>
    <row r="10" spans="2:11" x14ac:dyDescent="0.25">
      <c r="B10" s="43" t="s">
        <v>11</v>
      </c>
      <c r="C10" s="127">
        <v>0</v>
      </c>
      <c r="D10" s="156">
        <f t="shared" si="0"/>
        <v>0</v>
      </c>
      <c r="E10" s="156">
        <f t="shared" si="1"/>
        <v>0</v>
      </c>
      <c r="F10" s="127">
        <v>0</v>
      </c>
      <c r="G10" s="156">
        <f t="shared" si="2"/>
        <v>0</v>
      </c>
      <c r="H10" s="156">
        <f t="shared" si="3"/>
        <v>0</v>
      </c>
      <c r="I10" s="44">
        <f t="shared" si="6"/>
        <v>0</v>
      </c>
      <c r="J10" s="153">
        <f t="shared" si="4"/>
        <v>0</v>
      </c>
      <c r="K10" s="154">
        <f t="shared" si="5"/>
        <v>0</v>
      </c>
    </row>
    <row r="11" spans="2:11" x14ac:dyDescent="0.25">
      <c r="B11" s="43" t="s">
        <v>12</v>
      </c>
      <c r="C11" s="127">
        <v>0</v>
      </c>
      <c r="D11" s="156">
        <f t="shared" si="0"/>
        <v>0</v>
      </c>
      <c r="E11" s="156">
        <f t="shared" si="1"/>
        <v>0</v>
      </c>
      <c r="F11" s="127">
        <v>0</v>
      </c>
      <c r="G11" s="156">
        <f t="shared" si="2"/>
        <v>0</v>
      </c>
      <c r="H11" s="156">
        <f t="shared" si="3"/>
        <v>0</v>
      </c>
      <c r="I11" s="44">
        <f t="shared" si="6"/>
        <v>0</v>
      </c>
      <c r="J11" s="153">
        <f t="shared" si="4"/>
        <v>0</v>
      </c>
      <c r="K11" s="154">
        <f t="shared" si="5"/>
        <v>0</v>
      </c>
    </row>
    <row r="12" spans="2:11" x14ac:dyDescent="0.25">
      <c r="B12" s="43" t="s">
        <v>159</v>
      </c>
      <c r="C12" s="127">
        <v>0</v>
      </c>
      <c r="D12" s="156">
        <f t="shared" si="0"/>
        <v>0</v>
      </c>
      <c r="E12" s="156">
        <f t="shared" si="1"/>
        <v>0</v>
      </c>
      <c r="F12" s="127">
        <v>0</v>
      </c>
      <c r="G12" s="156">
        <f t="shared" si="2"/>
        <v>0</v>
      </c>
      <c r="H12" s="156">
        <f t="shared" si="3"/>
        <v>0</v>
      </c>
      <c r="I12" s="44">
        <f t="shared" si="6"/>
        <v>0</v>
      </c>
      <c r="J12" s="153">
        <f t="shared" si="4"/>
        <v>0</v>
      </c>
      <c r="K12" s="154">
        <f t="shared" si="5"/>
        <v>0</v>
      </c>
    </row>
    <row r="13" spans="2:11" x14ac:dyDescent="0.25">
      <c r="B13" s="43" t="s">
        <v>105</v>
      </c>
      <c r="C13" s="127">
        <v>0</v>
      </c>
      <c r="D13" s="156">
        <f t="shared" si="0"/>
        <v>0</v>
      </c>
      <c r="E13" s="156">
        <f t="shared" si="1"/>
        <v>0</v>
      </c>
      <c r="F13" s="127">
        <v>0</v>
      </c>
      <c r="G13" s="156">
        <f t="shared" si="2"/>
        <v>0</v>
      </c>
      <c r="H13" s="156">
        <f t="shared" si="3"/>
        <v>0</v>
      </c>
      <c r="I13" s="44">
        <f t="shared" si="6"/>
        <v>0</v>
      </c>
      <c r="J13" s="153">
        <f t="shared" si="4"/>
        <v>0</v>
      </c>
      <c r="K13" s="154">
        <f t="shared" si="5"/>
        <v>0</v>
      </c>
    </row>
    <row r="14" spans="2:11" x14ac:dyDescent="0.25">
      <c r="B14" s="43" t="s">
        <v>106</v>
      </c>
      <c r="C14" s="127">
        <v>0</v>
      </c>
      <c r="D14" s="156">
        <f t="shared" si="0"/>
        <v>0</v>
      </c>
      <c r="E14" s="156">
        <f t="shared" si="1"/>
        <v>0</v>
      </c>
      <c r="F14" s="127">
        <v>0</v>
      </c>
      <c r="G14" s="156">
        <f t="shared" si="2"/>
        <v>0</v>
      </c>
      <c r="H14" s="156">
        <f t="shared" si="3"/>
        <v>0</v>
      </c>
      <c r="I14" s="44">
        <f t="shared" si="6"/>
        <v>0</v>
      </c>
      <c r="J14" s="153">
        <f t="shared" si="4"/>
        <v>0</v>
      </c>
      <c r="K14" s="154">
        <f t="shared" si="5"/>
        <v>0</v>
      </c>
    </row>
    <row r="15" spans="2:11" x14ac:dyDescent="0.25">
      <c r="B15" s="43" t="s">
        <v>174</v>
      </c>
      <c r="C15" s="127">
        <v>0</v>
      </c>
      <c r="D15" s="156">
        <f t="shared" si="0"/>
        <v>0</v>
      </c>
      <c r="E15" s="156">
        <f t="shared" si="1"/>
        <v>0</v>
      </c>
      <c r="F15" s="127">
        <v>0</v>
      </c>
      <c r="G15" s="156">
        <f t="shared" si="2"/>
        <v>0</v>
      </c>
      <c r="H15" s="156">
        <f t="shared" si="3"/>
        <v>0</v>
      </c>
      <c r="I15" s="44">
        <f t="shared" si="6"/>
        <v>0</v>
      </c>
      <c r="J15" s="153">
        <f t="shared" si="4"/>
        <v>0</v>
      </c>
      <c r="K15" s="154">
        <f t="shared" si="5"/>
        <v>0</v>
      </c>
    </row>
    <row r="16" spans="2:11" x14ac:dyDescent="0.25">
      <c r="B16" s="43" t="s">
        <v>201</v>
      </c>
      <c r="C16" s="127">
        <v>0</v>
      </c>
      <c r="D16" s="156">
        <f t="shared" si="0"/>
        <v>0</v>
      </c>
      <c r="E16" s="156">
        <f t="shared" si="1"/>
        <v>0</v>
      </c>
      <c r="F16" s="127">
        <v>0</v>
      </c>
      <c r="G16" s="156">
        <f t="shared" si="2"/>
        <v>0</v>
      </c>
      <c r="H16" s="156">
        <f t="shared" si="3"/>
        <v>0</v>
      </c>
      <c r="I16" s="44">
        <f t="shared" si="6"/>
        <v>0</v>
      </c>
      <c r="J16" s="153">
        <f t="shared" si="4"/>
        <v>0</v>
      </c>
      <c r="K16" s="154">
        <f t="shared" si="5"/>
        <v>0</v>
      </c>
    </row>
    <row r="17" spans="2:14" x14ac:dyDescent="0.25">
      <c r="B17" s="43" t="s">
        <v>202</v>
      </c>
      <c r="C17" s="127"/>
      <c r="D17" s="156"/>
      <c r="E17" s="156"/>
      <c r="F17" s="127"/>
      <c r="G17" s="156"/>
      <c r="H17" s="156"/>
      <c r="I17" s="44"/>
      <c r="J17" s="153"/>
      <c r="K17" s="154"/>
    </row>
    <row r="18" spans="2:14" x14ac:dyDescent="0.25">
      <c r="B18" s="43" t="s">
        <v>160</v>
      </c>
      <c r="C18" s="127">
        <v>0</v>
      </c>
      <c r="D18" s="156">
        <f t="shared" si="0"/>
        <v>0</v>
      </c>
      <c r="E18" s="156">
        <f t="shared" si="1"/>
        <v>0</v>
      </c>
      <c r="F18" s="127">
        <v>0</v>
      </c>
      <c r="G18" s="156">
        <f t="shared" si="2"/>
        <v>0</v>
      </c>
      <c r="H18" s="156">
        <f t="shared" si="3"/>
        <v>0</v>
      </c>
      <c r="I18" s="44">
        <f t="shared" si="6"/>
        <v>0</v>
      </c>
      <c r="J18" s="153">
        <f t="shared" si="4"/>
        <v>0</v>
      </c>
      <c r="K18" s="154">
        <f t="shared" si="5"/>
        <v>0</v>
      </c>
    </row>
    <row r="19" spans="2:14" ht="15.75" thickBot="1" x14ac:dyDescent="0.3">
      <c r="B19" s="43" t="s">
        <v>13</v>
      </c>
      <c r="C19" s="127">
        <v>0</v>
      </c>
      <c r="D19" s="156">
        <f t="shared" si="0"/>
        <v>0</v>
      </c>
      <c r="E19" s="156">
        <f t="shared" si="1"/>
        <v>0</v>
      </c>
      <c r="F19" s="127">
        <v>0</v>
      </c>
      <c r="G19" s="156">
        <f t="shared" si="2"/>
        <v>0</v>
      </c>
      <c r="H19" s="156">
        <f t="shared" si="3"/>
        <v>0</v>
      </c>
      <c r="I19" s="44">
        <f t="shared" si="6"/>
        <v>0</v>
      </c>
      <c r="J19" s="153">
        <f t="shared" si="4"/>
        <v>0</v>
      </c>
      <c r="K19" s="154">
        <f t="shared" si="5"/>
        <v>0</v>
      </c>
    </row>
    <row r="20" spans="2:14" s="2" customFormat="1" ht="16.5" thickTop="1" thickBot="1" x14ac:dyDescent="0.3">
      <c r="B20" s="60" t="s">
        <v>3</v>
      </c>
      <c r="C20" s="128">
        <f>SUM(C7:C19)</f>
        <v>0</v>
      </c>
      <c r="D20" s="152">
        <f>IFERROR(SUM(D7:D19),0)</f>
        <v>0</v>
      </c>
      <c r="E20" s="152">
        <f>IFERROR(SUM(E7:E19),0)</f>
        <v>0</v>
      </c>
      <c r="F20" s="128">
        <f>SUM(F7:F19)</f>
        <v>0</v>
      </c>
      <c r="G20" s="152">
        <f>IFERROR(SUM(G7:G19),0)</f>
        <v>0</v>
      </c>
      <c r="H20" s="15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  <c r="L20" s="1"/>
      <c r="M20" s="1"/>
      <c r="N20" s="1"/>
    </row>
    <row r="21" spans="2:14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s="3" customFormat="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  <c r="L22" s="1"/>
      <c r="M22" s="1"/>
      <c r="N22" s="1"/>
    </row>
    <row r="23" spans="2:14" x14ac:dyDescent="0.25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>SUM(C23,F23)</f>
        <v>0</v>
      </c>
      <c r="J23" s="51"/>
      <c r="K23" s="47">
        <f>IFERROR(I23/I$31,0)</f>
        <v>0</v>
      </c>
    </row>
    <row r="24" spans="2:14" x14ac:dyDescent="0.25">
      <c r="B24" s="50" t="s">
        <v>16</v>
      </c>
      <c r="C24" s="129">
        <v>0</v>
      </c>
      <c r="D24" s="148"/>
      <c r="E24" s="158">
        <f t="shared" ref="E24:E28" si="7">IFERROR(C24/C$31,0)</f>
        <v>0</v>
      </c>
      <c r="F24" s="129">
        <v>0</v>
      </c>
      <c r="G24" s="148"/>
      <c r="H24" s="158">
        <f t="shared" ref="H24:H28" si="8">IFERROR(F24/F$31,0)</f>
        <v>0</v>
      </c>
      <c r="I24" s="44">
        <f t="shared" ref="I24:I28" si="9">SUM(C24,F24)</f>
        <v>0</v>
      </c>
      <c r="J24" s="51"/>
      <c r="K24" s="47">
        <f t="shared" ref="K24:K28" si="10">IFERROR(I24/I$31,0)</f>
        <v>0</v>
      </c>
    </row>
    <row r="25" spans="2:14" x14ac:dyDescent="0.25">
      <c r="B25" s="50" t="s">
        <v>17</v>
      </c>
      <c r="C25" s="129">
        <v>0</v>
      </c>
      <c r="D25" s="148"/>
      <c r="E25" s="158">
        <f t="shared" si="7"/>
        <v>0</v>
      </c>
      <c r="F25" s="129">
        <v>0</v>
      </c>
      <c r="G25" s="148"/>
      <c r="H25" s="158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25">
      <c r="B26" s="50" t="s">
        <v>18</v>
      </c>
      <c r="C26" s="129">
        <v>0</v>
      </c>
      <c r="D26" s="148"/>
      <c r="E26" s="158">
        <f t="shared" si="7"/>
        <v>0</v>
      </c>
      <c r="F26" s="129">
        <v>0</v>
      </c>
      <c r="G26" s="148"/>
      <c r="H26" s="158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x14ac:dyDescent="0.25">
      <c r="B27" s="50" t="s">
        <v>19</v>
      </c>
      <c r="C27" s="129">
        <v>0</v>
      </c>
      <c r="D27" s="148"/>
      <c r="E27" s="158">
        <f t="shared" si="7"/>
        <v>0</v>
      </c>
      <c r="F27" s="129">
        <v>0</v>
      </c>
      <c r="G27" s="148"/>
      <c r="H27" s="158">
        <f t="shared" si="8"/>
        <v>0</v>
      </c>
      <c r="I27" s="44">
        <f t="shared" si="9"/>
        <v>0</v>
      </c>
      <c r="J27" s="51"/>
      <c r="K27" s="47">
        <f t="shared" si="10"/>
        <v>0</v>
      </c>
    </row>
    <row r="28" spans="2:14" ht="15.75" thickBot="1" x14ac:dyDescent="0.3">
      <c r="B28" s="55" t="s">
        <v>20</v>
      </c>
      <c r="C28" s="133">
        <v>0</v>
      </c>
      <c r="D28" s="149"/>
      <c r="E28" s="167">
        <f t="shared" si="7"/>
        <v>0</v>
      </c>
      <c r="F28" s="133">
        <v>0</v>
      </c>
      <c r="G28" s="149"/>
      <c r="H28" s="167">
        <f t="shared" si="8"/>
        <v>0</v>
      </c>
      <c r="I28" s="44">
        <f t="shared" si="9"/>
        <v>0</v>
      </c>
      <c r="J28" s="56"/>
      <c r="K28" s="67">
        <f t="shared" si="10"/>
        <v>0</v>
      </c>
    </row>
    <row r="29" spans="2:14" s="2" customFormat="1" ht="16.5" thickTop="1" thickBot="1" x14ac:dyDescent="0.3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  <c r="L29" s="1"/>
      <c r="M29" s="1"/>
      <c r="N29" s="1"/>
    </row>
    <row r="30" spans="2:14" ht="16.5" thickTop="1" thickBot="1" x14ac:dyDescent="0.3">
      <c r="B30" s="59"/>
      <c r="C30" s="151"/>
      <c r="D30" s="150"/>
      <c r="E30" s="159"/>
      <c r="F30" s="151"/>
      <c r="G30" s="150"/>
      <c r="H30" s="159"/>
      <c r="I30" s="150"/>
      <c r="J30" s="150"/>
      <c r="K30" s="168"/>
    </row>
    <row r="31" spans="2:14" s="2" customFormat="1" ht="16.5" thickTop="1" thickBot="1" x14ac:dyDescent="0.3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  <c r="L31" s="1"/>
      <c r="M31" s="1"/>
      <c r="N31" s="1"/>
    </row>
    <row r="32" spans="2:14" ht="66" customHeight="1" thickTop="1" thickBot="1" x14ac:dyDescent="0.3">
      <c r="B32" s="197" t="s">
        <v>166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2"/>
  <sheetViews>
    <sheetView showGridLines="0" showZeros="0" view="pageBreakPreview" zoomScaleNormal="8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167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109</v>
      </c>
      <c r="D5" s="209"/>
      <c r="E5" s="209"/>
      <c r="F5" s="204" t="s">
        <v>165</v>
      </c>
      <c r="G5" s="209"/>
      <c r="H5" s="209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69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159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105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106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202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160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7" t="s">
        <v>168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2"/>
  <sheetViews>
    <sheetView showGridLines="0" showZeros="0" view="pageBreakPreview" zoomScaleNormal="8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169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110</v>
      </c>
      <c r="D5" s="209"/>
      <c r="E5" s="209"/>
      <c r="F5" s="204" t="s">
        <v>165</v>
      </c>
      <c r="G5" s="209"/>
      <c r="H5" s="209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/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159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105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106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202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160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7" t="s">
        <v>203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2"/>
  <sheetViews>
    <sheetView showGridLines="0" showZeros="0" view="pageBreakPreview" topLeftCell="A2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9" t="s">
        <v>30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s="5" customFormat="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s="5" customFormat="1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0.12359953703703719</v>
      </c>
      <c r="D7" s="12">
        <f t="shared" ref="D7:D19" si="0">IFERROR(C7/C$20,0)</f>
        <v>0.27417201540436487</v>
      </c>
      <c r="E7" s="12">
        <f t="shared" ref="E7:E19" si="1">IFERROR(C7/C$31,0)</f>
        <v>0.13173054387111913</v>
      </c>
      <c r="F7" s="11">
        <v>1.4525462962962957E-2</v>
      </c>
      <c r="G7" s="12">
        <f t="shared" ref="G7:G19" si="2">IFERROR(F7/F$20,0)</f>
        <v>0.11651657227741154</v>
      </c>
      <c r="H7" s="12">
        <f t="shared" ref="H7:H19" si="3">IFERROR(F7/F$31,0)</f>
        <v>4.8679259920096175E-2</v>
      </c>
      <c r="I7" s="11">
        <v>4.4733796296296327E-2</v>
      </c>
      <c r="J7" s="12">
        <f t="shared" ref="J7:J19" si="4">IFERROR(I7/I$20,0)</f>
        <v>0.27664447784696877</v>
      </c>
      <c r="K7" s="12">
        <f t="shared" ref="K7:K19" si="5">IFERROR(I7/I$31,0)</f>
        <v>0.14315875250018525</v>
      </c>
      <c r="L7" s="13">
        <f>SUM(C7,F7,I7)</f>
        <v>0.18285879629629648</v>
      </c>
      <c r="M7" s="12">
        <f t="shared" ref="M7:M19" si="6">IFERROR(L7/L$20,0)</f>
        <v>0.24805313069145285</v>
      </c>
      <c r="N7" s="14">
        <f t="shared" ref="N7:N19" si="7">IFERROR(L7/L$31,0)</f>
        <v>0.11803864142372592</v>
      </c>
    </row>
    <row r="8" spans="2:14" s="5" customFormat="1" x14ac:dyDescent="0.25">
      <c r="B8" s="145" t="s">
        <v>100</v>
      </c>
      <c r="C8" s="11">
        <v>6.7754629629629651E-2</v>
      </c>
      <c r="D8" s="12">
        <f t="shared" si="0"/>
        <v>0.15029525032092428</v>
      </c>
      <c r="E8" s="12">
        <f t="shared" si="1"/>
        <v>7.2211874128807071E-2</v>
      </c>
      <c r="F8" s="11">
        <v>3.2175925925925926E-3</v>
      </c>
      <c r="G8" s="12">
        <f t="shared" si="2"/>
        <v>2.5810045492526232E-2</v>
      </c>
      <c r="H8" s="12">
        <f t="shared" si="3"/>
        <v>1.0783134866762344E-2</v>
      </c>
      <c r="I8" s="11">
        <v>2.7013888888888903E-2</v>
      </c>
      <c r="J8" s="12">
        <f t="shared" si="4"/>
        <v>0.16706033927421088</v>
      </c>
      <c r="K8" s="12">
        <f t="shared" si="5"/>
        <v>8.645084821097862E-2</v>
      </c>
      <c r="L8" s="13">
        <f t="shared" ref="L8:L14" si="8">SUM(C8,F8,I8)</f>
        <v>9.7986111111111149E-2</v>
      </c>
      <c r="M8" s="12">
        <f t="shared" si="6"/>
        <v>0.13292093198517871</v>
      </c>
      <c r="N8" s="14">
        <f t="shared" si="7"/>
        <v>6.3251796841145833E-2</v>
      </c>
    </row>
    <row r="9" spans="2:14" s="5" customFormat="1" x14ac:dyDescent="0.25">
      <c r="B9" s="10" t="s">
        <v>51</v>
      </c>
      <c r="C9" s="11">
        <v>3.9618055555555476E-2</v>
      </c>
      <c r="D9" s="12">
        <f t="shared" si="0"/>
        <v>8.7881899871630101E-2</v>
      </c>
      <c r="E9" s="12">
        <f t="shared" si="1"/>
        <v>4.222433295915716E-2</v>
      </c>
      <c r="F9" s="11">
        <v>1.0532407407407407E-3</v>
      </c>
      <c r="G9" s="12">
        <f t="shared" si="2"/>
        <v>8.4486120137406001E-3</v>
      </c>
      <c r="H9" s="12">
        <f t="shared" si="3"/>
        <v>3.5297311973934292E-3</v>
      </c>
      <c r="I9" s="11">
        <v>1.5775462962962963E-2</v>
      </c>
      <c r="J9" s="12">
        <f t="shared" si="4"/>
        <v>9.755922983322593E-2</v>
      </c>
      <c r="K9" s="12">
        <f t="shared" si="5"/>
        <v>5.0485221127490917E-2</v>
      </c>
      <c r="L9" s="13">
        <f t="shared" si="8"/>
        <v>5.6446759259259183E-2</v>
      </c>
      <c r="M9" s="12">
        <f t="shared" si="6"/>
        <v>7.6571625949883704E-2</v>
      </c>
      <c r="N9" s="14">
        <f t="shared" si="7"/>
        <v>3.6437398203905937E-2</v>
      </c>
    </row>
    <row r="10" spans="2:14" s="5" customFormat="1" x14ac:dyDescent="0.25">
      <c r="B10" s="10" t="s">
        <v>11</v>
      </c>
      <c r="C10" s="11">
        <v>9.8831018518518624E-2</v>
      </c>
      <c r="D10" s="12">
        <f t="shared" si="0"/>
        <v>0.2192297817715021</v>
      </c>
      <c r="E10" s="12">
        <f t="shared" si="1"/>
        <v>0.10533262609939939</v>
      </c>
      <c r="F10" s="11">
        <v>7.4884259259259279E-3</v>
      </c>
      <c r="G10" s="12">
        <f t="shared" si="2"/>
        <v>6.0068702998793078E-2</v>
      </c>
      <c r="H10" s="12">
        <f t="shared" si="3"/>
        <v>2.5096000930918124E-2</v>
      </c>
      <c r="I10" s="11">
        <v>3.841435185185188E-2</v>
      </c>
      <c r="J10" s="12">
        <f t="shared" si="4"/>
        <v>0.23756352444349016</v>
      </c>
      <c r="K10" s="12">
        <f t="shared" si="5"/>
        <v>0.12293503222460929</v>
      </c>
      <c r="L10" s="13">
        <f t="shared" si="8"/>
        <v>0.14473379629629643</v>
      </c>
      <c r="M10" s="12">
        <f t="shared" si="6"/>
        <v>0.19633548954342792</v>
      </c>
      <c r="N10" s="14">
        <f t="shared" si="7"/>
        <v>9.3428268308354476E-2</v>
      </c>
    </row>
    <row r="11" spans="2:14" s="5" customFormat="1" x14ac:dyDescent="0.25">
      <c r="B11" s="10" t="s">
        <v>12</v>
      </c>
      <c r="C11" s="11">
        <v>4.6956018518518494E-2</v>
      </c>
      <c r="D11" s="12">
        <f t="shared" si="0"/>
        <v>0.10415917843388953</v>
      </c>
      <c r="E11" s="12">
        <f t="shared" si="1"/>
        <v>5.0045024485919035E-2</v>
      </c>
      <c r="F11" s="11">
        <v>2.2337962962962967E-3</v>
      </c>
      <c r="G11" s="12">
        <f t="shared" si="2"/>
        <v>1.7918484820350949E-2</v>
      </c>
      <c r="H11" s="12">
        <f t="shared" si="3"/>
        <v>7.4861331988673842E-3</v>
      </c>
      <c r="I11" s="11">
        <v>1.8472222222222206E-2</v>
      </c>
      <c r="J11" s="12">
        <f t="shared" si="4"/>
        <v>0.11423663302555277</v>
      </c>
      <c r="K11" s="12">
        <f t="shared" si="5"/>
        <v>5.9115490036298922E-2</v>
      </c>
      <c r="L11" s="13">
        <f t="shared" si="8"/>
        <v>6.7662037037036993E-2</v>
      </c>
      <c r="M11" s="12">
        <f t="shared" si="6"/>
        <v>9.1785467562645162E-2</v>
      </c>
      <c r="N11" s="14">
        <f t="shared" si="7"/>
        <v>4.3677061697772045E-2</v>
      </c>
    </row>
    <row r="12" spans="2:14" s="5" customFormat="1" x14ac:dyDescent="0.25">
      <c r="B12" s="10" t="s">
        <v>159</v>
      </c>
      <c r="C12" s="11">
        <v>2.6956018518518466E-2</v>
      </c>
      <c r="D12" s="12">
        <f t="shared" si="0"/>
        <v>5.9794608472400382E-2</v>
      </c>
      <c r="E12" s="12">
        <f t="shared" si="1"/>
        <v>2.8729322659035068E-2</v>
      </c>
      <c r="F12" s="11">
        <v>8.2175925925925927E-4</v>
      </c>
      <c r="G12" s="12">
        <f t="shared" si="2"/>
        <v>6.5917742085228864E-3</v>
      </c>
      <c r="H12" s="12">
        <f t="shared" si="3"/>
        <v>2.7539660990652031E-3</v>
      </c>
      <c r="I12" s="11">
        <v>8.2870370370370337E-3</v>
      </c>
      <c r="J12" s="12">
        <f t="shared" si="4"/>
        <v>5.1249015818481097E-2</v>
      </c>
      <c r="K12" s="12">
        <f t="shared" si="5"/>
        <v>2.652048299874063E-2</v>
      </c>
      <c r="L12" s="13">
        <f t="shared" si="8"/>
        <v>3.6064814814814758E-2</v>
      </c>
      <c r="M12" s="12">
        <f t="shared" si="6"/>
        <v>4.8922941656722903E-2</v>
      </c>
      <c r="N12" s="14">
        <f t="shared" si="7"/>
        <v>2.328048652929483E-2</v>
      </c>
    </row>
    <row r="13" spans="2:14" s="5" customFormat="1" x14ac:dyDescent="0.25">
      <c r="B13" s="10" t="s">
        <v>105</v>
      </c>
      <c r="C13" s="11">
        <v>1.5833333333333331E-2</v>
      </c>
      <c r="D13" s="12">
        <f t="shared" si="0"/>
        <v>3.5121951219512185E-2</v>
      </c>
      <c r="E13" s="12">
        <f t="shared" si="1"/>
        <v>1.6874930612949781E-2</v>
      </c>
      <c r="F13" s="11">
        <v>2.4305555555555558E-4</v>
      </c>
      <c r="G13" s="12">
        <f t="shared" si="2"/>
        <v>1.9496796954786004E-3</v>
      </c>
      <c r="H13" s="12">
        <f t="shared" si="3"/>
        <v>8.1455335324463762E-4</v>
      </c>
      <c r="I13" s="11">
        <v>4.3055555555555547E-3</v>
      </c>
      <c r="J13" s="12">
        <f t="shared" si="4"/>
        <v>2.6626583637534874E-2</v>
      </c>
      <c r="K13" s="12">
        <f t="shared" si="5"/>
        <v>1.3778798429513291E-2</v>
      </c>
      <c r="L13" s="13">
        <f>SUM(C13,F13,I13)</f>
        <v>2.0381944444444442E-2</v>
      </c>
      <c r="M13" s="12">
        <f t="shared" si="6"/>
        <v>2.7648684293160832E-2</v>
      </c>
      <c r="N13" s="14">
        <f t="shared" si="7"/>
        <v>1.3156911674611121E-2</v>
      </c>
    </row>
    <row r="14" spans="2:14" s="5" customFormat="1" x14ac:dyDescent="0.25">
      <c r="B14" s="10" t="s">
        <v>106</v>
      </c>
      <c r="C14" s="11">
        <v>3.2986111111111107E-3</v>
      </c>
      <c r="D14" s="12">
        <f t="shared" si="0"/>
        <v>7.3170731707317043E-3</v>
      </c>
      <c r="E14" s="12">
        <f t="shared" si="1"/>
        <v>3.515610544364538E-3</v>
      </c>
      <c r="F14" s="11">
        <v>3.1712962962962966E-3</v>
      </c>
      <c r="G14" s="12">
        <f t="shared" si="2"/>
        <v>2.5438677931482693E-2</v>
      </c>
      <c r="H14" s="12">
        <f t="shared" si="3"/>
        <v>1.06279818470967E-2</v>
      </c>
      <c r="I14" s="11">
        <v>2.8935185185185189E-4</v>
      </c>
      <c r="J14" s="12">
        <f t="shared" si="4"/>
        <v>1.7894209433827208E-3</v>
      </c>
      <c r="K14" s="12">
        <f t="shared" si="5"/>
        <v>9.2599451811245265E-4</v>
      </c>
      <c r="L14" s="13">
        <f t="shared" si="8"/>
        <v>6.7592592592592591E-3</v>
      </c>
      <c r="M14" s="12">
        <f t="shared" si="6"/>
        <v>9.1691264209005831E-3</v>
      </c>
      <c r="N14" s="14">
        <f t="shared" si="7"/>
        <v>4.3632234060039157E-3</v>
      </c>
    </row>
    <row r="15" spans="2:14" s="5" customFormat="1" x14ac:dyDescent="0.25">
      <c r="B15" s="10" t="s">
        <v>174</v>
      </c>
      <c r="C15" s="11">
        <v>3.1828703703703689E-3</v>
      </c>
      <c r="D15" s="12">
        <f t="shared" si="0"/>
        <v>7.0603337612323439E-3</v>
      </c>
      <c r="E15" s="12">
        <f t="shared" si="1"/>
        <v>3.3922557884219213E-3</v>
      </c>
      <c r="F15" s="15">
        <v>2.8935185185185184E-4</v>
      </c>
      <c r="G15" s="12">
        <f t="shared" si="2"/>
        <v>2.3210472565221431E-3</v>
      </c>
      <c r="H15" s="12">
        <f t="shared" si="3"/>
        <v>9.6970637291028271E-4</v>
      </c>
      <c r="I15" s="11">
        <v>8.1018518518518516E-4</v>
      </c>
      <c r="J15" s="12">
        <f t="shared" si="4"/>
        <v>5.0103786414716174E-3</v>
      </c>
      <c r="K15" s="12">
        <f t="shared" si="5"/>
        <v>2.5927846507148673E-3</v>
      </c>
      <c r="L15" s="13">
        <f>SUM(C15,F15,I15)</f>
        <v>4.2824074074074058E-3</v>
      </c>
      <c r="M15" s="12">
        <f t="shared" si="6"/>
        <v>5.8092068077623543E-3</v>
      </c>
      <c r="N15" s="14">
        <f t="shared" si="7"/>
        <v>2.7643709935298768E-3</v>
      </c>
    </row>
    <row r="16" spans="2:14" s="5" customFormat="1" x14ac:dyDescent="0.25">
      <c r="B16" s="10" t="s">
        <v>201</v>
      </c>
      <c r="C16" s="11">
        <v>9.7222222222222209E-4</v>
      </c>
      <c r="D16" s="12">
        <f t="shared" ref="D16:D17" si="9">IFERROR(C16/C$20,0)</f>
        <v>2.1566110397946078E-3</v>
      </c>
      <c r="E16" s="12">
        <f t="shared" ref="E16:E17" si="10">IFERROR(C16/C$31,0)</f>
        <v>1.0361799499179691E-3</v>
      </c>
      <c r="F16" s="11">
        <v>3.1250000000000001E-4</v>
      </c>
      <c r="G16" s="12">
        <f t="shared" si="2"/>
        <v>2.5067310370439147E-3</v>
      </c>
      <c r="H16" s="12">
        <f t="shared" si="3"/>
        <v>1.0472828827431055E-3</v>
      </c>
      <c r="I16" s="11">
        <v>3.0092592592592595E-4</v>
      </c>
      <c r="J16" s="12">
        <f t="shared" si="4"/>
        <v>1.8609977811180295E-3</v>
      </c>
      <c r="K16" s="12">
        <f t="shared" si="5"/>
        <v>9.6303429883695072E-4</v>
      </c>
      <c r="L16" s="13">
        <f t="shared" ref="L16:L17" si="11">SUM(C16,F16,I16)</f>
        <v>1.5856481481481481E-3</v>
      </c>
      <c r="M16" s="12">
        <f t="shared" ref="M16:M17" si="12">IFERROR(L16/L$20,0)</f>
        <v>2.1509765747660613E-3</v>
      </c>
      <c r="N16" s="14">
        <f t="shared" ref="N16:N17" si="13">IFERROR(L16/L$31,0)</f>
        <v>1.0235643949016034E-3</v>
      </c>
    </row>
    <row r="17" spans="2:14" s="5" customFormat="1" x14ac:dyDescent="0.25">
      <c r="B17" s="10" t="s">
        <v>202</v>
      </c>
      <c r="C17" s="11">
        <v>1.9675925925925928E-3</v>
      </c>
      <c r="D17" s="12">
        <f t="shared" si="9"/>
        <v>4.3645699614890884E-3</v>
      </c>
      <c r="E17" s="12">
        <f t="shared" si="10"/>
        <v>2.097030851024462E-3</v>
      </c>
      <c r="F17" s="11">
        <v>2.8935185185185184E-4</v>
      </c>
      <c r="G17" s="12">
        <f t="shared" ref="G17" si="14">IFERROR(F17/F$20,0)</f>
        <v>2.3210472565221431E-3</v>
      </c>
      <c r="H17" s="12">
        <f t="shared" ref="H17" si="15">IFERROR(F17/F$31,0)</f>
        <v>9.6970637291028271E-4</v>
      </c>
      <c r="I17" s="11">
        <v>1.3425925925925925E-3</v>
      </c>
      <c r="J17" s="12">
        <f t="shared" ref="J17" si="16">IFERROR(I17/I$20,0)</f>
        <v>8.3029131772958224E-3</v>
      </c>
      <c r="K17" s="12">
        <f t="shared" ref="K17" si="17">IFERROR(I17/I$31,0)</f>
        <v>4.2966145640417792E-3</v>
      </c>
      <c r="L17" s="13">
        <f t="shared" si="11"/>
        <v>3.5995370370370374E-3</v>
      </c>
      <c r="M17" s="12">
        <f t="shared" si="12"/>
        <v>4.8828738303083596E-3</v>
      </c>
      <c r="N17" s="14">
        <f t="shared" si="13"/>
        <v>2.3235658891561949E-3</v>
      </c>
    </row>
    <row r="18" spans="2:14" s="5" customFormat="1" x14ac:dyDescent="0.25">
      <c r="B18" s="10" t="s">
        <v>160</v>
      </c>
      <c r="C18" s="11">
        <v>7.407407407407406E-4</v>
      </c>
      <c r="D18" s="12">
        <f t="shared" si="0"/>
        <v>1.6431322207958914E-3</v>
      </c>
      <c r="E18" s="12">
        <f t="shared" si="1"/>
        <v>7.8947043803273835E-4</v>
      </c>
      <c r="F18" s="11">
        <v>2.0833333333333332E-4</v>
      </c>
      <c r="G18" s="12">
        <f t="shared" si="2"/>
        <v>1.671154024695943E-3</v>
      </c>
      <c r="H18" s="12">
        <f t="shared" si="3"/>
        <v>6.9818858849540354E-4</v>
      </c>
      <c r="I18" s="11"/>
      <c r="J18" s="12">
        <f t="shared" si="4"/>
        <v>0</v>
      </c>
      <c r="K18" s="12">
        <f t="shared" si="5"/>
        <v>0</v>
      </c>
      <c r="L18" s="13">
        <f>SUM(C18,F18,I18)</f>
        <v>9.4907407407407397E-4</v>
      </c>
      <c r="M18" s="12">
        <f t="shared" si="6"/>
        <v>1.2874458330716571E-3</v>
      </c>
      <c r="N18" s="14">
        <f t="shared" si="7"/>
        <v>6.1264438234986485E-4</v>
      </c>
    </row>
    <row r="19" spans="2:14" s="5" customFormat="1" ht="15.75" thickBot="1" x14ac:dyDescent="0.3">
      <c r="B19" s="10" t="s">
        <v>13</v>
      </c>
      <c r="C19" s="11">
        <v>2.1099537037037028E-2</v>
      </c>
      <c r="D19" s="12">
        <f t="shared" si="0"/>
        <v>4.6803594351732959E-2</v>
      </c>
      <c r="E19" s="12">
        <f t="shared" si="1"/>
        <v>2.2487572008338775E-2</v>
      </c>
      <c r="F19" s="11">
        <v>9.0810185185185174E-2</v>
      </c>
      <c r="G19" s="12">
        <f t="shared" si="2"/>
        <v>0.72843747098690936</v>
      </c>
      <c r="H19" s="12">
        <f t="shared" si="3"/>
        <v>0.3043326480741631</v>
      </c>
      <c r="I19" s="11">
        <v>1.9560185185185184E-3</v>
      </c>
      <c r="J19" s="12">
        <f t="shared" si="4"/>
        <v>1.2096485577267189E-2</v>
      </c>
      <c r="K19" s="12">
        <f t="shared" si="5"/>
        <v>6.2597229424401785E-3</v>
      </c>
      <c r="L19" s="13">
        <f>SUM(C19,F19,I19)</f>
        <v>0.11386574074074073</v>
      </c>
      <c r="M19" s="12">
        <f t="shared" si="6"/>
        <v>0.15446209885071907</v>
      </c>
      <c r="N19" s="14">
        <f t="shared" si="7"/>
        <v>7.3502383336072799E-2</v>
      </c>
    </row>
    <row r="20" spans="2:14" s="5" customFormat="1" ht="16.5" thickTop="1" thickBot="1" x14ac:dyDescent="0.3">
      <c r="B20" s="31" t="s">
        <v>3</v>
      </c>
      <c r="C20" s="32">
        <f>SUM(C7:C19)</f>
        <v>0.45081018518518529</v>
      </c>
      <c r="D20" s="33">
        <f>IFERROR(SUM(D7:D19),0)</f>
        <v>1</v>
      </c>
      <c r="E20" s="33">
        <f>IFERROR(SUM(E7:E19),0)</f>
        <v>0.480466774396487</v>
      </c>
      <c r="F20" s="32">
        <f>SUM(F7:F19)</f>
        <v>0.12466435185185183</v>
      </c>
      <c r="G20" s="33">
        <f>IFERROR(SUM(G7:G19),0)</f>
        <v>1</v>
      </c>
      <c r="H20" s="33">
        <f>IFERROR(SUM(H7:H19),0)</f>
        <v>0.41778829370466619</v>
      </c>
      <c r="I20" s="32">
        <f>SUM(I7:I19)</f>
        <v>0.16170138888888896</v>
      </c>
      <c r="J20" s="33">
        <f>IFERROR(SUM(J7:J19),0)</f>
        <v>0.99999999999999978</v>
      </c>
      <c r="K20" s="33">
        <f>IFERROR(SUM(K7:K19),0)</f>
        <v>0.51748277650196306</v>
      </c>
      <c r="L20" s="32">
        <f>SUM(L7:L19)</f>
        <v>0.73717592592592596</v>
      </c>
      <c r="M20" s="33">
        <f>IFERROR(SUM(M7:M19),0)</f>
        <v>1.0000000000000002</v>
      </c>
      <c r="N20" s="34">
        <f>IFERROR(SUM(N7:N19),0)</f>
        <v>0.47586031708082438</v>
      </c>
    </row>
    <row r="21" spans="2:14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 x14ac:dyDescent="0.25">
      <c r="B23" s="18" t="s">
        <v>15</v>
      </c>
      <c r="C23" s="11">
        <v>3.7719907407407403E-2</v>
      </c>
      <c r="D23" s="19"/>
      <c r="E23" s="12">
        <f>IFERROR(C23/C$31,0)</f>
        <v>4.0201314961698348E-2</v>
      </c>
      <c r="F23" s="11">
        <v>8.7500000000000026E-3</v>
      </c>
      <c r="G23" s="19"/>
      <c r="H23" s="12">
        <f>IFERROR(F23/F$31,0)</f>
        <v>2.9323920716806961E-2</v>
      </c>
      <c r="I23" s="11">
        <v>1.3321759259259262E-2</v>
      </c>
      <c r="J23" s="19"/>
      <c r="K23" s="12">
        <f>IFERROR(I23/I$31,0)</f>
        <v>4.2632787613897327E-2</v>
      </c>
      <c r="L23" s="13">
        <f>SUM(C23,F23,I23)</f>
        <v>5.9791666666666667E-2</v>
      </c>
      <c r="M23" s="19"/>
      <c r="N23" s="14">
        <f>IFERROR(L23/L$31,0)</f>
        <v>3.8596596088041488E-2</v>
      </c>
    </row>
    <row r="24" spans="2:14" s="5" customFormat="1" x14ac:dyDescent="0.25">
      <c r="B24" s="18" t="s">
        <v>16</v>
      </c>
      <c r="C24" s="11">
        <v>3.8657407407407412E-3</v>
      </c>
      <c r="D24" s="19"/>
      <c r="E24" s="12">
        <f t="shared" ref="E24:E28" si="18">IFERROR(C24/C$31,0)</f>
        <v>4.1200488484833542E-3</v>
      </c>
      <c r="F24" s="11">
        <v>3.5879629629629629E-4</v>
      </c>
      <c r="G24" s="19"/>
      <c r="H24" s="12">
        <f t="shared" ref="H24:H28" si="19">IFERROR(F24/F$31,0)</f>
        <v>1.2024359024087506E-3</v>
      </c>
      <c r="I24" s="11">
        <v>9.6064814814814808E-4</v>
      </c>
      <c r="J24" s="19"/>
      <c r="K24" s="12">
        <f t="shared" ref="K24:K28" si="20">IFERROR(I24/I$31,0)</f>
        <v>3.0743018001333422E-3</v>
      </c>
      <c r="L24" s="13">
        <f t="shared" ref="L24:L28" si="21">SUM(C24,F24,I24)</f>
        <v>5.185185185185185E-3</v>
      </c>
      <c r="M24" s="19"/>
      <c r="N24" s="14">
        <f t="shared" ref="N24:N28" si="22">IFERROR(L24/L$31,0)</f>
        <v>3.3471302840577984E-3</v>
      </c>
    </row>
    <row r="25" spans="2:14" s="5" customFormat="1" x14ac:dyDescent="0.25">
      <c r="B25" s="18" t="s">
        <v>17</v>
      </c>
      <c r="C25" s="11">
        <v>3.7048611111111088E-2</v>
      </c>
      <c r="D25" s="19"/>
      <c r="E25" s="12">
        <f t="shared" si="18"/>
        <v>3.9485857377231162E-2</v>
      </c>
      <c r="F25" s="11">
        <v>4.1898148148148146E-3</v>
      </c>
      <c r="G25" s="19"/>
      <c r="H25" s="12">
        <f t="shared" si="19"/>
        <v>1.4041348279740894E-2</v>
      </c>
      <c r="I25" s="11">
        <v>1.1759259259259259E-2</v>
      </c>
      <c r="J25" s="19"/>
      <c r="K25" s="12">
        <f t="shared" si="20"/>
        <v>3.7632417216090071E-2</v>
      </c>
      <c r="L25" s="13">
        <f t="shared" si="21"/>
        <v>5.2997685185185162E-2</v>
      </c>
      <c r="M25" s="19"/>
      <c r="N25" s="14">
        <f t="shared" si="22"/>
        <v>3.4210958863171097E-2</v>
      </c>
    </row>
    <row r="26" spans="2:14" s="5" customFormat="1" x14ac:dyDescent="0.25">
      <c r="B26" s="18" t="s">
        <v>18</v>
      </c>
      <c r="C26" s="11">
        <v>0.15447916666666661</v>
      </c>
      <c r="D26" s="19"/>
      <c r="E26" s="12">
        <f t="shared" si="18"/>
        <v>0.1646415927566087</v>
      </c>
      <c r="F26" s="11">
        <v>3.745370370370369E-2</v>
      </c>
      <c r="G26" s="19"/>
      <c r="H26" s="12">
        <f t="shared" si="19"/>
        <v>0.12551879290950696</v>
      </c>
      <c r="I26" s="11">
        <v>4.7280092592592582E-2</v>
      </c>
      <c r="J26" s="19"/>
      <c r="K26" s="12">
        <f t="shared" si="20"/>
        <v>0.1513075042595747</v>
      </c>
      <c r="L26" s="13">
        <f t="shared" si="21"/>
        <v>0.23921296296296288</v>
      </c>
      <c r="M26" s="19"/>
      <c r="N26" s="14">
        <f t="shared" si="22"/>
        <v>0.15441626944398784</v>
      </c>
    </row>
    <row r="27" spans="2:14" s="5" customFormat="1" x14ac:dyDescent="0.25">
      <c r="B27" s="18" t="s">
        <v>19</v>
      </c>
      <c r="C27" s="11">
        <v>0.23462962962962955</v>
      </c>
      <c r="D27" s="19"/>
      <c r="E27" s="12">
        <f t="shared" si="18"/>
        <v>0.25006476124686983</v>
      </c>
      <c r="F27" s="11">
        <v>0.11901620370370374</v>
      </c>
      <c r="G27" s="19"/>
      <c r="H27" s="12">
        <f t="shared" si="19"/>
        <v>0.3988596253054576</v>
      </c>
      <c r="I27" s="11">
        <v>6.9872685185185177E-2</v>
      </c>
      <c r="J27" s="19"/>
      <c r="K27" s="12">
        <f t="shared" si="20"/>
        <v>0.22360915623379501</v>
      </c>
      <c r="L27" s="13">
        <f t="shared" si="21"/>
        <v>0.42351851851851846</v>
      </c>
      <c r="M27" s="19"/>
      <c r="N27" s="14">
        <f t="shared" si="22"/>
        <v>0.27338881998714942</v>
      </c>
    </row>
    <row r="28" spans="2:14" s="5" customFormat="1" ht="15.75" thickBot="1" x14ac:dyDescent="0.3">
      <c r="B28" s="23" t="s">
        <v>20</v>
      </c>
      <c r="C28" s="20">
        <v>1.9722222222222221E-2</v>
      </c>
      <c r="D28" s="24"/>
      <c r="E28" s="21">
        <f t="shared" si="18"/>
        <v>2.101965041262166E-2</v>
      </c>
      <c r="F28" s="20">
        <v>3.9583333333333337E-3</v>
      </c>
      <c r="G28" s="24"/>
      <c r="H28" s="21">
        <f t="shared" si="19"/>
        <v>1.3265583181412669E-2</v>
      </c>
      <c r="I28" s="20">
        <v>7.5810185185185191E-3</v>
      </c>
      <c r="J28" s="24"/>
      <c r="K28" s="21">
        <f t="shared" si="20"/>
        <v>2.4261056374546258E-2</v>
      </c>
      <c r="L28" s="13">
        <f t="shared" si="21"/>
        <v>3.1261574074074074E-2</v>
      </c>
      <c r="M28" s="24"/>
      <c r="N28" s="22">
        <f t="shared" si="22"/>
        <v>2.0179908252768108E-2</v>
      </c>
    </row>
    <row r="29" spans="2:14" s="5" customFormat="1" ht="16.5" thickTop="1" thickBot="1" x14ac:dyDescent="0.3">
      <c r="B29" s="31" t="s">
        <v>3</v>
      </c>
      <c r="C29" s="32">
        <f>SUM(C23:C28)</f>
        <v>0.48746527777777759</v>
      </c>
      <c r="D29" s="33"/>
      <c r="E29" s="33">
        <f>IFERROR(SUM(E23:E28),0)</f>
        <v>0.519533225603513</v>
      </c>
      <c r="F29" s="32">
        <f>SUM(F23:F28)</f>
        <v>0.17372685185185188</v>
      </c>
      <c r="G29" s="33"/>
      <c r="H29" s="33">
        <f>IFERROR(SUM(H23:H28),0)</f>
        <v>0.58221170629533392</v>
      </c>
      <c r="I29" s="32">
        <f>SUM(I23:I28)</f>
        <v>0.15077546296296296</v>
      </c>
      <c r="J29" s="33"/>
      <c r="K29" s="33">
        <f>IFERROR(SUM(K23:K28),0)</f>
        <v>0.48251722349803672</v>
      </c>
      <c r="L29" s="32">
        <f>SUM(L23:L28)</f>
        <v>0.81196759259259244</v>
      </c>
      <c r="M29" s="33"/>
      <c r="N29" s="34">
        <f>IFERROR(SUM(N23:N28),0)</f>
        <v>0.52413968291917579</v>
      </c>
    </row>
    <row r="30" spans="2:14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6.5" thickTop="1" thickBot="1" x14ac:dyDescent="0.3">
      <c r="B31" s="31" t="s">
        <v>6</v>
      </c>
      <c r="C31" s="32">
        <f>SUM(C20,C29)</f>
        <v>0.93827546296296283</v>
      </c>
      <c r="D31" s="35"/>
      <c r="E31" s="36">
        <f>IFERROR(SUM(E20,E29),0)</f>
        <v>1</v>
      </c>
      <c r="F31" s="32">
        <f>SUM(F20,F29)</f>
        <v>0.2983912037037037</v>
      </c>
      <c r="G31" s="35"/>
      <c r="H31" s="36">
        <f>IFERROR(SUM(H20,H29),0)</f>
        <v>1</v>
      </c>
      <c r="I31" s="32">
        <f>SUM(I20,I29)</f>
        <v>0.31247685185185192</v>
      </c>
      <c r="J31" s="35"/>
      <c r="K31" s="36">
        <f>IFERROR(SUM(K20,K29),0)</f>
        <v>0.99999999999999978</v>
      </c>
      <c r="L31" s="37">
        <f>SUM(L20,L29)</f>
        <v>1.5491435185185183</v>
      </c>
      <c r="M31" s="35"/>
      <c r="N31" s="38">
        <f>IFERROR(SUM(N20,N29),0)</f>
        <v>1.0000000000000002</v>
      </c>
    </row>
    <row r="32" spans="2:14" s="5" customFormat="1" ht="66" customHeight="1" thickTop="1" thickBot="1" x14ac:dyDescent="0.3">
      <c r="B32" s="186" t="s">
        <v>156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2"/>
  <sheetViews>
    <sheetView showGridLines="0" showZeros="0" view="pageBreakPreview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111</v>
      </c>
      <c r="D5" s="209"/>
      <c r="E5" s="209"/>
      <c r="F5" s="204" t="s">
        <v>165</v>
      </c>
      <c r="G5" s="204"/>
      <c r="H5" s="205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7">
        <f t="shared" ref="D7:D19" si="0">IFERROR(C7/C$20,0)</f>
        <v>0</v>
      </c>
      <c r="E7" s="157">
        <f t="shared" ref="E7:E19" si="1">IFERROR(C7/C$31,0)</f>
        <v>0</v>
      </c>
      <c r="F7" s="127">
        <v>0</v>
      </c>
      <c r="G7" s="157">
        <f t="shared" ref="G7:G19" si="2">IFERROR(F7/F$20,0)</f>
        <v>0</v>
      </c>
      <c r="H7" s="157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7">
        <f t="shared" si="2"/>
        <v>0</v>
      </c>
      <c r="H8" s="157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7">
        <f t="shared" si="2"/>
        <v>0</v>
      </c>
      <c r="H9" s="15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7">
        <f t="shared" si="2"/>
        <v>0</v>
      </c>
      <c r="H10" s="15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7">
        <f t="shared" si="2"/>
        <v>0</v>
      </c>
      <c r="H11" s="15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159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7">
        <f t="shared" si="2"/>
        <v>0</v>
      </c>
      <c r="H12" s="15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105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7">
        <f t="shared" si="2"/>
        <v>0</v>
      </c>
      <c r="H13" s="15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106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7">
        <f t="shared" si="2"/>
        <v>0</v>
      </c>
      <c r="H14" s="15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7">
        <f t="shared" si="2"/>
        <v>0</v>
      </c>
      <c r="H15" s="15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201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7">
        <f t="shared" si="2"/>
        <v>0</v>
      </c>
      <c r="H16" s="15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202</v>
      </c>
      <c r="C17" s="127"/>
      <c r="D17" s="157"/>
      <c r="E17" s="157"/>
      <c r="F17" s="127"/>
      <c r="G17" s="157"/>
      <c r="H17" s="157"/>
      <c r="I17" s="44"/>
      <c r="J17" s="45"/>
      <c r="K17" s="47"/>
    </row>
    <row r="18" spans="2:11" x14ac:dyDescent="0.25">
      <c r="B18" s="43" t="s">
        <v>160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7">
        <f t="shared" si="2"/>
        <v>0</v>
      </c>
      <c r="H18" s="15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57">
        <f t="shared" si="0"/>
        <v>0</v>
      </c>
      <c r="E19" s="157">
        <f t="shared" si="1"/>
        <v>0</v>
      </c>
      <c r="F19" s="127">
        <v>0</v>
      </c>
      <c r="G19" s="157">
        <f t="shared" si="2"/>
        <v>0</v>
      </c>
      <c r="H19" s="157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62">
        <f>IFERROR(SUM(D7:D19),0)</f>
        <v>0</v>
      </c>
      <c r="E20" s="62">
        <f>IFERROR(SUM(E7:E19),0)</f>
        <v>0</v>
      </c>
      <c r="F20" s="128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58">
        <f t="shared" ref="E24:E28" si="8">IFERROR(C24/C$31,0)</f>
        <v>0</v>
      </c>
      <c r="F24" s="129">
        <v>0</v>
      </c>
      <c r="G24" s="148"/>
      <c r="H24" s="158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58">
        <f t="shared" si="8"/>
        <v>0</v>
      </c>
      <c r="F27" s="129">
        <v>0</v>
      </c>
      <c r="G27" s="148"/>
      <c r="H27" s="158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58">
        <f t="shared" si="8"/>
        <v>0</v>
      </c>
      <c r="F28" s="133">
        <v>0</v>
      </c>
      <c r="G28" s="149"/>
      <c r="H28" s="158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59"/>
      <c r="F30" s="151"/>
      <c r="G30" s="150"/>
      <c r="H30" s="159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7" t="s">
        <v>204</v>
      </c>
      <c r="C32" s="198"/>
      <c r="D32" s="198"/>
      <c r="E32" s="198"/>
      <c r="F32" s="198"/>
      <c r="G32" s="198"/>
      <c r="H32" s="198"/>
      <c r="I32" s="198"/>
      <c r="J32" s="198"/>
      <c r="K32" s="199"/>
    </row>
    <row r="62" ht="16.5" customHeight="1" x14ac:dyDescent="0.25"/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144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112</v>
      </c>
      <c r="D5" s="209"/>
      <c r="E5" s="209"/>
      <c r="F5" s="204" t="s">
        <v>21</v>
      </c>
      <c r="G5" s="204"/>
      <c r="H5" s="205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7">
        <f t="shared" ref="D7:D19" si="0">IFERROR(C7/C$20,0)</f>
        <v>0</v>
      </c>
      <c r="E7" s="157">
        <f t="shared" ref="E7:E19" si="1">IFERROR(C7/C$31,0)</f>
        <v>0</v>
      </c>
      <c r="F7" s="127">
        <v>0</v>
      </c>
      <c r="G7" s="155">
        <f t="shared" ref="G7:G19" si="2">IFERROR(F7/F$20,0)</f>
        <v>0</v>
      </c>
      <c r="H7" s="155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5">
        <f t="shared" si="2"/>
        <v>0</v>
      </c>
      <c r="H8" s="155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5">
        <f t="shared" si="2"/>
        <v>0</v>
      </c>
      <c r="H9" s="15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5">
        <f t="shared" si="2"/>
        <v>0</v>
      </c>
      <c r="H10" s="15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5">
        <f t="shared" si="2"/>
        <v>0</v>
      </c>
      <c r="H11" s="15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159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5">
        <f t="shared" si="2"/>
        <v>0</v>
      </c>
      <c r="H12" s="15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105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5">
        <f t="shared" si="2"/>
        <v>0</v>
      </c>
      <c r="H13" s="15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106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5">
        <f t="shared" si="2"/>
        <v>0</v>
      </c>
      <c r="H14" s="15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5">
        <f t="shared" si="2"/>
        <v>0</v>
      </c>
      <c r="H15" s="15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201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5">
        <f t="shared" si="2"/>
        <v>0</v>
      </c>
      <c r="H16" s="15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202</v>
      </c>
      <c r="C17" s="127"/>
      <c r="D17" s="157"/>
      <c r="E17" s="157"/>
      <c r="F17" s="127"/>
      <c r="G17" s="155"/>
      <c r="H17" s="155"/>
      <c r="I17" s="44"/>
      <c r="J17" s="45"/>
      <c r="K17" s="47"/>
    </row>
    <row r="18" spans="2:11" x14ac:dyDescent="0.25">
      <c r="B18" s="43" t="s">
        <v>160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5">
        <f t="shared" si="2"/>
        <v>0</v>
      </c>
      <c r="H18" s="15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57">
        <f t="shared" si="0"/>
        <v>0</v>
      </c>
      <c r="E19" s="157">
        <f t="shared" si="1"/>
        <v>0</v>
      </c>
      <c r="F19" s="127">
        <v>0</v>
      </c>
      <c r="G19" s="155">
        <f t="shared" si="2"/>
        <v>0</v>
      </c>
      <c r="H19" s="155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62">
        <f>IFERROR(SUM(D7:D19),0)</f>
        <v>0</v>
      </c>
      <c r="E20" s="62">
        <f>IFERROR(SUM(E7:E19),0)</f>
        <v>0</v>
      </c>
      <c r="F20" s="128">
        <f>SUM(F7:F19)</f>
        <v>0</v>
      </c>
      <c r="G20" s="147">
        <f>IFERROR(SUM(G7:G19),0)</f>
        <v>0</v>
      </c>
      <c r="H20" s="147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58">
        <f t="shared" ref="E24:E28" si="8">IFERROR(C24/C$31,0)</f>
        <v>0</v>
      </c>
      <c r="F24" s="129">
        <v>0</v>
      </c>
      <c r="G24" s="148"/>
      <c r="H24" s="158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58">
        <f t="shared" si="8"/>
        <v>0</v>
      </c>
      <c r="F27" s="129">
        <v>0</v>
      </c>
      <c r="G27" s="148"/>
      <c r="H27" s="158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58">
        <f t="shared" si="8"/>
        <v>0</v>
      </c>
      <c r="F28" s="133">
        <v>0</v>
      </c>
      <c r="G28" s="149"/>
      <c r="H28" s="158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46"/>
      <c r="D30" s="29"/>
      <c r="E30" s="161"/>
      <c r="F30" s="146"/>
      <c r="G30" s="29"/>
      <c r="H30" s="161"/>
      <c r="I30" s="29"/>
      <c r="J30" s="29"/>
      <c r="K30" s="69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7" t="s">
        <v>50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145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113</v>
      </c>
      <c r="D5" s="209"/>
      <c r="E5" s="209"/>
      <c r="F5" s="204" t="s">
        <v>23</v>
      </c>
      <c r="G5" s="204"/>
      <c r="H5" s="205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7">
        <f t="shared" ref="D7:D19" si="0">IFERROR(C7/C$20,0)</f>
        <v>0</v>
      </c>
      <c r="E7" s="157">
        <f t="shared" ref="E7:E19" si="1">IFERROR(C7/C$31,0)</f>
        <v>0</v>
      </c>
      <c r="F7" s="127">
        <v>0</v>
      </c>
      <c r="G7" s="157">
        <f t="shared" ref="G7:G19" si="2">IFERROR(F7/F$20,0)</f>
        <v>0</v>
      </c>
      <c r="H7" s="157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57">
        <f t="shared" si="0"/>
        <v>0</v>
      </c>
      <c r="E8" s="157">
        <f t="shared" si="1"/>
        <v>0</v>
      </c>
      <c r="F8" s="127">
        <v>0</v>
      </c>
      <c r="G8" s="157">
        <f t="shared" si="2"/>
        <v>0</v>
      </c>
      <c r="H8" s="157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57">
        <f t="shared" si="0"/>
        <v>0</v>
      </c>
      <c r="E9" s="157">
        <f t="shared" si="1"/>
        <v>0</v>
      </c>
      <c r="F9" s="127">
        <v>0</v>
      </c>
      <c r="G9" s="157">
        <f t="shared" si="2"/>
        <v>0</v>
      </c>
      <c r="H9" s="15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57">
        <f t="shared" si="0"/>
        <v>0</v>
      </c>
      <c r="E10" s="157">
        <f t="shared" si="1"/>
        <v>0</v>
      </c>
      <c r="F10" s="127">
        <v>0</v>
      </c>
      <c r="G10" s="157">
        <f t="shared" si="2"/>
        <v>0</v>
      </c>
      <c r="H10" s="15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57">
        <f t="shared" si="0"/>
        <v>0</v>
      </c>
      <c r="E11" s="157">
        <f t="shared" si="1"/>
        <v>0</v>
      </c>
      <c r="F11" s="127">
        <v>0</v>
      </c>
      <c r="G11" s="157">
        <f t="shared" si="2"/>
        <v>0</v>
      </c>
      <c r="H11" s="15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159</v>
      </c>
      <c r="C12" s="127">
        <v>0</v>
      </c>
      <c r="D12" s="157">
        <f t="shared" si="0"/>
        <v>0</v>
      </c>
      <c r="E12" s="157">
        <f t="shared" si="1"/>
        <v>0</v>
      </c>
      <c r="F12" s="127">
        <v>0</v>
      </c>
      <c r="G12" s="157">
        <f t="shared" si="2"/>
        <v>0</v>
      </c>
      <c r="H12" s="15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105</v>
      </c>
      <c r="C13" s="127">
        <v>0</v>
      </c>
      <c r="D13" s="157">
        <f t="shared" si="0"/>
        <v>0</v>
      </c>
      <c r="E13" s="157">
        <f t="shared" si="1"/>
        <v>0</v>
      </c>
      <c r="F13" s="127">
        <v>0</v>
      </c>
      <c r="G13" s="157">
        <f t="shared" si="2"/>
        <v>0</v>
      </c>
      <c r="H13" s="15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106</v>
      </c>
      <c r="C14" s="127">
        <v>0</v>
      </c>
      <c r="D14" s="157">
        <f t="shared" si="0"/>
        <v>0</v>
      </c>
      <c r="E14" s="157">
        <f t="shared" si="1"/>
        <v>0</v>
      </c>
      <c r="F14" s="127">
        <v>0</v>
      </c>
      <c r="G14" s="157">
        <f t="shared" si="2"/>
        <v>0</v>
      </c>
      <c r="H14" s="15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57">
        <f t="shared" si="0"/>
        <v>0</v>
      </c>
      <c r="E15" s="157">
        <f t="shared" si="1"/>
        <v>0</v>
      </c>
      <c r="F15" s="127">
        <v>0</v>
      </c>
      <c r="G15" s="157">
        <f t="shared" si="2"/>
        <v>0</v>
      </c>
      <c r="H15" s="15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201</v>
      </c>
      <c r="C16" s="127">
        <v>0</v>
      </c>
      <c r="D16" s="157">
        <f t="shared" si="0"/>
        <v>0</v>
      </c>
      <c r="E16" s="157">
        <f t="shared" si="1"/>
        <v>0</v>
      </c>
      <c r="F16" s="127">
        <v>0</v>
      </c>
      <c r="G16" s="157">
        <f t="shared" si="2"/>
        <v>0</v>
      </c>
      <c r="H16" s="15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202</v>
      </c>
      <c r="C17" s="127"/>
      <c r="D17" s="157"/>
      <c r="E17" s="157"/>
      <c r="F17" s="127"/>
      <c r="G17" s="157"/>
      <c r="H17" s="157"/>
      <c r="I17" s="44"/>
      <c r="J17" s="45"/>
      <c r="K17" s="47"/>
    </row>
    <row r="18" spans="2:11" x14ac:dyDescent="0.25">
      <c r="B18" s="43" t="s">
        <v>160</v>
      </c>
      <c r="C18" s="127">
        <v>0</v>
      </c>
      <c r="D18" s="157">
        <f t="shared" si="0"/>
        <v>0</v>
      </c>
      <c r="E18" s="157">
        <f t="shared" si="1"/>
        <v>0</v>
      </c>
      <c r="F18" s="127">
        <v>0</v>
      </c>
      <c r="G18" s="157">
        <f t="shared" si="2"/>
        <v>0</v>
      </c>
      <c r="H18" s="15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57">
        <f t="shared" si="0"/>
        <v>0</v>
      </c>
      <c r="E19" s="157">
        <f t="shared" si="1"/>
        <v>0</v>
      </c>
      <c r="F19" s="127">
        <v>0</v>
      </c>
      <c r="G19" s="157">
        <f t="shared" si="2"/>
        <v>0</v>
      </c>
      <c r="H19" s="157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62">
        <f>IFERROR(SUM(D7:D19),0)</f>
        <v>0</v>
      </c>
      <c r="E20" s="62">
        <f>IFERROR(SUM(E7:E19),0)</f>
        <v>0</v>
      </c>
      <c r="F20" s="128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58">
        <f>IFERROR(C23/C$31,0)</f>
        <v>0</v>
      </c>
      <c r="F23" s="129">
        <v>0</v>
      </c>
      <c r="G23" s="148"/>
      <c r="H23" s="158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58">
        <f t="shared" ref="E24:E28" si="8">IFERROR(C24/C$31,0)</f>
        <v>0</v>
      </c>
      <c r="F24" s="129">
        <v>0</v>
      </c>
      <c r="G24" s="148"/>
      <c r="H24" s="158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58">
        <f t="shared" si="8"/>
        <v>0</v>
      </c>
      <c r="F25" s="129">
        <v>0</v>
      </c>
      <c r="G25" s="148"/>
      <c r="H25" s="158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58">
        <f t="shared" si="8"/>
        <v>0</v>
      </c>
      <c r="F26" s="129">
        <v>0</v>
      </c>
      <c r="G26" s="148"/>
      <c r="H26" s="158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58">
        <f t="shared" si="8"/>
        <v>0</v>
      </c>
      <c r="F27" s="129">
        <v>0</v>
      </c>
      <c r="G27" s="148"/>
      <c r="H27" s="158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58">
        <f t="shared" si="8"/>
        <v>0</v>
      </c>
      <c r="F28" s="133">
        <v>0</v>
      </c>
      <c r="G28" s="149"/>
      <c r="H28" s="158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62">
        <f>IFERROR(SUM(E23:E28),0)</f>
        <v>0</v>
      </c>
      <c r="F29" s="128">
        <f>SUM(F23:F28)</f>
        <v>0</v>
      </c>
      <c r="G29" s="147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59"/>
      <c r="F30" s="151"/>
      <c r="G30" s="150"/>
      <c r="H30" s="159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62">
        <f>IFERROR(SUM(E20,E29),0)</f>
        <v>0</v>
      </c>
      <c r="F31" s="128">
        <f>SUM(F20,F29)</f>
        <v>0</v>
      </c>
      <c r="G31" s="147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7" t="s">
        <v>56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146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114</v>
      </c>
      <c r="D5" s="209"/>
      <c r="E5" s="209"/>
      <c r="F5" s="204" t="s">
        <v>24</v>
      </c>
      <c r="G5" s="204"/>
      <c r="H5" s="205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55">
        <f t="shared" ref="D7:D19" si="0">IFERROR(C7/C$20,0)</f>
        <v>0</v>
      </c>
      <c r="E7" s="155">
        <f t="shared" ref="E7:E19" si="1">IFERROR(C7/C$31,0)</f>
        <v>0</v>
      </c>
      <c r="F7" s="127">
        <v>2.1087962962962968E-2</v>
      </c>
      <c r="G7" s="162">
        <f t="shared" ref="G7:G19" si="2">IFERROR(F7/F$20,0)</f>
        <v>0.20627193478999209</v>
      </c>
      <c r="H7" s="162">
        <f t="shared" ref="H7:H19" si="3">IFERROR(F7/F$31,0)</f>
        <v>0.18363233219109054</v>
      </c>
      <c r="I7" s="44">
        <f>SUM(C7,F7)</f>
        <v>2.1087962962962968E-2</v>
      </c>
      <c r="J7" s="45">
        <f t="shared" ref="J7:J19" si="4">IFERROR(I7/I$20,0)</f>
        <v>0.20627193478999209</v>
      </c>
      <c r="K7" s="47">
        <f t="shared" ref="K7:K19" si="5">IFERROR(I7/I$31,0)</f>
        <v>0.18363233219109054</v>
      </c>
    </row>
    <row r="8" spans="2:11" x14ac:dyDescent="0.25">
      <c r="B8" s="142" t="s">
        <v>100</v>
      </c>
      <c r="C8" s="127">
        <v>0</v>
      </c>
      <c r="D8" s="155">
        <f t="shared" si="0"/>
        <v>0</v>
      </c>
      <c r="E8" s="155">
        <f t="shared" si="1"/>
        <v>0</v>
      </c>
      <c r="F8" s="127">
        <v>2.1875000000000006E-2</v>
      </c>
      <c r="G8" s="162">
        <f t="shared" si="2"/>
        <v>0.21397033850333977</v>
      </c>
      <c r="H8" s="162">
        <f t="shared" si="3"/>
        <v>0.19048578915541226</v>
      </c>
      <c r="I8" s="44">
        <f t="shared" ref="I8:I19" si="6">SUM(C8,F8)</f>
        <v>2.1875000000000006E-2</v>
      </c>
      <c r="J8" s="45">
        <f t="shared" si="4"/>
        <v>0.21397033850333977</v>
      </c>
      <c r="K8" s="47">
        <f t="shared" si="5"/>
        <v>0.19048578915541226</v>
      </c>
    </row>
    <row r="9" spans="2:11" x14ac:dyDescent="0.25">
      <c r="B9" s="43" t="s">
        <v>51</v>
      </c>
      <c r="C9" s="127">
        <v>0</v>
      </c>
      <c r="D9" s="155">
        <f t="shared" si="0"/>
        <v>0</v>
      </c>
      <c r="E9" s="155">
        <f t="shared" si="1"/>
        <v>0</v>
      </c>
      <c r="F9" s="127">
        <v>4.9768518518518512E-3</v>
      </c>
      <c r="G9" s="162">
        <f t="shared" si="2"/>
        <v>4.8681082304992629E-2</v>
      </c>
      <c r="H9" s="162">
        <f t="shared" si="3"/>
        <v>4.3338036686151979E-2</v>
      </c>
      <c r="I9" s="44">
        <f t="shared" si="6"/>
        <v>4.9768518518518512E-3</v>
      </c>
      <c r="J9" s="45">
        <f t="shared" si="4"/>
        <v>4.8681082304992629E-2</v>
      </c>
      <c r="K9" s="47">
        <f t="shared" si="5"/>
        <v>4.3338036686151979E-2</v>
      </c>
    </row>
    <row r="10" spans="2:11" x14ac:dyDescent="0.25">
      <c r="B10" s="43" t="s">
        <v>11</v>
      </c>
      <c r="C10" s="127">
        <v>0</v>
      </c>
      <c r="D10" s="155">
        <f t="shared" si="0"/>
        <v>0</v>
      </c>
      <c r="E10" s="155">
        <f t="shared" si="1"/>
        <v>0</v>
      </c>
      <c r="F10" s="127">
        <v>2.3645833333333335E-2</v>
      </c>
      <c r="G10" s="162">
        <f t="shared" si="2"/>
        <v>0.231291746858372</v>
      </c>
      <c r="H10" s="162">
        <f t="shared" si="3"/>
        <v>0.20590606732513606</v>
      </c>
      <c r="I10" s="44">
        <f t="shared" si="6"/>
        <v>2.3645833333333335E-2</v>
      </c>
      <c r="J10" s="45">
        <f t="shared" si="4"/>
        <v>0.231291746858372</v>
      </c>
      <c r="K10" s="47">
        <f t="shared" si="5"/>
        <v>0.20590606732513606</v>
      </c>
    </row>
    <row r="11" spans="2:11" x14ac:dyDescent="0.25">
      <c r="B11" s="43" t="s">
        <v>12</v>
      </c>
      <c r="C11" s="127">
        <v>0</v>
      </c>
      <c r="D11" s="155">
        <f t="shared" si="0"/>
        <v>0</v>
      </c>
      <c r="E11" s="155">
        <f t="shared" si="1"/>
        <v>0</v>
      </c>
      <c r="F11" s="127">
        <v>7.9282407407407409E-3</v>
      </c>
      <c r="G11" s="162">
        <f t="shared" si="2"/>
        <v>7.7550096230046411E-2</v>
      </c>
      <c r="H11" s="162">
        <f t="shared" si="3"/>
        <v>6.9038500302358391E-2</v>
      </c>
      <c r="I11" s="44">
        <f t="shared" si="6"/>
        <v>7.9282407407407409E-3</v>
      </c>
      <c r="J11" s="45">
        <f t="shared" si="4"/>
        <v>7.7550096230046411E-2</v>
      </c>
      <c r="K11" s="47">
        <f t="shared" si="5"/>
        <v>6.9038500302358391E-2</v>
      </c>
    </row>
    <row r="12" spans="2:11" x14ac:dyDescent="0.25">
      <c r="B12" s="43" t="s">
        <v>159</v>
      </c>
      <c r="C12" s="127">
        <v>0</v>
      </c>
      <c r="D12" s="155">
        <f t="shared" si="0"/>
        <v>0</v>
      </c>
      <c r="E12" s="155">
        <f t="shared" si="1"/>
        <v>0</v>
      </c>
      <c r="F12" s="127">
        <v>2.2453703703703702E-3</v>
      </c>
      <c r="G12" s="162">
        <f t="shared" si="2"/>
        <v>2.1963092946903653E-2</v>
      </c>
      <c r="H12" s="162">
        <f t="shared" si="3"/>
        <v>1.9552509574682519E-2</v>
      </c>
      <c r="I12" s="44">
        <f t="shared" si="6"/>
        <v>2.2453703703703702E-3</v>
      </c>
      <c r="J12" s="45">
        <f t="shared" si="4"/>
        <v>2.1963092946903653E-2</v>
      </c>
      <c r="K12" s="47">
        <f t="shared" si="5"/>
        <v>1.9552509574682519E-2</v>
      </c>
    </row>
    <row r="13" spans="2:11" x14ac:dyDescent="0.25">
      <c r="B13" s="43" t="s">
        <v>105</v>
      </c>
      <c r="C13" s="127">
        <v>0</v>
      </c>
      <c r="D13" s="155">
        <f t="shared" si="0"/>
        <v>0</v>
      </c>
      <c r="E13" s="155">
        <f t="shared" si="1"/>
        <v>0</v>
      </c>
      <c r="F13" s="127">
        <v>3.9351851851851852E-4</v>
      </c>
      <c r="G13" s="162">
        <f t="shared" si="2"/>
        <v>3.8492018566738365E-3</v>
      </c>
      <c r="H13" s="162">
        <f t="shared" si="3"/>
        <v>3.4267284821608542E-3</v>
      </c>
      <c r="I13" s="44">
        <f t="shared" si="6"/>
        <v>3.9351851851851852E-4</v>
      </c>
      <c r="J13" s="45">
        <f t="shared" si="4"/>
        <v>3.8492018566738365E-3</v>
      </c>
      <c r="K13" s="47">
        <f t="shared" si="5"/>
        <v>3.4267284821608542E-3</v>
      </c>
    </row>
    <row r="14" spans="2:11" x14ac:dyDescent="0.25">
      <c r="B14" s="43" t="s">
        <v>106</v>
      </c>
      <c r="C14" s="127">
        <v>0</v>
      </c>
      <c r="D14" s="155">
        <f t="shared" si="0"/>
        <v>0</v>
      </c>
      <c r="E14" s="155">
        <f t="shared" si="1"/>
        <v>0</v>
      </c>
      <c r="F14" s="127"/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55">
        <f t="shared" si="0"/>
        <v>0</v>
      </c>
      <c r="E15" s="155">
        <f t="shared" si="1"/>
        <v>0</v>
      </c>
      <c r="F15" s="127">
        <v>1.9675925925925926E-4</v>
      </c>
      <c r="G15" s="162">
        <f t="shared" si="2"/>
        <v>1.9246009283369182E-3</v>
      </c>
      <c r="H15" s="162">
        <f t="shared" si="3"/>
        <v>1.7133642410804271E-3</v>
      </c>
      <c r="I15" s="44">
        <f t="shared" si="6"/>
        <v>1.9675925925925926E-4</v>
      </c>
      <c r="J15" s="45">
        <f t="shared" si="4"/>
        <v>1.9246009283369182E-3</v>
      </c>
      <c r="K15" s="47">
        <f t="shared" si="5"/>
        <v>1.7133642410804271E-3</v>
      </c>
    </row>
    <row r="16" spans="2:11" x14ac:dyDescent="0.25">
      <c r="B16" s="43" t="s">
        <v>201</v>
      </c>
      <c r="C16" s="127">
        <v>0</v>
      </c>
      <c r="D16" s="155">
        <f t="shared" si="0"/>
        <v>0</v>
      </c>
      <c r="E16" s="155">
        <f t="shared" si="1"/>
        <v>0</v>
      </c>
      <c r="F16" s="127">
        <v>6.504629629629631E-3</v>
      </c>
      <c r="G16" s="162">
        <f t="shared" ref="G16:G17" si="7">IFERROR(F16/F$20,0)</f>
        <v>6.3625042454432248E-2</v>
      </c>
      <c r="H16" s="162">
        <f t="shared" ref="H16:H17" si="8">IFERROR(F16/F$31,0)</f>
        <v>5.6641806087482371E-2</v>
      </c>
      <c r="I16" s="44">
        <f t="shared" ref="I16:I17" si="9">SUM(C16,F16)</f>
        <v>6.504629629629631E-3</v>
      </c>
      <c r="J16" s="45">
        <f t="shared" ref="J16:J17" si="10">IFERROR(I16/I$20,0)</f>
        <v>6.3625042454432248E-2</v>
      </c>
      <c r="K16" s="47">
        <f t="shared" ref="K16:K17" si="11">IFERROR(I16/I$31,0)</f>
        <v>5.6641806087482371E-2</v>
      </c>
    </row>
    <row r="17" spans="2:11" x14ac:dyDescent="0.25">
      <c r="B17" s="43" t="s">
        <v>202</v>
      </c>
      <c r="C17" s="127"/>
      <c r="D17" s="155"/>
      <c r="E17" s="155"/>
      <c r="F17" s="127">
        <v>1.7361111111111112E-4</v>
      </c>
      <c r="G17" s="162">
        <f t="shared" si="7"/>
        <v>1.6981772897090455E-3</v>
      </c>
      <c r="H17" s="162">
        <f t="shared" si="8"/>
        <v>1.5117919774239063E-3</v>
      </c>
      <c r="I17" s="44">
        <f t="shared" si="9"/>
        <v>1.7361111111111112E-4</v>
      </c>
      <c r="J17" s="45">
        <f t="shared" si="10"/>
        <v>1.6981772897090455E-3</v>
      </c>
      <c r="K17" s="47">
        <f t="shared" si="11"/>
        <v>1.5117919774239063E-3</v>
      </c>
    </row>
    <row r="18" spans="2:11" x14ac:dyDescent="0.25">
      <c r="B18" s="43" t="s">
        <v>160</v>
      </c>
      <c r="C18" s="127">
        <v>0</v>
      </c>
      <c r="D18" s="155">
        <f t="shared" si="0"/>
        <v>0</v>
      </c>
      <c r="E18" s="155">
        <f t="shared" si="1"/>
        <v>0</v>
      </c>
      <c r="F18" s="127"/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55">
        <f t="shared" si="0"/>
        <v>0</v>
      </c>
      <c r="E19" s="155">
        <f t="shared" si="1"/>
        <v>0</v>
      </c>
      <c r="F19" s="127">
        <v>1.320601851851852E-2</v>
      </c>
      <c r="G19" s="162">
        <f t="shared" si="2"/>
        <v>0.1291746858372014</v>
      </c>
      <c r="H19" s="162">
        <f t="shared" si="3"/>
        <v>0.11499697641604516</v>
      </c>
      <c r="I19" s="44">
        <f t="shared" si="6"/>
        <v>1.320601851851852E-2</v>
      </c>
      <c r="J19" s="45">
        <f t="shared" si="4"/>
        <v>0.1291746858372014</v>
      </c>
      <c r="K19" s="47">
        <f t="shared" si="5"/>
        <v>0.11499697641604516</v>
      </c>
    </row>
    <row r="20" spans="2:11" ht="16.5" thickTop="1" thickBot="1" x14ac:dyDescent="0.3">
      <c r="B20" s="60" t="s">
        <v>3</v>
      </c>
      <c r="C20" s="128">
        <f>SUM(C7:C19)</f>
        <v>0</v>
      </c>
      <c r="D20" s="147">
        <f>IFERROR(SUM(D7:D19),0)</f>
        <v>0</v>
      </c>
      <c r="E20" s="147">
        <f>IFERROR(SUM(E7:E19),0)</f>
        <v>0</v>
      </c>
      <c r="F20" s="128">
        <f>SUM(F7:F19)</f>
        <v>0.10223379629629631</v>
      </c>
      <c r="G20" s="163">
        <f>IFERROR(SUM(G7:G19),0)</f>
        <v>0.99999999999999989</v>
      </c>
      <c r="H20" s="163">
        <f>IFERROR(SUM(H7:H19),0)</f>
        <v>0.89024390243902429</v>
      </c>
      <c r="I20" s="61">
        <f>SUM(I7:I19)</f>
        <v>0.10223379629629631</v>
      </c>
      <c r="J20" s="62">
        <f>IFERROR(SUM(J7:J19),0)</f>
        <v>0.99999999999999989</v>
      </c>
      <c r="K20" s="63">
        <f>IFERROR(SUM(K7:K19),0)</f>
        <v>0.89024390243902429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2.8935185185185189E-4</v>
      </c>
      <c r="G23" s="148"/>
      <c r="H23" s="164">
        <f>IFERROR(F23/F$31,0)</f>
        <v>2.5196532957065107E-3</v>
      </c>
      <c r="I23" s="44">
        <f t="shared" ref="I23:I28" si="12">SUM(C23,F23)</f>
        <v>2.8935185185185189E-4</v>
      </c>
      <c r="J23" s="51"/>
      <c r="K23" s="47">
        <f>IFERROR(I23/I$31,0)</f>
        <v>2.5196532957065107E-3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13">IFERROR(C24/C$31,0)</f>
        <v>0</v>
      </c>
      <c r="F24" s="129"/>
      <c r="G24" s="148"/>
      <c r="H24" s="164">
        <f t="shared" ref="H24:H28" si="14">IFERROR(F24/F$31,0)</f>
        <v>0</v>
      </c>
      <c r="I24" s="44">
        <f t="shared" si="12"/>
        <v>0</v>
      </c>
      <c r="J24" s="51"/>
      <c r="K24" s="47">
        <f t="shared" ref="K24:K28" si="15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13"/>
        <v>0</v>
      </c>
      <c r="F25" s="129">
        <v>5.3240740740740744E-4</v>
      </c>
      <c r="G25" s="148"/>
      <c r="H25" s="164">
        <f t="shared" si="14"/>
        <v>4.6361620640999798E-3</v>
      </c>
      <c r="I25" s="44">
        <f t="shared" si="12"/>
        <v>5.3240740740740744E-4</v>
      </c>
      <c r="J25" s="51"/>
      <c r="K25" s="47">
        <f t="shared" si="15"/>
        <v>4.6361620640999798E-3</v>
      </c>
    </row>
    <row r="26" spans="2:11" x14ac:dyDescent="0.25">
      <c r="B26" s="50" t="s">
        <v>18</v>
      </c>
      <c r="C26" s="129">
        <v>0</v>
      </c>
      <c r="D26" s="148"/>
      <c r="E26" s="164">
        <f t="shared" si="13"/>
        <v>0</v>
      </c>
      <c r="F26" s="129">
        <v>3.8657407407407408E-3</v>
      </c>
      <c r="G26" s="148"/>
      <c r="H26" s="164">
        <f t="shared" si="14"/>
        <v>3.3662568030638981E-2</v>
      </c>
      <c r="I26" s="44">
        <f t="shared" si="12"/>
        <v>3.8657407407407408E-3</v>
      </c>
      <c r="J26" s="51"/>
      <c r="K26" s="47">
        <f t="shared" si="15"/>
        <v>3.3662568030638981E-2</v>
      </c>
    </row>
    <row r="27" spans="2:11" x14ac:dyDescent="0.25">
      <c r="B27" s="50" t="s">
        <v>19</v>
      </c>
      <c r="C27" s="129">
        <v>0</v>
      </c>
      <c r="D27" s="148"/>
      <c r="E27" s="164">
        <f t="shared" si="13"/>
        <v>0</v>
      </c>
      <c r="F27" s="129">
        <v>7.5347222222222213E-3</v>
      </c>
      <c r="G27" s="148"/>
      <c r="H27" s="164">
        <f t="shared" si="14"/>
        <v>6.561177182019752E-2</v>
      </c>
      <c r="I27" s="44">
        <f t="shared" si="12"/>
        <v>7.5347222222222213E-3</v>
      </c>
      <c r="J27" s="51"/>
      <c r="K27" s="47">
        <f t="shared" si="15"/>
        <v>6.561177182019752E-2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13"/>
        <v>0</v>
      </c>
      <c r="F28" s="133">
        <v>3.8194444444444446E-4</v>
      </c>
      <c r="G28" s="149"/>
      <c r="H28" s="164">
        <f t="shared" si="14"/>
        <v>3.3259423503325942E-3</v>
      </c>
      <c r="I28" s="44">
        <f t="shared" si="12"/>
        <v>3.8194444444444446E-4</v>
      </c>
      <c r="J28" s="56"/>
      <c r="K28" s="47">
        <f t="shared" si="15"/>
        <v>3.3259423503325942E-3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1.2604166666666666E-2</v>
      </c>
      <c r="G29" s="147"/>
      <c r="H29" s="163">
        <f>IFERROR(SUM(H23:H28),0)</f>
        <v>0.1097560975609756</v>
      </c>
      <c r="I29" s="61">
        <f>SUM(I23:I28)</f>
        <v>1.2604166666666666E-2</v>
      </c>
      <c r="J29" s="62"/>
      <c r="K29" s="63">
        <f>IFERROR(SUM(K23:K28),0)</f>
        <v>0.1097560975609756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0.11483796296296298</v>
      </c>
      <c r="G31" s="147"/>
      <c r="H31" s="163">
        <f>IFERROR(SUM(H20,H29),0)</f>
        <v>0.99999999999999989</v>
      </c>
      <c r="I31" s="61">
        <f>SUM(I20,I29)</f>
        <v>0.11483796296296298</v>
      </c>
      <c r="J31" s="64"/>
      <c r="K31" s="66">
        <f>IFERROR(SUM(K20,K29),0)</f>
        <v>0.99999999999999989</v>
      </c>
    </row>
    <row r="32" spans="2:11" ht="66" customHeight="1" thickTop="1" thickBot="1" x14ac:dyDescent="0.3">
      <c r="B32" s="197" t="s">
        <v>205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2"/>
  <sheetViews>
    <sheetView showGridLines="0" showZeros="0" view="pageBreakPreview" zoomScaleNormal="80" zoomScaleSheetLayoutView="100" zoomScalePageLayoutView="9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147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115</v>
      </c>
      <c r="D5" s="209"/>
      <c r="E5" s="209"/>
      <c r="F5" s="204" t="s">
        <v>116</v>
      </c>
      <c r="G5" s="204"/>
      <c r="H5" s="205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159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105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106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202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160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66" t="s">
        <v>5</v>
      </c>
      <c r="F22" s="125" t="s">
        <v>4</v>
      </c>
      <c r="G22" s="125"/>
      <c r="H22" s="166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7" t="s">
        <v>46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2"/>
  <sheetViews>
    <sheetView showGridLines="0" showZeros="0" view="pageBreakPreview" zoomScaleNormal="80" zoomScaleSheetLayoutView="100" zoomScalePageLayoutView="8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148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117</v>
      </c>
      <c r="D5" s="209"/>
      <c r="E5" s="209"/>
      <c r="F5" s="204" t="s">
        <v>22</v>
      </c>
      <c r="G5" s="204"/>
      <c r="H5" s="205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/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/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3.0902777777777777E-3</v>
      </c>
      <c r="G9" s="162">
        <f t="shared" si="2"/>
        <v>0.22627118644067798</v>
      </c>
      <c r="H9" s="162">
        <f t="shared" si="3"/>
        <v>0.21480289621882545</v>
      </c>
      <c r="I9" s="44">
        <f t="shared" si="6"/>
        <v>3.0902777777777777E-3</v>
      </c>
      <c r="J9" s="45">
        <f t="shared" si="4"/>
        <v>0.22627118644067798</v>
      </c>
      <c r="K9" s="47">
        <f t="shared" si="5"/>
        <v>0.21480289621882545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3.8541666666666663E-3</v>
      </c>
      <c r="G10" s="162">
        <f t="shared" si="2"/>
        <v>0.28220338983050847</v>
      </c>
      <c r="H10" s="162">
        <f t="shared" si="3"/>
        <v>0.26790024135156881</v>
      </c>
      <c r="I10" s="44">
        <f t="shared" si="6"/>
        <v>3.8541666666666663E-3</v>
      </c>
      <c r="J10" s="45">
        <f t="shared" si="4"/>
        <v>0.28220338983050847</v>
      </c>
      <c r="K10" s="47">
        <f t="shared" si="5"/>
        <v>0.26790024135156881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6.7129629629629631E-3</v>
      </c>
      <c r="G11" s="162">
        <f t="shared" si="2"/>
        <v>0.49152542372881364</v>
      </c>
      <c r="H11" s="162">
        <f t="shared" si="3"/>
        <v>0.46661303298471446</v>
      </c>
      <c r="I11" s="44">
        <f t="shared" si="6"/>
        <v>6.7129629629629631E-3</v>
      </c>
      <c r="J11" s="45">
        <f t="shared" si="4"/>
        <v>0.49152542372881364</v>
      </c>
      <c r="K11" s="47">
        <f t="shared" si="5"/>
        <v>0.46661303298471446</v>
      </c>
    </row>
    <row r="12" spans="2:11" x14ac:dyDescent="0.25">
      <c r="B12" s="43" t="s">
        <v>159</v>
      </c>
      <c r="C12" s="127">
        <v>0</v>
      </c>
      <c r="D12" s="162">
        <f t="shared" si="0"/>
        <v>0</v>
      </c>
      <c r="E12" s="162">
        <f t="shared" si="1"/>
        <v>0</v>
      </c>
      <c r="F12" s="127"/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105</v>
      </c>
      <c r="C13" s="127">
        <v>0</v>
      </c>
      <c r="D13" s="162">
        <f t="shared" si="0"/>
        <v>0</v>
      </c>
      <c r="E13" s="162">
        <f t="shared" si="1"/>
        <v>0</v>
      </c>
      <c r="F13" s="127"/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106</v>
      </c>
      <c r="C14" s="127">
        <v>0</v>
      </c>
      <c r="D14" s="162">
        <f t="shared" si="0"/>
        <v>0</v>
      </c>
      <c r="E14" s="162">
        <f t="shared" si="1"/>
        <v>0</v>
      </c>
      <c r="F14" s="127"/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62">
        <f t="shared" si="0"/>
        <v>0</v>
      </c>
      <c r="E15" s="162">
        <f t="shared" si="1"/>
        <v>0</v>
      </c>
      <c r="F15" s="127"/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201</v>
      </c>
      <c r="C16" s="127">
        <v>0</v>
      </c>
      <c r="D16" s="162">
        <f t="shared" si="0"/>
        <v>0</v>
      </c>
      <c r="E16" s="162">
        <f t="shared" si="1"/>
        <v>0</v>
      </c>
      <c r="F16" s="127"/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202</v>
      </c>
      <c r="C17" s="127"/>
      <c r="D17" s="162"/>
      <c r="E17" s="162"/>
      <c r="F17" s="127"/>
      <c r="G17" s="162">
        <f t="shared" ref="G17" si="7">IFERROR(F17/F$20,0)</f>
        <v>0</v>
      </c>
      <c r="H17" s="162">
        <f t="shared" ref="H17" si="8">IFERROR(F17/F$31,0)</f>
        <v>0</v>
      </c>
      <c r="I17" s="44">
        <f t="shared" ref="I17" si="9">SUM(C17,F17)</f>
        <v>0</v>
      </c>
      <c r="J17" s="45">
        <f t="shared" ref="J17" si="10">IFERROR(I17/I$20,0)</f>
        <v>0</v>
      </c>
      <c r="K17" s="47">
        <f t="shared" ref="K17" si="11">IFERROR(I17/I$31,0)</f>
        <v>0</v>
      </c>
    </row>
    <row r="18" spans="2:11" x14ac:dyDescent="0.25">
      <c r="B18" s="43" t="s">
        <v>160</v>
      </c>
      <c r="C18" s="127">
        <v>0</v>
      </c>
      <c r="D18" s="162">
        <f t="shared" si="0"/>
        <v>0</v>
      </c>
      <c r="E18" s="162">
        <f t="shared" si="1"/>
        <v>0</v>
      </c>
      <c r="F18" s="127"/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/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1.3657407407407406E-2</v>
      </c>
      <c r="G20" s="163">
        <f>IFERROR(SUM(G7:G19),0)</f>
        <v>1</v>
      </c>
      <c r="H20" s="163">
        <f>IFERROR(SUM(H7:H19),0)</f>
        <v>0.94931617055510875</v>
      </c>
      <c r="I20" s="61">
        <f>SUM(I7:I19)</f>
        <v>1.3657407407407406E-2</v>
      </c>
      <c r="J20" s="62">
        <f>IFERROR(SUM(J7:J19),0)</f>
        <v>1</v>
      </c>
      <c r="K20" s="63">
        <f>IFERROR(SUM(K7:K19),0)</f>
        <v>0.94931617055510875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/>
      <c r="D23" s="148"/>
      <c r="E23" s="164">
        <f>IFERROR(C23/C$31,0)</f>
        <v>0</v>
      </c>
      <c r="F23" s="129">
        <v>7.2916666666666659E-4</v>
      </c>
      <c r="G23" s="148"/>
      <c r="H23" s="164">
        <f>IFERROR(F23/F$31,0)</f>
        <v>5.0683829444891394E-2</v>
      </c>
      <c r="I23" s="44">
        <f t="shared" ref="I23:I28" si="12">SUM(C23,F23)</f>
        <v>7.2916666666666659E-4</v>
      </c>
      <c r="J23" s="51"/>
      <c r="K23" s="47">
        <f>IFERROR(I23/I$31,0)</f>
        <v>5.0683829444891394E-2</v>
      </c>
    </row>
    <row r="24" spans="2:11" x14ac:dyDescent="0.25">
      <c r="B24" s="50" t="s">
        <v>16</v>
      </c>
      <c r="C24" s="129"/>
      <c r="D24" s="148"/>
      <c r="E24" s="164">
        <f t="shared" ref="E24:E28" si="13">IFERROR(C24/C$31,0)</f>
        <v>0</v>
      </c>
      <c r="F24" s="129">
        <v>0</v>
      </c>
      <c r="G24" s="148"/>
      <c r="H24" s="164">
        <f t="shared" ref="H24:H28" si="14">IFERROR(F24/F$31,0)</f>
        <v>0</v>
      </c>
      <c r="I24" s="44">
        <f t="shared" si="12"/>
        <v>0</v>
      </c>
      <c r="J24" s="51"/>
      <c r="K24" s="47">
        <f t="shared" ref="K24:K28" si="15">IFERROR(I24/I$31,0)</f>
        <v>0</v>
      </c>
    </row>
    <row r="25" spans="2:11" x14ac:dyDescent="0.25">
      <c r="B25" s="50" t="s">
        <v>17</v>
      </c>
      <c r="C25" s="129"/>
      <c r="D25" s="148"/>
      <c r="E25" s="164">
        <f t="shared" si="13"/>
        <v>0</v>
      </c>
      <c r="F25" s="129">
        <v>0</v>
      </c>
      <c r="G25" s="148"/>
      <c r="H25" s="164">
        <f t="shared" si="14"/>
        <v>0</v>
      </c>
      <c r="I25" s="44">
        <f t="shared" si="12"/>
        <v>0</v>
      </c>
      <c r="J25" s="51"/>
      <c r="K25" s="47">
        <f t="shared" si="15"/>
        <v>0</v>
      </c>
    </row>
    <row r="26" spans="2:11" x14ac:dyDescent="0.25">
      <c r="B26" s="50" t="s">
        <v>18</v>
      </c>
      <c r="C26" s="129"/>
      <c r="D26" s="148"/>
      <c r="E26" s="164">
        <f t="shared" si="13"/>
        <v>0</v>
      </c>
      <c r="F26" s="129">
        <v>0</v>
      </c>
      <c r="G26" s="148"/>
      <c r="H26" s="164">
        <f t="shared" si="14"/>
        <v>0</v>
      </c>
      <c r="I26" s="44">
        <f t="shared" si="12"/>
        <v>0</v>
      </c>
      <c r="J26" s="51"/>
      <c r="K26" s="47">
        <f t="shared" si="15"/>
        <v>0</v>
      </c>
    </row>
    <row r="27" spans="2:11" x14ac:dyDescent="0.25">
      <c r="B27" s="50" t="s">
        <v>19</v>
      </c>
      <c r="C27" s="129"/>
      <c r="D27" s="148"/>
      <c r="E27" s="164">
        <f t="shared" si="13"/>
        <v>0</v>
      </c>
      <c r="F27" s="129"/>
      <c r="G27" s="148"/>
      <c r="H27" s="164">
        <f t="shared" si="14"/>
        <v>0</v>
      </c>
      <c r="I27" s="44">
        <f t="shared" si="12"/>
        <v>0</v>
      </c>
      <c r="J27" s="51"/>
      <c r="K27" s="47">
        <f t="shared" si="15"/>
        <v>0</v>
      </c>
    </row>
    <row r="28" spans="2:11" ht="15.75" thickBot="1" x14ac:dyDescent="0.3">
      <c r="B28" s="55" t="s">
        <v>20</v>
      </c>
      <c r="C28" s="133"/>
      <c r="D28" s="149"/>
      <c r="E28" s="164">
        <f t="shared" si="13"/>
        <v>0</v>
      </c>
      <c r="F28" s="133">
        <v>0</v>
      </c>
      <c r="G28" s="149"/>
      <c r="H28" s="164">
        <f t="shared" si="14"/>
        <v>0</v>
      </c>
      <c r="I28" s="44">
        <f t="shared" si="12"/>
        <v>0</v>
      </c>
      <c r="J28" s="56"/>
      <c r="K28" s="47">
        <f t="shared" si="15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7.2916666666666659E-4</v>
      </c>
      <c r="G29" s="147"/>
      <c r="H29" s="163">
        <f>IFERROR(SUM(H23:H28),0)</f>
        <v>5.0683829444891394E-2</v>
      </c>
      <c r="I29" s="61">
        <f>SUM(I23:I28)</f>
        <v>7.2916666666666659E-4</v>
      </c>
      <c r="J29" s="62"/>
      <c r="K29" s="63">
        <f>IFERROR(SUM(K23:K28),0)</f>
        <v>5.0683829444891394E-2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1.4386574074074072E-2</v>
      </c>
      <c r="G31" s="147"/>
      <c r="H31" s="163">
        <f>IFERROR(SUM(H20,H29),0)</f>
        <v>1.0000000000000002</v>
      </c>
      <c r="I31" s="61">
        <f>SUM(I20,I29)</f>
        <v>1.4386574074074072E-2</v>
      </c>
      <c r="J31" s="64"/>
      <c r="K31" s="66">
        <f>IFERROR(SUM(K20,K29),0)</f>
        <v>1.0000000000000002</v>
      </c>
    </row>
    <row r="32" spans="2:11" ht="66" customHeight="1" thickTop="1" thickBot="1" x14ac:dyDescent="0.3">
      <c r="B32" s="197" t="s">
        <v>208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2"/>
  <sheetViews>
    <sheetView showGridLines="0" showZeros="0" view="pageBreakPreview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149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171</v>
      </c>
      <c r="D5" s="209"/>
      <c r="E5" s="209"/>
      <c r="F5" s="204" t="s">
        <v>172</v>
      </c>
      <c r="G5" s="204"/>
      <c r="H5" s="205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159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105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106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202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160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3">
      <c r="B32" s="197" t="s">
        <v>47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2"/>
  <sheetViews>
    <sheetView showGridLines="0" showZeros="0" view="pageBreakPreview" zoomScale="80" zoomScaleNormal="80" zoomScaleSheetLayoutView="80" zoomScalePageLayoutView="9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150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118</v>
      </c>
      <c r="D5" s="209"/>
      <c r="E5" s="209"/>
      <c r="F5" s="204" t="s">
        <v>119</v>
      </c>
      <c r="G5" s="204"/>
      <c r="H5" s="205"/>
      <c r="I5" s="204" t="s">
        <v>3</v>
      </c>
      <c r="J5" s="204"/>
      <c r="K5" s="205"/>
    </row>
    <row r="6" spans="2:11" x14ac:dyDescent="0.25">
      <c r="B6" s="140" t="s">
        <v>10</v>
      </c>
      <c r="C6" s="125" t="s">
        <v>4</v>
      </c>
      <c r="D6" s="125" t="s">
        <v>5</v>
      </c>
      <c r="E6" s="125" t="s">
        <v>5</v>
      </c>
      <c r="F6" s="125" t="s">
        <v>4</v>
      </c>
      <c r="G6" s="125" t="s">
        <v>5</v>
      </c>
      <c r="H6" s="12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27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27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25">
      <c r="B8" s="142" t="s">
        <v>100</v>
      </c>
      <c r="C8" s="127">
        <v>0</v>
      </c>
      <c r="D8" s="162">
        <f t="shared" si="0"/>
        <v>0</v>
      </c>
      <c r="E8" s="162">
        <f t="shared" si="1"/>
        <v>0</v>
      </c>
      <c r="F8" s="127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27">
        <v>0</v>
      </c>
      <c r="D9" s="162">
        <f t="shared" si="0"/>
        <v>0</v>
      </c>
      <c r="E9" s="162">
        <f t="shared" si="1"/>
        <v>0</v>
      </c>
      <c r="F9" s="127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27">
        <v>0</v>
      </c>
      <c r="D10" s="162">
        <f t="shared" si="0"/>
        <v>0</v>
      </c>
      <c r="E10" s="162">
        <f t="shared" si="1"/>
        <v>0</v>
      </c>
      <c r="F10" s="127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27">
        <v>0</v>
      </c>
      <c r="D11" s="162">
        <f t="shared" si="0"/>
        <v>0</v>
      </c>
      <c r="E11" s="162">
        <f t="shared" si="1"/>
        <v>0</v>
      </c>
      <c r="F11" s="127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159</v>
      </c>
      <c r="C12" s="127">
        <v>0</v>
      </c>
      <c r="D12" s="162">
        <f t="shared" si="0"/>
        <v>0</v>
      </c>
      <c r="E12" s="162">
        <f t="shared" si="1"/>
        <v>0</v>
      </c>
      <c r="F12" s="127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105</v>
      </c>
      <c r="C13" s="127">
        <v>0</v>
      </c>
      <c r="D13" s="162">
        <f t="shared" si="0"/>
        <v>0</v>
      </c>
      <c r="E13" s="162">
        <f t="shared" si="1"/>
        <v>0</v>
      </c>
      <c r="F13" s="127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106</v>
      </c>
      <c r="C14" s="127">
        <v>0</v>
      </c>
      <c r="D14" s="162">
        <f t="shared" si="0"/>
        <v>0</v>
      </c>
      <c r="E14" s="162">
        <f t="shared" si="1"/>
        <v>0</v>
      </c>
      <c r="F14" s="127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174</v>
      </c>
      <c r="C15" s="127">
        <v>0</v>
      </c>
      <c r="D15" s="162">
        <f t="shared" si="0"/>
        <v>0</v>
      </c>
      <c r="E15" s="162">
        <f t="shared" si="1"/>
        <v>0</v>
      </c>
      <c r="F15" s="127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201</v>
      </c>
      <c r="C16" s="127">
        <v>0</v>
      </c>
      <c r="D16" s="162">
        <f t="shared" si="0"/>
        <v>0</v>
      </c>
      <c r="E16" s="162">
        <f t="shared" si="1"/>
        <v>0</v>
      </c>
      <c r="F16" s="127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202</v>
      </c>
      <c r="C17" s="127"/>
      <c r="D17" s="162"/>
      <c r="E17" s="162"/>
      <c r="F17" s="127"/>
      <c r="G17" s="162"/>
      <c r="H17" s="162"/>
      <c r="I17" s="44"/>
      <c r="J17" s="45"/>
      <c r="K17" s="47"/>
    </row>
    <row r="18" spans="2:11" x14ac:dyDescent="0.25">
      <c r="B18" s="43" t="s">
        <v>160</v>
      </c>
      <c r="C18" s="127">
        <v>0</v>
      </c>
      <c r="D18" s="162">
        <f t="shared" si="0"/>
        <v>0</v>
      </c>
      <c r="E18" s="162">
        <f t="shared" si="1"/>
        <v>0</v>
      </c>
      <c r="F18" s="127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 x14ac:dyDescent="0.3">
      <c r="B19" s="43" t="s">
        <v>13</v>
      </c>
      <c r="C19" s="127">
        <v>0</v>
      </c>
      <c r="D19" s="162">
        <f t="shared" si="0"/>
        <v>0</v>
      </c>
      <c r="E19" s="162">
        <f t="shared" si="1"/>
        <v>0</v>
      </c>
      <c r="F19" s="127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 x14ac:dyDescent="0.3">
      <c r="B20" s="60" t="s">
        <v>3</v>
      </c>
      <c r="C20" s="128">
        <f>SUM(C7:C19)</f>
        <v>0</v>
      </c>
      <c r="D20" s="163">
        <f>IFERROR(SUM(D7:D19),0)</f>
        <v>0</v>
      </c>
      <c r="E20" s="163">
        <f>IFERROR(SUM(E7:E19),0)</f>
        <v>0</v>
      </c>
      <c r="F20" s="128">
        <f>SUM(F7:F19)</f>
        <v>0</v>
      </c>
      <c r="G20" s="163">
        <f>IFERROR(SUM(G7:G19),0)</f>
        <v>0</v>
      </c>
      <c r="H20" s="163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/>
      <c r="E22" s="125" t="s">
        <v>5</v>
      </c>
      <c r="F22" s="125" t="s">
        <v>4</v>
      </c>
      <c r="G22" s="125"/>
      <c r="H22" s="125" t="s">
        <v>5</v>
      </c>
      <c r="I22" s="41" t="s">
        <v>4</v>
      </c>
      <c r="J22" s="48"/>
      <c r="K22" s="49" t="s">
        <v>5</v>
      </c>
    </row>
    <row r="23" spans="2:11" x14ac:dyDescent="0.25">
      <c r="B23" s="50" t="s">
        <v>15</v>
      </c>
      <c r="C23" s="129">
        <v>0</v>
      </c>
      <c r="D23" s="148"/>
      <c r="E23" s="164">
        <f>IFERROR(C23/C$31,0)</f>
        <v>0</v>
      </c>
      <c r="F23" s="129">
        <v>0</v>
      </c>
      <c r="G23" s="148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25">
      <c r="B24" s="50" t="s">
        <v>16</v>
      </c>
      <c r="C24" s="129">
        <v>0</v>
      </c>
      <c r="D24" s="148"/>
      <c r="E24" s="164">
        <f t="shared" ref="E24:E28" si="8">IFERROR(C24/C$31,0)</f>
        <v>0</v>
      </c>
      <c r="F24" s="129">
        <v>0</v>
      </c>
      <c r="G24" s="148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25">
      <c r="B25" s="50" t="s">
        <v>17</v>
      </c>
      <c r="C25" s="129">
        <v>0</v>
      </c>
      <c r="D25" s="148"/>
      <c r="E25" s="164">
        <f t="shared" si="8"/>
        <v>0</v>
      </c>
      <c r="F25" s="129">
        <v>0</v>
      </c>
      <c r="G25" s="148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18</v>
      </c>
      <c r="C26" s="129">
        <v>0</v>
      </c>
      <c r="D26" s="148"/>
      <c r="E26" s="164">
        <f t="shared" si="8"/>
        <v>0</v>
      </c>
      <c r="F26" s="129">
        <v>0</v>
      </c>
      <c r="G26" s="148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25">
      <c r="B27" s="50" t="s">
        <v>19</v>
      </c>
      <c r="C27" s="129">
        <v>0</v>
      </c>
      <c r="D27" s="148"/>
      <c r="E27" s="164">
        <f t="shared" si="8"/>
        <v>0</v>
      </c>
      <c r="F27" s="129">
        <v>0</v>
      </c>
      <c r="G27" s="148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 x14ac:dyDescent="0.3">
      <c r="B28" s="55" t="s">
        <v>20</v>
      </c>
      <c r="C28" s="133">
        <v>0</v>
      </c>
      <c r="D28" s="149"/>
      <c r="E28" s="164">
        <f t="shared" si="8"/>
        <v>0</v>
      </c>
      <c r="F28" s="133">
        <v>0</v>
      </c>
      <c r="G28" s="149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47"/>
      <c r="E29" s="163">
        <f>IFERROR(SUM(E23:E28),0)</f>
        <v>0</v>
      </c>
      <c r="F29" s="128">
        <f>SUM(F23:F28)</f>
        <v>0</v>
      </c>
      <c r="G29" s="147"/>
      <c r="H29" s="163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 x14ac:dyDescent="0.3">
      <c r="B30" s="59"/>
      <c r="C30" s="151"/>
      <c r="D30" s="150"/>
      <c r="E30" s="165"/>
      <c r="F30" s="151"/>
      <c r="G30" s="150"/>
      <c r="H30" s="165"/>
      <c r="I30" s="150"/>
      <c r="J30" s="150"/>
      <c r="K30" s="160"/>
    </row>
    <row r="31" spans="2:11" ht="16.5" thickTop="1" thickBot="1" x14ac:dyDescent="0.3">
      <c r="B31" s="60" t="s">
        <v>6</v>
      </c>
      <c r="C31" s="128">
        <f>SUM(C20,C29)</f>
        <v>0</v>
      </c>
      <c r="D31" s="147"/>
      <c r="E31" s="163">
        <f>IFERROR(SUM(E20,E29),0)</f>
        <v>0</v>
      </c>
      <c r="F31" s="128">
        <f>SUM(F20,F29)</f>
        <v>0</v>
      </c>
      <c r="G31" s="147"/>
      <c r="H31" s="163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5.25" customHeight="1" thickTop="1" thickBot="1" x14ac:dyDescent="0.3">
      <c r="B32" s="197" t="s">
        <v>57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3"/>
  <sheetViews>
    <sheetView showGridLines="0" showZeros="0" view="pageBreakPreview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120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1.4143518518518515E-2</v>
      </c>
      <c r="D7" s="127"/>
      <c r="E7" s="127">
        <v>6.2418981481481395E-2</v>
      </c>
      <c r="F7" s="127">
        <v>1.877314814814815E-2</v>
      </c>
      <c r="G7" s="127">
        <v>1.8877314814814819E-2</v>
      </c>
      <c r="H7" s="127">
        <v>2.1990740740740738E-4</v>
      </c>
      <c r="I7" s="130"/>
      <c r="J7" s="141">
        <v>0</v>
      </c>
      <c r="K7" s="132">
        <f>SUM(C7:J7)</f>
        <v>0.11443287037037028</v>
      </c>
    </row>
    <row r="8" spans="2:11" x14ac:dyDescent="0.25">
      <c r="B8" s="142" t="s">
        <v>100</v>
      </c>
      <c r="C8" s="127">
        <v>1.7789351851851858E-2</v>
      </c>
      <c r="D8" s="127">
        <v>8.2523148148148148E-3</v>
      </c>
      <c r="E8" s="127">
        <v>2.7280092592592588E-2</v>
      </c>
      <c r="F8" s="127">
        <v>1.2847222222222222E-2</v>
      </c>
      <c r="G8" s="127">
        <v>2.4826388888888898E-2</v>
      </c>
      <c r="H8" s="127">
        <v>6.0648148148148145E-3</v>
      </c>
      <c r="I8" s="130"/>
      <c r="J8" s="141">
        <v>0</v>
      </c>
      <c r="K8" s="132">
        <f t="shared" ref="K8:K19" si="0">SUM(C8:J8)</f>
        <v>9.7060185185185194E-2</v>
      </c>
    </row>
    <row r="9" spans="2:11" x14ac:dyDescent="0.25">
      <c r="B9" s="142" t="s">
        <v>51</v>
      </c>
      <c r="C9" s="127">
        <v>7.2800925925925932E-3</v>
      </c>
      <c r="D9" s="127">
        <v>1.724537037037037E-3</v>
      </c>
      <c r="E9" s="127">
        <v>3.1643518518518501E-2</v>
      </c>
      <c r="F9" s="127">
        <v>4.9652777777777777E-3</v>
      </c>
      <c r="G9" s="127">
        <v>7.7314814814814815E-3</v>
      </c>
      <c r="H9" s="127">
        <v>3.8194444444444439E-3</v>
      </c>
      <c r="I9" s="130"/>
      <c r="J9" s="141">
        <v>0</v>
      </c>
      <c r="K9" s="132">
        <f t="shared" si="0"/>
        <v>5.7164351851851827E-2</v>
      </c>
    </row>
    <row r="10" spans="2:11" x14ac:dyDescent="0.25">
      <c r="B10" s="142" t="s">
        <v>11</v>
      </c>
      <c r="C10" s="127">
        <v>2.3402777777777779E-2</v>
      </c>
      <c r="D10" s="127">
        <v>3.9930555555555573E-2</v>
      </c>
      <c r="E10" s="127">
        <v>6.2361111111111048E-2</v>
      </c>
      <c r="F10" s="127">
        <v>2.4386574074074081E-2</v>
      </c>
      <c r="G10" s="127">
        <v>3.903935185185186E-2</v>
      </c>
      <c r="H10" s="127">
        <v>7.9861111111111105E-3</v>
      </c>
      <c r="I10" s="130"/>
      <c r="J10" s="141">
        <v>0</v>
      </c>
      <c r="K10" s="132">
        <f t="shared" si="0"/>
        <v>0.19710648148148144</v>
      </c>
    </row>
    <row r="11" spans="2:11" x14ac:dyDescent="0.25">
      <c r="B11" s="43" t="s">
        <v>12</v>
      </c>
      <c r="C11" s="127">
        <v>7.8587962962962978E-3</v>
      </c>
      <c r="D11" s="127">
        <v>1.6666666666666666E-3</v>
      </c>
      <c r="E11" s="127">
        <v>1.2581018518518517E-2</v>
      </c>
      <c r="F11" s="127">
        <v>1.201388888888889E-2</v>
      </c>
      <c r="G11" s="127">
        <v>5.6712962962962956E-4</v>
      </c>
      <c r="H11" s="127">
        <v>1.4791666666666668E-2</v>
      </c>
      <c r="I11" s="130">
        <v>5.4513888888888884E-3</v>
      </c>
      <c r="J11" s="141">
        <v>0</v>
      </c>
      <c r="K11" s="132">
        <f t="shared" si="0"/>
        <v>5.4930555555555559E-2</v>
      </c>
    </row>
    <row r="12" spans="2:11" x14ac:dyDescent="0.25">
      <c r="B12" s="43" t="s">
        <v>159</v>
      </c>
      <c r="C12" s="127">
        <v>6.2384259259259268E-3</v>
      </c>
      <c r="D12" s="127">
        <v>3.5879629629629629E-3</v>
      </c>
      <c r="E12" s="127">
        <v>9.861111111111107E-3</v>
      </c>
      <c r="F12" s="127">
        <v>3.506944444444444E-3</v>
      </c>
      <c r="G12" s="127">
        <v>5.3124999999999995E-3</v>
      </c>
      <c r="H12" s="127">
        <v>5.5555555555555549E-3</v>
      </c>
      <c r="I12" s="130"/>
      <c r="J12" s="141">
        <v>0</v>
      </c>
      <c r="K12" s="132">
        <f t="shared" si="0"/>
        <v>3.4062499999999996E-2</v>
      </c>
    </row>
    <row r="13" spans="2:11" x14ac:dyDescent="0.25">
      <c r="B13" s="43" t="s">
        <v>105</v>
      </c>
      <c r="C13" s="127">
        <v>1.0787037037037039E-2</v>
      </c>
      <c r="D13" s="127"/>
      <c r="E13" s="127">
        <v>2.1087962962962968E-2</v>
      </c>
      <c r="F13" s="127">
        <v>2.3148148148148146E-4</v>
      </c>
      <c r="G13" s="127">
        <v>2.465277777777778E-3</v>
      </c>
      <c r="H13" s="127">
        <v>2.0833333333333335E-4</v>
      </c>
      <c r="I13" s="130">
        <v>2.604166666666667E-3</v>
      </c>
      <c r="J13" s="141">
        <v>0</v>
      </c>
      <c r="K13" s="132">
        <f t="shared" si="0"/>
        <v>3.7384259259259256E-2</v>
      </c>
    </row>
    <row r="14" spans="2:11" x14ac:dyDescent="0.25">
      <c r="B14" s="43" t="s">
        <v>106</v>
      </c>
      <c r="C14" s="127"/>
      <c r="D14" s="127"/>
      <c r="E14" s="127">
        <v>3.0324074074074073E-3</v>
      </c>
      <c r="F14" s="127"/>
      <c r="G14" s="127">
        <v>5.9027777777777768E-4</v>
      </c>
      <c r="H14" s="127">
        <v>5.208333333333333E-3</v>
      </c>
      <c r="I14" s="130"/>
      <c r="J14" s="141">
        <v>0</v>
      </c>
      <c r="K14" s="132">
        <f t="shared" si="0"/>
        <v>8.8310185185185176E-3</v>
      </c>
    </row>
    <row r="15" spans="2:11" x14ac:dyDescent="0.25">
      <c r="B15" s="43" t="s">
        <v>174</v>
      </c>
      <c r="C15" s="127">
        <v>2.0833333333333335E-4</v>
      </c>
      <c r="D15" s="127">
        <v>4.7800925925925927E-3</v>
      </c>
      <c r="E15" s="127">
        <v>1.5520833333333333E-2</v>
      </c>
      <c r="F15" s="127"/>
      <c r="G15" s="127"/>
      <c r="H15" s="127"/>
      <c r="I15" s="130">
        <v>1.7476851851851852E-3</v>
      </c>
      <c r="J15" s="141">
        <v>0</v>
      </c>
      <c r="K15" s="132">
        <f t="shared" si="0"/>
        <v>2.2256944444444444E-2</v>
      </c>
    </row>
    <row r="16" spans="2:11" x14ac:dyDescent="0.25">
      <c r="B16" s="142" t="s">
        <v>201</v>
      </c>
      <c r="C16" s="127">
        <v>1.1574074074074073E-4</v>
      </c>
      <c r="D16" s="127"/>
      <c r="E16" s="127">
        <v>1.1412037037037037E-2</v>
      </c>
      <c r="F16" s="127"/>
      <c r="G16" s="127"/>
      <c r="H16" s="127">
        <v>6.2615740740740739E-3</v>
      </c>
      <c r="I16" s="130"/>
      <c r="J16" s="141">
        <v>0</v>
      </c>
      <c r="K16" s="132">
        <f t="shared" si="0"/>
        <v>1.7789351851851851E-2</v>
      </c>
    </row>
    <row r="17" spans="2:11" x14ac:dyDescent="0.25">
      <c r="B17" s="142" t="s">
        <v>202</v>
      </c>
      <c r="C17" s="127">
        <v>6.9444444444444444E-5</v>
      </c>
      <c r="D17" s="127">
        <v>7.3495370370370372E-3</v>
      </c>
      <c r="E17" s="127">
        <v>4.6296296296296294E-5</v>
      </c>
      <c r="F17" s="127"/>
      <c r="G17" s="127">
        <v>5.9837962962962961E-3</v>
      </c>
      <c r="H17" s="127">
        <v>1.3888888888888889E-4</v>
      </c>
      <c r="I17" s="130"/>
      <c r="J17" s="141"/>
      <c r="K17" s="132">
        <f t="shared" si="0"/>
        <v>1.3587962962962961E-2</v>
      </c>
    </row>
    <row r="18" spans="2:11" x14ac:dyDescent="0.25">
      <c r="B18" s="43" t="s">
        <v>160</v>
      </c>
      <c r="C18" s="127"/>
      <c r="D18" s="127">
        <v>3.9351851851851852E-4</v>
      </c>
      <c r="E18" s="127">
        <v>4.5370370370370365E-3</v>
      </c>
      <c r="F18" s="127">
        <v>2.6620370370370372E-4</v>
      </c>
      <c r="G18" s="127"/>
      <c r="H18" s="127"/>
      <c r="I18" s="130"/>
      <c r="J18" s="141">
        <v>0</v>
      </c>
      <c r="K18" s="132">
        <f t="shared" si="0"/>
        <v>5.1967592592592586E-3</v>
      </c>
    </row>
    <row r="19" spans="2:11" ht="15.75" thickBot="1" x14ac:dyDescent="0.3">
      <c r="B19" s="43" t="s">
        <v>13</v>
      </c>
      <c r="C19" s="127">
        <v>4.0162037037037041E-3</v>
      </c>
      <c r="D19" s="127">
        <v>1.5543981481481482E-2</v>
      </c>
      <c r="E19" s="127">
        <v>2.5069444444444422E-2</v>
      </c>
      <c r="F19" s="127">
        <v>5.6134259259259262E-3</v>
      </c>
      <c r="G19" s="127">
        <v>6.1921296296296308E-3</v>
      </c>
      <c r="H19" s="127">
        <v>5.8796296296296296E-3</v>
      </c>
      <c r="I19" s="130">
        <v>1.471064814814815E-2</v>
      </c>
      <c r="J19" s="141">
        <v>0</v>
      </c>
      <c r="K19" s="132">
        <f t="shared" si="0"/>
        <v>7.7025462962962948E-2</v>
      </c>
    </row>
    <row r="20" spans="2:11" ht="16.5" thickTop="1" thickBot="1" x14ac:dyDescent="0.3">
      <c r="B20" s="60" t="s">
        <v>3</v>
      </c>
      <c r="C20" s="128">
        <f t="shared" ref="C20:K20" si="1">SUM(C7:C19)</f>
        <v>9.1909722222222226E-2</v>
      </c>
      <c r="D20" s="128">
        <f t="shared" si="1"/>
        <v>8.3229166666666674E-2</v>
      </c>
      <c r="E20" s="128">
        <f t="shared" si="1"/>
        <v>0.28685185185185169</v>
      </c>
      <c r="F20" s="128">
        <f t="shared" si="1"/>
        <v>8.2604166666666659E-2</v>
      </c>
      <c r="G20" s="128">
        <f t="shared" si="1"/>
        <v>0.11158564814814816</v>
      </c>
      <c r="H20" s="128">
        <f t="shared" si="1"/>
        <v>5.6134259259259259E-2</v>
      </c>
      <c r="I20" s="128">
        <f t="shared" si="1"/>
        <v>2.4513888888888891E-2</v>
      </c>
      <c r="J20" s="128">
        <f t="shared" si="1"/>
        <v>0</v>
      </c>
      <c r="K20" s="137">
        <f t="shared" si="1"/>
        <v>0.73682870370370357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1" t="s">
        <v>4</v>
      </c>
      <c r="K22" s="42" t="s">
        <v>4</v>
      </c>
    </row>
    <row r="23" spans="2:11" x14ac:dyDescent="0.25">
      <c r="B23" s="50" t="s">
        <v>15</v>
      </c>
      <c r="C23" s="129">
        <v>1.7824074074074072E-3</v>
      </c>
      <c r="D23" s="129"/>
      <c r="E23" s="129">
        <v>3.9351851851851852E-4</v>
      </c>
      <c r="F23" s="129"/>
      <c r="G23" s="129">
        <v>4.5023148148148149E-3</v>
      </c>
      <c r="H23" s="129">
        <v>5.6828703703703702E-3</v>
      </c>
      <c r="I23" s="130"/>
      <c r="J23" s="131">
        <v>0</v>
      </c>
      <c r="K23" s="132">
        <f>SUM(C23:J23)</f>
        <v>1.2361111111111111E-2</v>
      </c>
    </row>
    <row r="24" spans="2:11" x14ac:dyDescent="0.25">
      <c r="B24" s="50" t="s">
        <v>16</v>
      </c>
      <c r="C24" s="129">
        <v>2.6620370370370372E-4</v>
      </c>
      <c r="D24" s="129">
        <v>2.8009259259259259E-3</v>
      </c>
      <c r="E24" s="129">
        <v>3.3564814814814818E-4</v>
      </c>
      <c r="F24" s="129"/>
      <c r="G24" s="129"/>
      <c r="H24" s="129">
        <v>3.0092592592592595E-4</v>
      </c>
      <c r="I24" s="130"/>
      <c r="J24" s="131">
        <v>0</v>
      </c>
      <c r="K24" s="132">
        <f t="shared" ref="K24:K28" si="2">SUM(C24:J24)</f>
        <v>3.7037037037037038E-3</v>
      </c>
    </row>
    <row r="25" spans="2:11" x14ac:dyDescent="0.25">
      <c r="B25" s="50" t="s">
        <v>17</v>
      </c>
      <c r="C25" s="129">
        <v>2.4305555555555555E-4</v>
      </c>
      <c r="D25" s="129">
        <v>3.0092592592592595E-4</v>
      </c>
      <c r="E25" s="129">
        <v>5.0925925925925921E-4</v>
      </c>
      <c r="F25" s="129"/>
      <c r="G25" s="129">
        <v>1.273148148148148E-4</v>
      </c>
      <c r="H25" s="129"/>
      <c r="I25" s="130"/>
      <c r="J25" s="131">
        <v>0</v>
      </c>
      <c r="K25" s="132">
        <f t="shared" si="2"/>
        <v>1.1805555555555554E-3</v>
      </c>
    </row>
    <row r="26" spans="2:11" x14ac:dyDescent="0.25">
      <c r="B26" s="50" t="s">
        <v>18</v>
      </c>
      <c r="C26" s="129">
        <v>2.0138888888888888E-3</v>
      </c>
      <c r="D26" s="129">
        <v>3.6261574074074071E-2</v>
      </c>
      <c r="E26" s="129">
        <v>4.9537037037037015E-3</v>
      </c>
      <c r="F26" s="129">
        <v>3.2407407407407406E-4</v>
      </c>
      <c r="G26" s="129">
        <v>1.9444444444444445E-2</v>
      </c>
      <c r="H26" s="129">
        <v>5.6712962962962967E-4</v>
      </c>
      <c r="I26" s="130">
        <v>2.1527777777777778E-3</v>
      </c>
      <c r="J26" s="131">
        <v>0</v>
      </c>
      <c r="K26" s="132">
        <f t="shared" si="2"/>
        <v>6.5717592592592591E-2</v>
      </c>
    </row>
    <row r="27" spans="2:11" x14ac:dyDescent="0.25">
      <c r="B27" s="50" t="s">
        <v>19</v>
      </c>
      <c r="C27" s="129">
        <v>8.4837962962962966E-3</v>
      </c>
      <c r="D27" s="129">
        <v>4.3981481481481481E-4</v>
      </c>
      <c r="E27" s="129">
        <v>1.1446759259259257E-2</v>
      </c>
      <c r="F27" s="129">
        <v>5.0925925925925939E-3</v>
      </c>
      <c r="G27" s="129"/>
      <c r="H27" s="129"/>
      <c r="I27" s="130"/>
      <c r="J27" s="131"/>
      <c r="K27" s="132">
        <f t="shared" si="2"/>
        <v>2.5462962962962962E-2</v>
      </c>
    </row>
    <row r="28" spans="2:11" ht="15.75" thickBot="1" x14ac:dyDescent="0.3">
      <c r="B28" s="55" t="s">
        <v>20</v>
      </c>
      <c r="C28" s="133">
        <v>8.7615740740740727E-3</v>
      </c>
      <c r="D28" s="133"/>
      <c r="E28" s="133"/>
      <c r="F28" s="133">
        <v>3.2870370370370371E-3</v>
      </c>
      <c r="G28" s="133"/>
      <c r="H28" s="133"/>
      <c r="I28" s="134"/>
      <c r="J28" s="135"/>
      <c r="K28" s="136">
        <f t="shared" si="2"/>
        <v>1.2048611111111111E-2</v>
      </c>
    </row>
    <row r="29" spans="2:11" ht="16.5" thickTop="1" thickBot="1" x14ac:dyDescent="0.3">
      <c r="B29" s="60" t="s">
        <v>3</v>
      </c>
      <c r="C29" s="128">
        <f>SUM(C23:C28)</f>
        <v>2.1550925925925925E-2</v>
      </c>
      <c r="D29" s="128">
        <f t="shared" ref="D29:K29" si="3">SUM(D23:D28)</f>
        <v>3.9803240740740736E-2</v>
      </c>
      <c r="E29" s="128">
        <f t="shared" si="3"/>
        <v>1.7638888888888885E-2</v>
      </c>
      <c r="F29" s="128">
        <f t="shared" si="3"/>
        <v>8.7037037037037048E-3</v>
      </c>
      <c r="G29" s="128">
        <f t="shared" si="3"/>
        <v>2.4074074074074074E-2</v>
      </c>
      <c r="H29" s="128">
        <f t="shared" si="3"/>
        <v>6.5509259259259253E-3</v>
      </c>
      <c r="I29" s="128">
        <f t="shared" si="3"/>
        <v>2.1527777777777778E-3</v>
      </c>
      <c r="J29" s="128">
        <f t="shared" si="3"/>
        <v>0</v>
      </c>
      <c r="K29" s="137">
        <f t="shared" si="3"/>
        <v>0.12047453703703703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0.11346064814814816</v>
      </c>
      <c r="D31" s="128">
        <f t="shared" si="4"/>
        <v>0.12303240740740741</v>
      </c>
      <c r="E31" s="128">
        <f t="shared" si="4"/>
        <v>0.30449074074074056</v>
      </c>
      <c r="F31" s="128">
        <f t="shared" si="4"/>
        <v>9.1307870370370359E-2</v>
      </c>
      <c r="G31" s="128">
        <f t="shared" si="4"/>
        <v>0.13565972222222222</v>
      </c>
      <c r="H31" s="128">
        <f t="shared" si="4"/>
        <v>6.2685185185185177E-2</v>
      </c>
      <c r="I31" s="128">
        <f t="shared" si="4"/>
        <v>2.6666666666666668E-2</v>
      </c>
      <c r="J31" s="138">
        <f>SUM(J20,J29)</f>
        <v>0</v>
      </c>
      <c r="K31" s="139">
        <f t="shared" si="4"/>
        <v>0.8573032407407406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:K3"/>
    <mergeCell ref="B4:K4"/>
    <mergeCell ref="B33:K33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3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3"/>
  <sheetViews>
    <sheetView showGridLines="0" showZeros="0" view="pageBreakPreview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129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/>
      <c r="D7" s="127">
        <v>0</v>
      </c>
      <c r="E7" s="127">
        <v>0</v>
      </c>
      <c r="F7" s="127">
        <v>0</v>
      </c>
      <c r="G7" s="127">
        <v>5.5902777777777773E-3</v>
      </c>
      <c r="H7" s="127">
        <v>0</v>
      </c>
      <c r="I7" s="130"/>
      <c r="J7" s="141">
        <v>0</v>
      </c>
      <c r="K7" s="132">
        <f>SUM(C7:J7)</f>
        <v>5.5902777777777773E-3</v>
      </c>
    </row>
    <row r="8" spans="2:11" x14ac:dyDescent="0.25">
      <c r="B8" s="142" t="s">
        <v>100</v>
      </c>
      <c r="C8" s="127"/>
      <c r="D8" s="127">
        <v>0</v>
      </c>
      <c r="E8" s="127">
        <v>0</v>
      </c>
      <c r="F8" s="127">
        <v>0</v>
      </c>
      <c r="G8" s="127"/>
      <c r="H8" s="127">
        <v>0</v>
      </c>
      <c r="I8" s="130"/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/>
      <c r="D9" s="127">
        <v>0</v>
      </c>
      <c r="E9" s="127">
        <v>0</v>
      </c>
      <c r="F9" s="127">
        <v>0</v>
      </c>
      <c r="G9" s="127"/>
      <c r="H9" s="127">
        <v>0</v>
      </c>
      <c r="I9" s="130"/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/>
      <c r="D10" s="127">
        <v>0</v>
      </c>
      <c r="E10" s="127">
        <v>0</v>
      </c>
      <c r="F10" s="127">
        <v>0</v>
      </c>
      <c r="G10" s="127">
        <v>9.0972222222222218E-3</v>
      </c>
      <c r="H10" s="127">
        <v>0</v>
      </c>
      <c r="I10" s="130"/>
      <c r="J10" s="141">
        <v>0</v>
      </c>
      <c r="K10" s="132">
        <f t="shared" si="0"/>
        <v>9.0972222222222218E-3</v>
      </c>
    </row>
    <row r="11" spans="2:11" x14ac:dyDescent="0.25">
      <c r="B11" s="43" t="s">
        <v>12</v>
      </c>
      <c r="C11" s="127"/>
      <c r="D11" s="127">
        <v>0</v>
      </c>
      <c r="E11" s="127">
        <v>0</v>
      </c>
      <c r="F11" s="127">
        <v>0</v>
      </c>
      <c r="G11" s="127">
        <v>3.2407407407407406E-4</v>
      </c>
      <c r="H11" s="127">
        <v>0</v>
      </c>
      <c r="I11" s="130"/>
      <c r="J11" s="141">
        <v>0</v>
      </c>
      <c r="K11" s="132">
        <f t="shared" si="0"/>
        <v>3.2407407407407406E-4</v>
      </c>
    </row>
    <row r="12" spans="2:11" x14ac:dyDescent="0.25">
      <c r="B12" s="43" t="s">
        <v>159</v>
      </c>
      <c r="C12" s="127"/>
      <c r="D12" s="127">
        <v>0</v>
      </c>
      <c r="E12" s="127">
        <v>0</v>
      </c>
      <c r="F12" s="127">
        <v>0</v>
      </c>
      <c r="G12" s="127">
        <v>1.6203703703703703E-4</v>
      </c>
      <c r="H12" s="127">
        <v>0</v>
      </c>
      <c r="I12" s="130"/>
      <c r="J12" s="141">
        <v>0</v>
      </c>
      <c r="K12" s="132">
        <f t="shared" si="0"/>
        <v>1.6203703703703703E-4</v>
      </c>
    </row>
    <row r="13" spans="2:11" x14ac:dyDescent="0.25">
      <c r="B13" s="43" t="s">
        <v>105</v>
      </c>
      <c r="C13" s="127"/>
      <c r="D13" s="127">
        <v>0</v>
      </c>
      <c r="E13" s="127">
        <v>0</v>
      </c>
      <c r="F13" s="127">
        <v>0</v>
      </c>
      <c r="G13" s="127"/>
      <c r="H13" s="127">
        <v>0</v>
      </c>
      <c r="I13" s="130"/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/>
      <c r="D14" s="127">
        <v>0</v>
      </c>
      <c r="E14" s="127">
        <v>0</v>
      </c>
      <c r="F14" s="127">
        <v>0</v>
      </c>
      <c r="G14" s="127"/>
      <c r="H14" s="127">
        <v>0</v>
      </c>
      <c r="I14" s="130"/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/>
      <c r="D15" s="127">
        <v>0</v>
      </c>
      <c r="E15" s="127">
        <v>0</v>
      </c>
      <c r="F15" s="127">
        <v>0</v>
      </c>
      <c r="G15" s="127">
        <v>4.0509259259259258E-4</v>
      </c>
      <c r="H15" s="127">
        <v>0</v>
      </c>
      <c r="I15" s="130"/>
      <c r="J15" s="141">
        <v>0</v>
      </c>
      <c r="K15" s="132">
        <f t="shared" si="0"/>
        <v>4.0509259259259258E-4</v>
      </c>
    </row>
    <row r="16" spans="2:11" x14ac:dyDescent="0.25">
      <c r="B16" s="43" t="s">
        <v>201</v>
      </c>
      <c r="C16" s="127"/>
      <c r="D16" s="127">
        <v>0</v>
      </c>
      <c r="E16" s="127">
        <v>0</v>
      </c>
      <c r="F16" s="127">
        <v>0</v>
      </c>
      <c r="G16" s="127"/>
      <c r="H16" s="127">
        <v>0</v>
      </c>
      <c r="I16" s="130"/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>
        <v>2.8935185185185189E-4</v>
      </c>
      <c r="H17" s="127"/>
      <c r="I17" s="130"/>
      <c r="J17" s="141"/>
      <c r="K17" s="132">
        <f t="shared" si="0"/>
        <v>2.8935185185185189E-4</v>
      </c>
    </row>
    <row r="18" spans="2:11" x14ac:dyDescent="0.25">
      <c r="B18" s="43" t="s">
        <v>160</v>
      </c>
      <c r="C18" s="127"/>
      <c r="D18" s="127">
        <v>0</v>
      </c>
      <c r="E18" s="127">
        <v>0</v>
      </c>
      <c r="F18" s="127">
        <v>0</v>
      </c>
      <c r="G18" s="127"/>
      <c r="H18" s="127">
        <v>0</v>
      </c>
      <c r="I18" s="130"/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/>
      <c r="D19" s="127">
        <v>0</v>
      </c>
      <c r="E19" s="127">
        <v>0</v>
      </c>
      <c r="F19" s="127">
        <v>0</v>
      </c>
      <c r="G19" s="127">
        <v>2.2002314814814815E-2</v>
      </c>
      <c r="H19" s="127">
        <v>0</v>
      </c>
      <c r="I19" s="130"/>
      <c r="J19" s="141">
        <v>0</v>
      </c>
      <c r="K19" s="132">
        <f t="shared" si="0"/>
        <v>2.2002314814814815E-2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3.7870370370370374E-2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3.7870370370370374E-2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1" t="s">
        <v>4</v>
      </c>
      <c r="K22" s="42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/>
      <c r="F23" s="129">
        <v>0</v>
      </c>
      <c r="G23" s="129"/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/>
      <c r="F24" s="129">
        <v>0</v>
      </c>
      <c r="G24" s="129"/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/>
      <c r="F25" s="129">
        <v>0</v>
      </c>
      <c r="G25" s="129"/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/>
      <c r="F26" s="129">
        <v>0</v>
      </c>
      <c r="G26" s="129">
        <v>2.8935185185185189E-4</v>
      </c>
      <c r="H26" s="129">
        <v>0</v>
      </c>
      <c r="I26" s="130">
        <v>0</v>
      </c>
      <c r="J26" s="131">
        <v>0</v>
      </c>
      <c r="K26" s="132">
        <f t="shared" si="2"/>
        <v>2.8935185185185189E-4</v>
      </c>
    </row>
    <row r="27" spans="2:11" x14ac:dyDescent="0.25">
      <c r="B27" s="50" t="s">
        <v>19</v>
      </c>
      <c r="C27" s="129">
        <v>0</v>
      </c>
      <c r="D27" s="129">
        <v>0</v>
      </c>
      <c r="E27" s="129"/>
      <c r="F27" s="129">
        <v>0</v>
      </c>
      <c r="G27" s="129"/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/>
      <c r="D28" s="133"/>
      <c r="E28" s="133"/>
      <c r="F28" s="133">
        <v>0</v>
      </c>
      <c r="G28" s="133"/>
      <c r="H28" s="133">
        <v>0</v>
      </c>
      <c r="I28" s="134"/>
      <c r="J28" s="135"/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>SUM(C23:C28)</f>
        <v>0</v>
      </c>
      <c r="D29" s="128">
        <f t="shared" ref="D29:K29" si="3">SUM(D23:D28)</f>
        <v>0</v>
      </c>
      <c r="E29" s="128">
        <f t="shared" si="3"/>
        <v>0</v>
      </c>
      <c r="F29" s="128">
        <f t="shared" si="3"/>
        <v>0</v>
      </c>
      <c r="G29" s="128">
        <f t="shared" si="3"/>
        <v>2.8935185185185189E-4</v>
      </c>
      <c r="H29" s="128">
        <f t="shared" si="3"/>
        <v>0</v>
      </c>
      <c r="I29" s="128">
        <f t="shared" si="3"/>
        <v>0</v>
      </c>
      <c r="J29" s="128">
        <f t="shared" si="3"/>
        <v>0</v>
      </c>
      <c r="K29" s="137">
        <f t="shared" si="3"/>
        <v>2.8935185185185189E-4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3.8159722222222227E-2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3.8159722222222227E-2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7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31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9.7476851851851828E-2</v>
      </c>
      <c r="D7" s="12">
        <f t="shared" ref="D7:D15" si="0">IFERROR(C7/C$20,0)</f>
        <v>0.58514555686792191</v>
      </c>
      <c r="E7" s="12">
        <f t="shared" ref="E7:E15" si="1">IFERROR(C7/C$31,0)</f>
        <v>0.18871983328478276</v>
      </c>
      <c r="F7" s="11">
        <v>1.2546296296296295E-2</v>
      </c>
      <c r="G7" s="12">
        <f t="shared" ref="G7:G15" si="2">IFERROR(F7/F$20,0)</f>
        <v>0.14482297929191712</v>
      </c>
      <c r="H7" s="12">
        <f t="shared" ref="H7:H15" si="3">IFERROR(F7/F$31,0)</f>
        <v>0.10677698975571313</v>
      </c>
      <c r="I7" s="11">
        <f>C7+F7</f>
        <v>0.11002314814814812</v>
      </c>
      <c r="J7" s="12">
        <f>IFERROR(I7/I$20,0)</f>
        <v>0.43450041137215462</v>
      </c>
      <c r="K7" s="14">
        <f>IFERROR(I7/I$31,0)</f>
        <v>0.1735336534073276</v>
      </c>
    </row>
    <row r="8" spans="2:11" s="5" customFormat="1" x14ac:dyDescent="0.25">
      <c r="B8" s="145" t="s">
        <v>100</v>
      </c>
      <c r="C8" s="11">
        <v>1.6006944444444442E-2</v>
      </c>
      <c r="D8" s="12">
        <f t="shared" si="0"/>
        <v>9.608837629403183E-2</v>
      </c>
      <c r="E8" s="12">
        <f t="shared" si="1"/>
        <v>3.0990207721782782E-2</v>
      </c>
      <c r="F8" s="11">
        <v>3.2951388888888898E-2</v>
      </c>
      <c r="G8" s="12">
        <f t="shared" si="2"/>
        <v>0.38036072144288585</v>
      </c>
      <c r="H8" s="12">
        <f t="shared" si="3"/>
        <v>0.28043735224586291</v>
      </c>
      <c r="I8" s="11">
        <f t="shared" ref="I8:I18" si="4">C8+F8</f>
        <v>4.895833333333334E-2</v>
      </c>
      <c r="J8" s="12">
        <f t="shared" ref="J8:J18" si="5">IFERROR(I8/I$20,0)</f>
        <v>0.19334491269768722</v>
      </c>
      <c r="K8" s="14">
        <f t="shared" ref="K8:K18" si="6">IFERROR(I8/I$31,0)</f>
        <v>7.7219372387228702E-2</v>
      </c>
    </row>
    <row r="9" spans="2:11" s="5" customFormat="1" x14ac:dyDescent="0.25">
      <c r="B9" s="10" t="s">
        <v>51</v>
      </c>
      <c r="C9" s="11">
        <v>7.8356481481481489E-3</v>
      </c>
      <c r="D9" s="12">
        <f t="shared" si="0"/>
        <v>4.7036753977628028E-2</v>
      </c>
      <c r="E9" s="12">
        <f t="shared" si="1"/>
        <v>1.517018845093778E-2</v>
      </c>
      <c r="F9" s="11">
        <v>2.4189814814814816E-3</v>
      </c>
      <c r="G9" s="12">
        <f t="shared" si="2"/>
        <v>2.7922511690046756E-2</v>
      </c>
      <c r="H9" s="12">
        <f t="shared" si="3"/>
        <v>2.0587076438140266E-2</v>
      </c>
      <c r="I9" s="11">
        <f t="shared" si="4"/>
        <v>1.0254629629629631E-2</v>
      </c>
      <c r="J9" s="12">
        <f t="shared" si="5"/>
        <v>4.0497303226986019E-2</v>
      </c>
      <c r="K9" s="14">
        <f t="shared" si="6"/>
        <v>1.6174081308530645E-2</v>
      </c>
    </row>
    <row r="10" spans="2:11" s="5" customFormat="1" x14ac:dyDescent="0.25">
      <c r="B10" s="10" t="s">
        <v>11</v>
      </c>
      <c r="C10" s="11">
        <v>2.5393518518518531E-2</v>
      </c>
      <c r="D10" s="12">
        <f t="shared" si="0"/>
        <v>0.15243521156117568</v>
      </c>
      <c r="E10" s="12">
        <f t="shared" si="1"/>
        <v>4.9163062719878137E-2</v>
      </c>
      <c r="F10" s="11">
        <v>2.4224537037037037E-2</v>
      </c>
      <c r="G10" s="12">
        <f t="shared" si="2"/>
        <v>0.27962591850367396</v>
      </c>
      <c r="H10" s="12">
        <f t="shared" si="3"/>
        <v>0.20616627265563434</v>
      </c>
      <c r="I10" s="11">
        <f t="shared" si="4"/>
        <v>4.9618055555555568E-2</v>
      </c>
      <c r="J10" s="12">
        <f t="shared" si="5"/>
        <v>0.19595026967730145</v>
      </c>
      <c r="K10" s="14">
        <f t="shared" si="6"/>
        <v>7.8259917121524705E-2</v>
      </c>
    </row>
    <row r="11" spans="2:11" s="5" customFormat="1" x14ac:dyDescent="0.25">
      <c r="B11" s="10" t="s">
        <v>12</v>
      </c>
      <c r="C11" s="11">
        <v>1.063657407407408E-2</v>
      </c>
      <c r="D11" s="12">
        <f t="shared" si="0"/>
        <v>6.3850482873619163E-2</v>
      </c>
      <c r="E11" s="12">
        <f t="shared" si="1"/>
        <v>2.0592914603267096E-2</v>
      </c>
      <c r="F11" s="11">
        <v>4.502314814814814E-3</v>
      </c>
      <c r="G11" s="12">
        <f t="shared" si="2"/>
        <v>5.1970607882431512E-2</v>
      </c>
      <c r="H11" s="12">
        <f t="shared" si="3"/>
        <v>3.8317572892040963E-2</v>
      </c>
      <c r="I11" s="11">
        <f t="shared" si="4"/>
        <v>1.5138888888888893E-2</v>
      </c>
      <c r="J11" s="12">
        <f t="shared" si="5"/>
        <v>5.9786086479568533E-2</v>
      </c>
      <c r="K11" s="14">
        <f t="shared" si="6"/>
        <v>2.3877763376476398E-2</v>
      </c>
    </row>
    <row r="12" spans="2:11" s="5" customFormat="1" x14ac:dyDescent="0.25">
      <c r="B12" s="10" t="s">
        <v>159</v>
      </c>
      <c r="C12" s="11">
        <v>4.4675925925925916E-3</v>
      </c>
      <c r="D12" s="12">
        <f t="shared" si="0"/>
        <v>2.68185923712916E-2</v>
      </c>
      <c r="E12" s="12">
        <f t="shared" si="1"/>
        <v>8.6494722925583179E-3</v>
      </c>
      <c r="F12" s="11">
        <v>1.5046296296296296E-3</v>
      </c>
      <c r="G12" s="12">
        <f t="shared" si="2"/>
        <v>1.7368069472277887E-2</v>
      </c>
      <c r="H12" s="12">
        <f t="shared" si="3"/>
        <v>1.2805358550039399E-2</v>
      </c>
      <c r="I12" s="11">
        <f t="shared" si="4"/>
        <v>5.9722222222222208E-3</v>
      </c>
      <c r="J12" s="12">
        <f t="shared" si="5"/>
        <v>2.3585336868086657E-2</v>
      </c>
      <c r="K12" s="14">
        <f t="shared" si="6"/>
        <v>9.4196681209952719E-3</v>
      </c>
    </row>
    <row r="13" spans="2:11" s="5" customFormat="1" x14ac:dyDescent="0.25">
      <c r="B13" s="10" t="s">
        <v>105</v>
      </c>
      <c r="C13" s="11">
        <v>3.5763888888888885E-3</v>
      </c>
      <c r="D13" s="12">
        <f t="shared" si="0"/>
        <v>2.1468769540748979E-2</v>
      </c>
      <c r="E13" s="12">
        <f t="shared" si="1"/>
        <v>6.9240594259080837E-3</v>
      </c>
      <c r="F13" s="11">
        <v>1.0648148148148149E-3</v>
      </c>
      <c r="G13" s="12">
        <f t="shared" si="2"/>
        <v>1.2291249164996659E-2</v>
      </c>
      <c r="H13" s="12">
        <f t="shared" si="3"/>
        <v>9.0622537431048061E-3</v>
      </c>
      <c r="I13" s="11">
        <f t="shared" si="4"/>
        <v>4.6412037037037029E-3</v>
      </c>
      <c r="J13" s="12">
        <f t="shared" si="5"/>
        <v>1.8328914891671998E-2</v>
      </c>
      <c r="K13" s="14">
        <f t="shared" si="6"/>
        <v>7.3203234816261705E-3</v>
      </c>
    </row>
    <row r="14" spans="2:11" s="5" customFormat="1" x14ac:dyDescent="0.25">
      <c r="B14" s="10" t="s">
        <v>106</v>
      </c>
      <c r="C14" s="11">
        <v>0</v>
      </c>
      <c r="D14" s="12">
        <f t="shared" si="0"/>
        <v>0</v>
      </c>
      <c r="E14" s="12">
        <f t="shared" si="1"/>
        <v>0</v>
      </c>
      <c r="F14" s="11">
        <v>1.1458333333333333E-3</v>
      </c>
      <c r="G14" s="12">
        <f t="shared" si="2"/>
        <v>1.3226452905811622E-2</v>
      </c>
      <c r="H14" s="12">
        <f t="shared" si="3"/>
        <v>9.7517730496453885E-3</v>
      </c>
      <c r="I14" s="11">
        <f t="shared" si="4"/>
        <v>1.1458333333333333E-3</v>
      </c>
      <c r="J14" s="12">
        <f t="shared" si="5"/>
        <v>4.5250937014352319E-3</v>
      </c>
      <c r="K14" s="14">
        <f t="shared" si="6"/>
        <v>1.8072619069351397E-3</v>
      </c>
    </row>
    <row r="15" spans="2:11" s="5" customFormat="1" x14ac:dyDescent="0.25">
      <c r="B15" s="10" t="s">
        <v>174</v>
      </c>
      <c r="C15" s="11">
        <v>0</v>
      </c>
      <c r="D15" s="12">
        <f t="shared" si="0"/>
        <v>0</v>
      </c>
      <c r="E15" s="12">
        <f t="shared" si="1"/>
        <v>0</v>
      </c>
      <c r="F15" s="11">
        <v>4.6296296296296298E-4</v>
      </c>
      <c r="G15" s="12">
        <f t="shared" si="2"/>
        <v>5.3440213760855039E-3</v>
      </c>
      <c r="H15" s="12">
        <f t="shared" si="3"/>
        <v>3.9401103230890461E-3</v>
      </c>
      <c r="I15" s="11">
        <f t="shared" si="4"/>
        <v>4.6296296296296298E-4</v>
      </c>
      <c r="J15" s="12">
        <f t="shared" si="5"/>
        <v>1.8283206874485786E-3</v>
      </c>
      <c r="K15" s="14">
        <f t="shared" si="6"/>
        <v>7.3020683108490495E-4</v>
      </c>
    </row>
    <row r="16" spans="2:11" s="5" customFormat="1" x14ac:dyDescent="0.25">
      <c r="B16" s="10" t="s">
        <v>201</v>
      </c>
      <c r="C16" s="11">
        <v>1.5046296296296297E-4</v>
      </c>
      <c r="D16" s="12">
        <f t="shared" ref="D16:D17" si="7">IFERROR(C16/C$20,0)</f>
        <v>9.032168415201837E-4</v>
      </c>
      <c r="E16" s="12">
        <f t="shared" ref="E16:E17" si="8">IFERROR(C16/C$31,0)</f>
        <v>2.9130347099289678E-4</v>
      </c>
      <c r="F16" s="11">
        <v>6.9444444444444447E-4</v>
      </c>
      <c r="G16" s="12">
        <f t="shared" ref="G16:G17" si="9">IFERROR(F16/F$20,0)</f>
        <v>8.0160320641282558E-3</v>
      </c>
      <c r="H16" s="12">
        <f t="shared" ref="H16:H17" si="10">IFERROR(F16/F$31,0)</f>
        <v>5.9101654846335687E-3</v>
      </c>
      <c r="I16" s="11">
        <f t="shared" si="4"/>
        <v>8.449074074074075E-4</v>
      </c>
      <c r="J16" s="12">
        <f t="shared" si="5"/>
        <v>3.3366852545936563E-3</v>
      </c>
      <c r="K16" s="14">
        <f t="shared" si="6"/>
        <v>1.3326274667299516E-3</v>
      </c>
    </row>
    <row r="17" spans="2:11" s="5" customFormat="1" x14ac:dyDescent="0.25">
      <c r="B17" s="10" t="s">
        <v>202</v>
      </c>
      <c r="C17" s="11">
        <v>4.0509259259259258E-4</v>
      </c>
      <c r="D17" s="12">
        <f t="shared" si="7"/>
        <v>2.431737650246648E-3</v>
      </c>
      <c r="E17" s="12">
        <f t="shared" si="8"/>
        <v>7.8427857575010668E-4</v>
      </c>
      <c r="F17" s="11">
        <v>8.6805555555555551E-4</v>
      </c>
      <c r="G17" s="12">
        <f t="shared" si="9"/>
        <v>1.0020040080160319E-2</v>
      </c>
      <c r="H17" s="12">
        <f t="shared" si="10"/>
        <v>7.3877068557919607E-3</v>
      </c>
      <c r="I17" s="11">
        <f t="shared" si="4"/>
        <v>1.273148148148148E-3</v>
      </c>
      <c r="J17" s="12">
        <f t="shared" si="5"/>
        <v>5.027881890483591E-3</v>
      </c>
      <c r="K17" s="14">
        <f t="shared" si="6"/>
        <v>2.0080687854834882E-3</v>
      </c>
    </row>
    <row r="18" spans="2:11" s="5" customFormat="1" x14ac:dyDescent="0.25">
      <c r="B18" s="10" t="s">
        <v>160</v>
      </c>
      <c r="C18" s="11">
        <v>0</v>
      </c>
      <c r="D18" s="12">
        <f>IFERROR(C18/C$20,0)</f>
        <v>0</v>
      </c>
      <c r="E18" s="12">
        <f>IFERROR(C18/C$31,0)</f>
        <v>0</v>
      </c>
      <c r="F18" s="11">
        <v>3.9351851851851852E-4</v>
      </c>
      <c r="G18" s="12">
        <f>IFERROR(F18/F$20,0)</f>
        <v>4.5424181696726781E-3</v>
      </c>
      <c r="H18" s="12">
        <f>IFERROR(F18/F$31,0)</f>
        <v>3.3490937746256891E-3</v>
      </c>
      <c r="I18" s="11">
        <f t="shared" si="4"/>
        <v>3.9351851851851852E-4</v>
      </c>
      <c r="J18" s="12">
        <f t="shared" si="5"/>
        <v>1.5540725843312918E-3</v>
      </c>
      <c r="K18" s="14">
        <f t="shared" si="6"/>
        <v>6.2067580642216917E-4</v>
      </c>
    </row>
    <row r="19" spans="2:11" s="5" customFormat="1" ht="15.75" thickBot="1" x14ac:dyDescent="0.3">
      <c r="B19" s="10" t="s">
        <v>13</v>
      </c>
      <c r="C19" s="11">
        <v>6.3657407407407413E-4</v>
      </c>
      <c r="D19" s="12">
        <f>IFERROR(C19/C$20,0)</f>
        <v>3.8213020218161617E-3</v>
      </c>
      <c r="E19" s="12">
        <f>IFERROR(C19/C$31,0)</f>
        <v>1.2324377618930249E-3</v>
      </c>
      <c r="F19" s="11">
        <v>3.8541666666666668E-3</v>
      </c>
      <c r="G19" s="12">
        <f>IFERROR(F19/F$20,0)</f>
        <v>4.4488977955911821E-2</v>
      </c>
      <c r="H19" s="12">
        <f>IFERROR(F19/F$31,0)</f>
        <v>3.2801418439716304E-2</v>
      </c>
      <c r="I19" s="11">
        <f>C19+F19</f>
        <v>4.4907407407407413E-3</v>
      </c>
      <c r="J19" s="12">
        <f>IFERROR(I19/I$20,0)</f>
        <v>1.7734710668251216E-2</v>
      </c>
      <c r="K19" s="14">
        <f>IFERROR(I19/I$31,0)</f>
        <v>7.083006261523579E-3</v>
      </c>
    </row>
    <row r="20" spans="2:11" s="5" customFormat="1" ht="16.5" thickTop="1" thickBot="1" x14ac:dyDescent="0.3">
      <c r="B20" s="31" t="s">
        <v>3</v>
      </c>
      <c r="C20" s="32">
        <f>SUM(C7:C19)</f>
        <v>0.16658564814814811</v>
      </c>
      <c r="D20" s="33">
        <f>IFERROR(SUM(D7:D19),0)</f>
        <v>1</v>
      </c>
      <c r="E20" s="33">
        <f>IFERROR(SUM(E7:E19),0)</f>
        <v>0.32251775830775092</v>
      </c>
      <c r="F20" s="32">
        <f>SUM(F7:F19)</f>
        <v>8.6631944444444456E-2</v>
      </c>
      <c r="G20" s="33">
        <f>IFERROR(SUM(G7:G19),0)</f>
        <v>1</v>
      </c>
      <c r="H20" s="33">
        <f>IFERROR(SUM(H7:H19),0)</f>
        <v>0.7372931442080376</v>
      </c>
      <c r="I20" s="32">
        <f>SUM(I7:I19)</f>
        <v>0.25321759259259258</v>
      </c>
      <c r="J20" s="33">
        <f>IFERROR(SUM(J7:J19),0)</f>
        <v>0.99999999999999989</v>
      </c>
      <c r="K20" s="34">
        <f>IFERROR(SUM(K7:K19),0)</f>
        <v>0.39938662626188864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8.5879629629629639E-3</v>
      </c>
      <c r="D23" s="19"/>
      <c r="E23" s="12">
        <f>IFERROR(C23/C$31,0)</f>
        <v>1.6626705805902264E-2</v>
      </c>
      <c r="F23" s="11">
        <v>2.2569444444444447E-3</v>
      </c>
      <c r="G23" s="19"/>
      <c r="H23" s="12">
        <f>IFERROR(F23/F$31,0)</f>
        <v>1.9208037825059102E-2</v>
      </c>
      <c r="I23" s="11">
        <f>C23+F23</f>
        <v>1.0844907407407409E-2</v>
      </c>
      <c r="J23" s="19"/>
      <c r="K23" s="14">
        <f>IFERROR(I23/I$31,0)</f>
        <v>1.7105095018163902E-2</v>
      </c>
    </row>
    <row r="24" spans="2:11" s="5" customFormat="1" x14ac:dyDescent="0.25">
      <c r="B24" s="18" t="s">
        <v>16</v>
      </c>
      <c r="C24" s="11">
        <v>0</v>
      </c>
      <c r="D24" s="19"/>
      <c r="E24" s="12">
        <f t="shared" ref="E24:E28" si="11">IFERROR(C24/C$31,0)</f>
        <v>0</v>
      </c>
      <c r="F24" s="11">
        <v>9.2592592592592588E-5</v>
      </c>
      <c r="G24" s="19"/>
      <c r="H24" s="12">
        <f t="shared" ref="H24:H28" si="12">IFERROR(F24/F$31,0)</f>
        <v>7.8802206461780913E-4</v>
      </c>
      <c r="I24" s="11">
        <f t="shared" ref="I24:I28" si="13">C24+F24</f>
        <v>9.2592592592592588E-5</v>
      </c>
      <c r="J24" s="19"/>
      <c r="K24" s="14">
        <f>IFERROR(I24/I$31,0)</f>
        <v>1.4604136621698097E-4</v>
      </c>
    </row>
    <row r="25" spans="2:11" s="5" customFormat="1" x14ac:dyDescent="0.25">
      <c r="B25" s="18" t="s">
        <v>17</v>
      </c>
      <c r="C25" s="11">
        <v>2.9976851851851853E-3</v>
      </c>
      <c r="D25" s="19"/>
      <c r="E25" s="12">
        <f t="shared" si="11"/>
        <v>5.8036614605507892E-3</v>
      </c>
      <c r="F25" s="11">
        <v>1.0069444444444442E-3</v>
      </c>
      <c r="G25" s="19"/>
      <c r="H25" s="12">
        <f t="shared" si="12"/>
        <v>8.5697399527186729E-3</v>
      </c>
      <c r="I25" s="11">
        <f t="shared" si="13"/>
        <v>4.0046296296296297E-3</v>
      </c>
      <c r="J25" s="19"/>
      <c r="K25" s="14">
        <f t="shared" ref="K25:K28" si="14">IFERROR(I25/I$31,0)</f>
        <v>6.3162890888844277E-3</v>
      </c>
    </row>
    <row r="26" spans="2:11" s="5" customFormat="1" x14ac:dyDescent="0.25">
      <c r="B26" s="18" t="s">
        <v>18</v>
      </c>
      <c r="C26" s="11">
        <v>7.9247685185185213E-2</v>
      </c>
      <c r="D26" s="19"/>
      <c r="E26" s="12">
        <f t="shared" si="11"/>
        <v>0.15342729737602806</v>
      </c>
      <c r="F26" s="11">
        <v>1.4479166666666668E-2</v>
      </c>
      <c r="G26" s="19"/>
      <c r="H26" s="12">
        <f t="shared" si="12"/>
        <v>0.12322695035460991</v>
      </c>
      <c r="I26" s="11">
        <f t="shared" si="13"/>
        <v>9.3726851851851881E-2</v>
      </c>
      <c r="J26" s="19"/>
      <c r="K26" s="14">
        <f t="shared" si="14"/>
        <v>0.14783037295313906</v>
      </c>
    </row>
    <row r="27" spans="2:11" s="5" customFormat="1" x14ac:dyDescent="0.25">
      <c r="B27" s="18" t="s">
        <v>19</v>
      </c>
      <c r="C27" s="11">
        <v>0.25879629629629619</v>
      </c>
      <c r="D27" s="19"/>
      <c r="E27" s="12">
        <f t="shared" si="11"/>
        <v>0.50104197010778229</v>
      </c>
      <c r="F27" s="11">
        <v>1.0775462962962969E-2</v>
      </c>
      <c r="G27" s="19"/>
      <c r="H27" s="12">
        <f t="shared" si="12"/>
        <v>9.1706067769897592E-2</v>
      </c>
      <c r="I27" s="11">
        <f t="shared" si="13"/>
        <v>0.26957175925925914</v>
      </c>
      <c r="J27" s="19"/>
      <c r="K27" s="14">
        <f t="shared" si="14"/>
        <v>0.42518118256996285</v>
      </c>
    </row>
    <row r="28" spans="2:11" s="5" customFormat="1" ht="15.75" thickBot="1" x14ac:dyDescent="0.3">
      <c r="B28" s="23" t="s">
        <v>20</v>
      </c>
      <c r="C28" s="20">
        <v>3.0092592592592595E-4</v>
      </c>
      <c r="D28" s="24"/>
      <c r="E28" s="21">
        <f t="shared" si="11"/>
        <v>5.8260694198579357E-4</v>
      </c>
      <c r="F28" s="20">
        <v>2.2569444444444442E-3</v>
      </c>
      <c r="G28" s="24"/>
      <c r="H28" s="21">
        <f t="shared" si="12"/>
        <v>1.9208037825059095E-2</v>
      </c>
      <c r="I28" s="11">
        <f t="shared" si="13"/>
        <v>2.5578703703703701E-3</v>
      </c>
      <c r="J28" s="24"/>
      <c r="K28" s="22">
        <f t="shared" si="14"/>
        <v>4.0343927417440997E-3</v>
      </c>
    </row>
    <row r="29" spans="2:11" s="5" customFormat="1" ht="16.5" thickTop="1" thickBot="1" x14ac:dyDescent="0.3">
      <c r="B29" s="31" t="s">
        <v>3</v>
      </c>
      <c r="C29" s="32">
        <f>SUM(C23:C28)</f>
        <v>0.34993055555555547</v>
      </c>
      <c r="D29" s="33"/>
      <c r="E29" s="33">
        <f>IFERROR(SUM(E23:E28),0)</f>
        <v>0.67748224169224913</v>
      </c>
      <c r="F29" s="32">
        <f>SUM(F23:F28)</f>
        <v>3.0868055555555562E-2</v>
      </c>
      <c r="G29" s="33"/>
      <c r="H29" s="33">
        <f>IFERROR(SUM(H23:H28),0)</f>
        <v>0.26270685579196218</v>
      </c>
      <c r="I29" s="32">
        <f>SUM(I23:I28)</f>
        <v>0.38079861111111102</v>
      </c>
      <c r="J29" s="33"/>
      <c r="K29" s="34">
        <f>IFERROR(SUM(K23:K28),0)</f>
        <v>0.6006133737381113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0.51651620370370355</v>
      </c>
      <c r="D31" s="35"/>
      <c r="E31" s="36">
        <f>IFERROR(SUM(E20,E29),0)</f>
        <v>1</v>
      </c>
      <c r="F31" s="32">
        <f>SUM(F20,F29)</f>
        <v>0.11750000000000002</v>
      </c>
      <c r="G31" s="35"/>
      <c r="H31" s="36">
        <f>IFERROR(SUM(H20,H29),0)</f>
        <v>0.99999999999999978</v>
      </c>
      <c r="I31" s="32">
        <f>SUM(I20,I29)</f>
        <v>0.6340162037037036</v>
      </c>
      <c r="J31" s="35"/>
      <c r="K31" s="38">
        <f>IFERROR(SUM(K20,K29),0)</f>
        <v>1</v>
      </c>
    </row>
    <row r="32" spans="2:11" s="5" customFormat="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/>
      <c r="E7" s="127">
        <v>0</v>
      </c>
      <c r="F7" s="127"/>
      <c r="G7" s="127"/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/>
      <c r="E8" s="127">
        <v>0</v>
      </c>
      <c r="F8" s="127"/>
      <c r="G8" s="127"/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/>
      <c r="E9" s="127">
        <v>0</v>
      </c>
      <c r="F9" s="127"/>
      <c r="G9" s="127"/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/>
      <c r="E10" s="127">
        <v>0</v>
      </c>
      <c r="F10" s="127"/>
      <c r="G10" s="127"/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/>
      <c r="E11" s="127">
        <v>0</v>
      </c>
      <c r="F11" s="127"/>
      <c r="G11" s="127"/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/>
      <c r="E12" s="127">
        <v>0</v>
      </c>
      <c r="F12" s="127"/>
      <c r="G12" s="127"/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/>
      <c r="E13" s="127">
        <v>0</v>
      </c>
      <c r="F13" s="127"/>
      <c r="G13" s="127"/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/>
      <c r="E14" s="127">
        <v>0</v>
      </c>
      <c r="F14" s="127"/>
      <c r="G14" s="127"/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/>
      <c r="E15" s="127">
        <v>0</v>
      </c>
      <c r="F15" s="127"/>
      <c r="G15" s="127"/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/>
      <c r="E16" s="127">
        <v>0</v>
      </c>
      <c r="F16" s="127"/>
      <c r="G16" s="127"/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/>
      <c r="E18" s="127">
        <v>0</v>
      </c>
      <c r="F18" s="127"/>
      <c r="G18" s="127"/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/>
      <c r="E19" s="127">
        <v>0</v>
      </c>
      <c r="F19" s="127"/>
      <c r="G19" s="127"/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v>0</v>
      </c>
      <c r="D20" s="128">
        <f>SUM(D7:D19)</f>
        <v>0</v>
      </c>
      <c r="E20" s="128">
        <f t="shared" ref="E20:H20" si="1">SUM(E7:E19)</f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v>0</v>
      </c>
      <c r="J20" s="128">
        <v>0</v>
      </c>
      <c r="K20" s="137">
        <f>SUM(K7:K19)</f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1" t="s">
        <v>4</v>
      </c>
      <c r="K22" s="42" t="s">
        <v>4</v>
      </c>
    </row>
    <row r="23" spans="2:11" x14ac:dyDescent="0.25">
      <c r="B23" s="50" t="s">
        <v>15</v>
      </c>
      <c r="C23" s="129">
        <v>0</v>
      </c>
      <c r="D23" s="129"/>
      <c r="E23" s="129">
        <v>0</v>
      </c>
      <c r="F23" s="129"/>
      <c r="G23" s="129"/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/>
      <c r="E24" s="129">
        <v>0</v>
      </c>
      <c r="F24" s="129"/>
      <c r="G24" s="129"/>
      <c r="H24" s="129">
        <v>0</v>
      </c>
      <c r="I24" s="130">
        <v>0</v>
      </c>
      <c r="J24" s="131">
        <v>0</v>
      </c>
      <c r="K24" s="132">
        <f t="shared" ref="K24:K27" si="2">SUM(C24:J24)</f>
        <v>0</v>
      </c>
    </row>
    <row r="25" spans="2:11" x14ac:dyDescent="0.25">
      <c r="B25" s="50" t="s">
        <v>17</v>
      </c>
      <c r="C25" s="129">
        <v>0</v>
      </c>
      <c r="D25" s="129"/>
      <c r="E25" s="129">
        <v>0</v>
      </c>
      <c r="F25" s="129"/>
      <c r="G25" s="129"/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/>
      <c r="E26" s="129">
        <v>0</v>
      </c>
      <c r="F26" s="129"/>
      <c r="G26" s="129"/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/>
      <c r="E27" s="129">
        <v>0</v>
      </c>
      <c r="F27" s="129"/>
      <c r="G27" s="129"/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5.4282407407407413E-3</v>
      </c>
      <c r="E28" s="133"/>
      <c r="F28" s="133"/>
      <c r="G28" s="133"/>
      <c r="H28" s="133">
        <v>0</v>
      </c>
      <c r="I28" s="134">
        <v>0</v>
      </c>
      <c r="J28" s="135">
        <v>0</v>
      </c>
      <c r="K28" s="136">
        <f>SUM(C28:J28)</f>
        <v>5.4282407407407413E-3</v>
      </c>
    </row>
    <row r="29" spans="2:11" ht="16.5" thickTop="1" thickBot="1" x14ac:dyDescent="0.3">
      <c r="B29" s="60" t="s">
        <v>3</v>
      </c>
      <c r="C29" s="128">
        <f>SUM(C23:C28)</f>
        <v>0</v>
      </c>
      <c r="D29" s="128">
        <f t="shared" ref="D29:K29" si="3">SUM(D23:D28)</f>
        <v>5.4282407407407413E-3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 t="shared" si="3"/>
        <v>0</v>
      </c>
      <c r="K29" s="137">
        <f t="shared" si="3"/>
        <v>5.4282407407407413E-3</v>
      </c>
    </row>
    <row r="30" spans="2:11" ht="16.5" thickTop="1" thickBot="1" x14ac:dyDescent="0.3">
      <c r="B30" s="59"/>
      <c r="C30" s="146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>SUM(C29,C20)</f>
        <v>0</v>
      </c>
      <c r="D31" s="128">
        <f t="shared" ref="D31:K31" si="4">SUM(D29,D20)</f>
        <v>5.4282407407407413E-3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28">
        <f t="shared" si="4"/>
        <v>0</v>
      </c>
      <c r="K31" s="137">
        <f t="shared" si="4"/>
        <v>5.4282407407407413E-3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131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1.0023148148148151E-2</v>
      </c>
      <c r="D7" s="127"/>
      <c r="E7" s="127"/>
      <c r="F7" s="127"/>
      <c r="G7" s="127">
        <v>1.3541666666666667E-3</v>
      </c>
      <c r="H7" s="127">
        <v>2.3495370370370371E-3</v>
      </c>
      <c r="I7" s="130">
        <v>0</v>
      </c>
      <c r="J7" s="141">
        <v>0</v>
      </c>
      <c r="K7" s="132">
        <f>SUM(C7:J7)</f>
        <v>1.3726851851851855E-2</v>
      </c>
    </row>
    <row r="8" spans="2:11" x14ac:dyDescent="0.25">
      <c r="B8" s="142" t="s">
        <v>100</v>
      </c>
      <c r="C8" s="127">
        <v>3.3321759259259266E-2</v>
      </c>
      <c r="D8" s="127"/>
      <c r="E8" s="127">
        <v>5.5092592592592598E-3</v>
      </c>
      <c r="F8" s="127"/>
      <c r="G8" s="127">
        <v>9.6064814814814815E-3</v>
      </c>
      <c r="H8" s="127">
        <v>5.2199074074074075E-3</v>
      </c>
      <c r="I8" s="130">
        <v>0</v>
      </c>
      <c r="J8" s="141">
        <v>0</v>
      </c>
      <c r="K8" s="132">
        <f t="shared" ref="K8:K19" si="0">SUM(C8:J8)</f>
        <v>5.3657407407407418E-2</v>
      </c>
    </row>
    <row r="9" spans="2:11" x14ac:dyDescent="0.25">
      <c r="B9" s="142" t="s">
        <v>51</v>
      </c>
      <c r="C9" s="127">
        <v>1.4131944444444444E-2</v>
      </c>
      <c r="D9" s="127"/>
      <c r="E9" s="127">
        <v>7.7430555555555551E-3</v>
      </c>
      <c r="F9" s="127"/>
      <c r="G9" s="127"/>
      <c r="H9" s="127">
        <v>1.689814814814815E-3</v>
      </c>
      <c r="I9" s="130">
        <v>0</v>
      </c>
      <c r="J9" s="141">
        <v>0</v>
      </c>
      <c r="K9" s="132">
        <f t="shared" si="0"/>
        <v>2.3564814814814813E-2</v>
      </c>
    </row>
    <row r="10" spans="2:11" x14ac:dyDescent="0.25">
      <c r="B10" s="142" t="s">
        <v>11</v>
      </c>
      <c r="C10" s="127">
        <v>5.9571759259259255E-2</v>
      </c>
      <c r="D10" s="127"/>
      <c r="E10" s="127">
        <v>2.3541666666666666E-2</v>
      </c>
      <c r="F10" s="127"/>
      <c r="G10" s="127"/>
      <c r="H10" s="127">
        <v>1.7708333333333333E-2</v>
      </c>
      <c r="I10" s="130">
        <v>0</v>
      </c>
      <c r="J10" s="141">
        <v>0</v>
      </c>
      <c r="K10" s="132">
        <f t="shared" si="0"/>
        <v>0.10082175925925926</v>
      </c>
    </row>
    <row r="11" spans="2:11" x14ac:dyDescent="0.25">
      <c r="B11" s="43" t="s">
        <v>12</v>
      </c>
      <c r="C11" s="127">
        <v>1.273148148148148E-3</v>
      </c>
      <c r="D11" s="127"/>
      <c r="E11" s="127">
        <v>4.5833333333333334E-3</v>
      </c>
      <c r="F11" s="127"/>
      <c r="G11" s="127"/>
      <c r="H11" s="127">
        <v>4.6874999999999998E-3</v>
      </c>
      <c r="I11" s="130">
        <v>0</v>
      </c>
      <c r="J11" s="141">
        <v>0</v>
      </c>
      <c r="K11" s="132">
        <f t="shared" si="0"/>
        <v>1.0543981481481481E-2</v>
      </c>
    </row>
    <row r="12" spans="2:11" x14ac:dyDescent="0.25">
      <c r="B12" s="43" t="s">
        <v>159</v>
      </c>
      <c r="C12" s="127">
        <v>8.0439814814814818E-3</v>
      </c>
      <c r="D12" s="127"/>
      <c r="E12" s="127">
        <v>5.324074074074074E-3</v>
      </c>
      <c r="F12" s="127"/>
      <c r="G12" s="127"/>
      <c r="H12" s="127">
        <v>7.5231481481481482E-4</v>
      </c>
      <c r="I12" s="130">
        <v>0</v>
      </c>
      <c r="J12" s="141">
        <v>0</v>
      </c>
      <c r="K12" s="132">
        <f t="shared" si="0"/>
        <v>1.4120370370370372E-2</v>
      </c>
    </row>
    <row r="13" spans="2:11" x14ac:dyDescent="0.25">
      <c r="B13" s="43" t="s">
        <v>105</v>
      </c>
      <c r="C13" s="127">
        <v>6.3194444444444444E-3</v>
      </c>
      <c r="D13" s="127"/>
      <c r="E13" s="127"/>
      <c r="F13" s="127"/>
      <c r="G13" s="127"/>
      <c r="H13" s="127"/>
      <c r="I13" s="130">
        <v>0</v>
      </c>
      <c r="J13" s="141">
        <v>0</v>
      </c>
      <c r="K13" s="132">
        <f t="shared" si="0"/>
        <v>6.3194444444444444E-3</v>
      </c>
    </row>
    <row r="14" spans="2:11" x14ac:dyDescent="0.25">
      <c r="B14" s="43" t="s">
        <v>106</v>
      </c>
      <c r="C14" s="127"/>
      <c r="D14" s="127"/>
      <c r="E14" s="127"/>
      <c r="F14" s="127"/>
      <c r="G14" s="127"/>
      <c r="H14" s="127"/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6.736111111111112E-3</v>
      </c>
      <c r="D15" s="127"/>
      <c r="E15" s="127">
        <v>3.2870370370370371E-3</v>
      </c>
      <c r="F15" s="127"/>
      <c r="G15" s="127">
        <v>9.4560185185185181E-3</v>
      </c>
      <c r="H15" s="127">
        <v>5.347222222222222E-3</v>
      </c>
      <c r="I15" s="130">
        <v>0</v>
      </c>
      <c r="J15" s="141">
        <v>0</v>
      </c>
      <c r="K15" s="132">
        <f t="shared" si="0"/>
        <v>2.4826388888888887E-2</v>
      </c>
    </row>
    <row r="16" spans="2:11" x14ac:dyDescent="0.25">
      <c r="B16" s="43" t="s">
        <v>201</v>
      </c>
      <c r="C16" s="127"/>
      <c r="D16" s="127"/>
      <c r="E16" s="127"/>
      <c r="F16" s="127"/>
      <c r="G16" s="127"/>
      <c r="H16" s="127"/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>
        <v>5.9606481481481481E-3</v>
      </c>
      <c r="D17" s="127"/>
      <c r="E17" s="127"/>
      <c r="F17" s="127"/>
      <c r="G17" s="127"/>
      <c r="H17" s="127">
        <v>2.4305555555555552E-4</v>
      </c>
      <c r="I17" s="130"/>
      <c r="J17" s="141"/>
      <c r="K17" s="132">
        <f t="shared" si="0"/>
        <v>6.2037037037037035E-3</v>
      </c>
    </row>
    <row r="18" spans="2:11" x14ac:dyDescent="0.25">
      <c r="B18" s="43" t="s">
        <v>160</v>
      </c>
      <c r="C18" s="127"/>
      <c r="D18" s="127"/>
      <c r="E18" s="127"/>
      <c r="F18" s="127"/>
      <c r="G18" s="127"/>
      <c r="H18" s="127"/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1.5196759259259261E-2</v>
      </c>
      <c r="D19" s="127"/>
      <c r="E19" s="127">
        <v>2.1111111111111112E-2</v>
      </c>
      <c r="F19" s="127"/>
      <c r="G19" s="127">
        <v>3.8541666666666672E-3</v>
      </c>
      <c r="H19" s="127">
        <v>3.449074074074074E-3</v>
      </c>
      <c r="I19" s="130">
        <v>0</v>
      </c>
      <c r="J19" s="141">
        <v>0</v>
      </c>
      <c r="K19" s="132">
        <f t="shared" si="0"/>
        <v>4.3611111111111114E-2</v>
      </c>
    </row>
    <row r="20" spans="2:11" ht="16.5" thickTop="1" thickBot="1" x14ac:dyDescent="0.3">
      <c r="B20" s="60" t="s">
        <v>3</v>
      </c>
      <c r="C20" s="128">
        <f t="shared" ref="C20:K20" si="1">SUM(C7:C19)</f>
        <v>0.1605787037037037</v>
      </c>
      <c r="D20" s="128">
        <f t="shared" si="1"/>
        <v>0</v>
      </c>
      <c r="E20" s="128">
        <f t="shared" si="1"/>
        <v>7.1099537037037044E-2</v>
      </c>
      <c r="F20" s="128">
        <f t="shared" si="1"/>
        <v>0</v>
      </c>
      <c r="G20" s="128">
        <f t="shared" si="1"/>
        <v>2.4270833333333332E-2</v>
      </c>
      <c r="H20" s="128">
        <f t="shared" si="1"/>
        <v>4.144675925925926E-2</v>
      </c>
      <c r="I20" s="128">
        <f t="shared" si="1"/>
        <v>0</v>
      </c>
      <c r="J20" s="128">
        <f t="shared" si="1"/>
        <v>0</v>
      </c>
      <c r="K20" s="137">
        <f t="shared" si="1"/>
        <v>0.2973958333333333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8.6805555555555551E-4</v>
      </c>
      <c r="D23" s="129"/>
      <c r="E23" s="129"/>
      <c r="F23" s="129"/>
      <c r="G23" s="129"/>
      <c r="H23" s="129">
        <v>4.2939814814814811E-3</v>
      </c>
      <c r="I23" s="130">
        <v>0</v>
      </c>
      <c r="J23" s="131">
        <v>0</v>
      </c>
      <c r="K23" s="132">
        <f>SUM(C23:J23)</f>
        <v>5.1620370370370362E-3</v>
      </c>
    </row>
    <row r="24" spans="2:11" x14ac:dyDescent="0.25">
      <c r="B24" s="50" t="s">
        <v>16</v>
      </c>
      <c r="C24" s="129"/>
      <c r="D24" s="129"/>
      <c r="E24" s="129"/>
      <c r="F24" s="129"/>
      <c r="G24" s="129"/>
      <c r="H24" s="129"/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/>
      <c r="D25" s="129"/>
      <c r="E25" s="129"/>
      <c r="F25" s="129"/>
      <c r="G25" s="129"/>
      <c r="H25" s="129">
        <v>1.273148148148148E-4</v>
      </c>
      <c r="I25" s="130">
        <v>0</v>
      </c>
      <c r="J25" s="131">
        <v>0</v>
      </c>
      <c r="K25" s="132">
        <f t="shared" si="2"/>
        <v>1.273148148148148E-4</v>
      </c>
    </row>
    <row r="26" spans="2:11" x14ac:dyDescent="0.25">
      <c r="B26" s="50" t="s">
        <v>18</v>
      </c>
      <c r="C26" s="129">
        <v>2.4074074074074072E-3</v>
      </c>
      <c r="D26" s="129">
        <v>3.5740740740740747E-2</v>
      </c>
      <c r="E26" s="129">
        <v>1.5972222222222221E-3</v>
      </c>
      <c r="F26" s="129"/>
      <c r="G26" s="129"/>
      <c r="H26" s="129">
        <v>3.1944444444444446E-3</v>
      </c>
      <c r="I26" s="130">
        <v>0</v>
      </c>
      <c r="J26" s="131">
        <v>0</v>
      </c>
      <c r="K26" s="132">
        <f t="shared" si="2"/>
        <v>4.293981481481482E-2</v>
      </c>
    </row>
    <row r="27" spans="2:11" x14ac:dyDescent="0.25">
      <c r="B27" s="50" t="s">
        <v>19</v>
      </c>
      <c r="C27" s="129">
        <v>1.0185185185185184E-3</v>
      </c>
      <c r="D27" s="129"/>
      <c r="E27" s="129">
        <v>4.0509259259259258E-4</v>
      </c>
      <c r="F27" s="129"/>
      <c r="G27" s="129"/>
      <c r="H27" s="129">
        <v>2.7083333333333334E-3</v>
      </c>
      <c r="I27" s="130">
        <v>0</v>
      </c>
      <c r="J27" s="131">
        <v>0</v>
      </c>
      <c r="K27" s="132">
        <f t="shared" si="2"/>
        <v>4.1319444444444442E-3</v>
      </c>
    </row>
    <row r="28" spans="2:11" ht="15.75" thickBot="1" x14ac:dyDescent="0.3">
      <c r="B28" s="55" t="s">
        <v>20</v>
      </c>
      <c r="C28" s="133"/>
      <c r="D28" s="133"/>
      <c r="E28" s="133">
        <v>1.3888888888888889E-3</v>
      </c>
      <c r="F28" s="133"/>
      <c r="G28" s="133"/>
      <c r="H28" s="133"/>
      <c r="I28" s="134">
        <v>0</v>
      </c>
      <c r="J28" s="135">
        <v>0</v>
      </c>
      <c r="K28" s="136">
        <f t="shared" si="2"/>
        <v>1.3888888888888889E-3</v>
      </c>
    </row>
    <row r="29" spans="2:11" ht="16.5" thickTop="1" thickBot="1" x14ac:dyDescent="0.3">
      <c r="B29" s="60" t="s">
        <v>3</v>
      </c>
      <c r="C29" s="128">
        <f t="shared" ref="C29:K29" si="3">SUM(C23:C28)</f>
        <v>4.2939814814814811E-3</v>
      </c>
      <c r="D29" s="128">
        <f t="shared" si="3"/>
        <v>3.5740740740740747E-2</v>
      </c>
      <c r="E29" s="128">
        <f t="shared" si="3"/>
        <v>3.3912037037037036E-3</v>
      </c>
      <c r="F29" s="128">
        <f t="shared" si="3"/>
        <v>0</v>
      </c>
      <c r="G29" s="128">
        <f t="shared" si="3"/>
        <v>0</v>
      </c>
      <c r="H29" s="128">
        <f t="shared" si="3"/>
        <v>1.0324074074074074E-2</v>
      </c>
      <c r="I29" s="128">
        <f t="shared" si="3"/>
        <v>0</v>
      </c>
      <c r="J29" s="128">
        <f>SUM(J23:J28)</f>
        <v>0</v>
      </c>
      <c r="K29" s="137">
        <f t="shared" si="3"/>
        <v>5.3750000000000006E-2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0.16487268518518516</v>
      </c>
      <c r="D31" s="128">
        <f t="shared" si="4"/>
        <v>3.5740740740740747E-2</v>
      </c>
      <c r="E31" s="128">
        <f t="shared" si="4"/>
        <v>7.4490740740740746E-2</v>
      </c>
      <c r="F31" s="128">
        <f t="shared" si="4"/>
        <v>0</v>
      </c>
      <c r="G31" s="128">
        <f t="shared" si="4"/>
        <v>2.4270833333333332E-2</v>
      </c>
      <c r="H31" s="128">
        <f t="shared" si="4"/>
        <v>5.1770833333333335E-2</v>
      </c>
      <c r="I31" s="128">
        <f t="shared" si="4"/>
        <v>0</v>
      </c>
      <c r="J31" s="138">
        <f>SUM(J20,J29)</f>
        <v>0</v>
      </c>
      <c r="K31" s="139">
        <f t="shared" si="4"/>
        <v>0.35114583333333332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132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133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134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/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3"/>
  <sheetViews>
    <sheetView showGridLines="0" showZeros="0" view="pageBreakPreview" zoomScaleNormal="8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135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136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137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138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1.119212962962963E-2</v>
      </c>
      <c r="D7" s="127"/>
      <c r="E7" s="127">
        <v>0</v>
      </c>
      <c r="F7" s="127">
        <v>9.2592592592592587E-3</v>
      </c>
      <c r="G7" s="127">
        <v>6.3657407407407402E-4</v>
      </c>
      <c r="H7" s="127">
        <v>0</v>
      </c>
      <c r="I7" s="130">
        <v>0</v>
      </c>
      <c r="J7" s="141">
        <v>0</v>
      </c>
      <c r="K7" s="132">
        <f>SUM(C7:J7)</f>
        <v>2.1087962962962961E-2</v>
      </c>
    </row>
    <row r="8" spans="2:11" x14ac:dyDescent="0.25">
      <c r="B8" s="142" t="s">
        <v>100</v>
      </c>
      <c r="C8" s="127">
        <v>1.7337962962962961E-2</v>
      </c>
      <c r="D8" s="127"/>
      <c r="E8" s="127">
        <v>0</v>
      </c>
      <c r="F8" s="127">
        <v>2.1643518518518522E-3</v>
      </c>
      <c r="G8" s="127">
        <v>2.3726851851851851E-3</v>
      </c>
      <c r="H8" s="127">
        <v>0</v>
      </c>
      <c r="I8" s="130">
        <v>0</v>
      </c>
      <c r="J8" s="141">
        <v>0</v>
      </c>
      <c r="K8" s="132">
        <f t="shared" ref="K8:K19" si="0">SUM(C8:J8)</f>
        <v>2.1874999999999999E-2</v>
      </c>
    </row>
    <row r="9" spans="2:11" x14ac:dyDescent="0.25">
      <c r="B9" s="142" t="s">
        <v>51</v>
      </c>
      <c r="C9" s="127">
        <v>4.9768518518518512E-3</v>
      </c>
      <c r="D9" s="127"/>
      <c r="E9" s="127">
        <v>0</v>
      </c>
      <c r="F9" s="127"/>
      <c r="G9" s="127"/>
      <c r="H9" s="127">
        <v>0</v>
      </c>
      <c r="I9" s="130">
        <v>0</v>
      </c>
      <c r="J9" s="141">
        <v>0</v>
      </c>
      <c r="K9" s="132">
        <f t="shared" si="0"/>
        <v>4.9768518518518512E-3</v>
      </c>
    </row>
    <row r="10" spans="2:11" x14ac:dyDescent="0.25">
      <c r="B10" s="142" t="s">
        <v>11</v>
      </c>
      <c r="C10" s="127">
        <v>1.4236111111111111E-2</v>
      </c>
      <c r="D10" s="127"/>
      <c r="E10" s="127">
        <v>0</v>
      </c>
      <c r="F10" s="127">
        <v>4.6759259259259254E-3</v>
      </c>
      <c r="G10" s="127">
        <v>4.7337962962962958E-3</v>
      </c>
      <c r="H10" s="127">
        <v>0</v>
      </c>
      <c r="I10" s="130">
        <v>0</v>
      </c>
      <c r="J10" s="141">
        <v>0</v>
      </c>
      <c r="K10" s="132">
        <f t="shared" si="0"/>
        <v>2.3645833333333331E-2</v>
      </c>
    </row>
    <row r="11" spans="2:11" x14ac:dyDescent="0.25">
      <c r="B11" s="43" t="s">
        <v>12</v>
      </c>
      <c r="C11" s="127">
        <v>7.3842592592592597E-3</v>
      </c>
      <c r="D11" s="127"/>
      <c r="E11" s="127">
        <v>0</v>
      </c>
      <c r="F11" s="127"/>
      <c r="G11" s="127">
        <v>5.4398148148148144E-4</v>
      </c>
      <c r="H11" s="127">
        <v>0</v>
      </c>
      <c r="I11" s="130">
        <v>0</v>
      </c>
      <c r="J11" s="141">
        <v>0</v>
      </c>
      <c r="K11" s="132">
        <f t="shared" si="0"/>
        <v>7.9282407407407409E-3</v>
      </c>
    </row>
    <row r="12" spans="2:11" x14ac:dyDescent="0.25">
      <c r="B12" s="43" t="s">
        <v>159</v>
      </c>
      <c r="C12" s="127">
        <v>1.4467592592592594E-3</v>
      </c>
      <c r="D12" s="127"/>
      <c r="E12" s="127">
        <v>0</v>
      </c>
      <c r="F12" s="127">
        <v>3.3564814814814812E-4</v>
      </c>
      <c r="G12" s="127">
        <v>4.6296296296296298E-4</v>
      </c>
      <c r="H12" s="127">
        <v>0</v>
      </c>
      <c r="I12" s="130">
        <v>0</v>
      </c>
      <c r="J12" s="141">
        <v>0</v>
      </c>
      <c r="K12" s="132">
        <f t="shared" si="0"/>
        <v>2.2453703703703707E-3</v>
      </c>
    </row>
    <row r="13" spans="2:11" x14ac:dyDescent="0.25">
      <c r="B13" s="43" t="s">
        <v>105</v>
      </c>
      <c r="C13" s="127">
        <v>3.9351851851851852E-4</v>
      </c>
      <c r="D13" s="127"/>
      <c r="E13" s="127">
        <v>0</v>
      </c>
      <c r="F13" s="127"/>
      <c r="G13" s="127"/>
      <c r="H13" s="127">
        <v>0</v>
      </c>
      <c r="I13" s="130">
        <v>0</v>
      </c>
      <c r="J13" s="141">
        <v>0</v>
      </c>
      <c r="K13" s="132">
        <f t="shared" si="0"/>
        <v>3.9351851851851852E-4</v>
      </c>
    </row>
    <row r="14" spans="2:11" x14ac:dyDescent="0.25">
      <c r="B14" s="43" t="s">
        <v>106</v>
      </c>
      <c r="C14" s="127"/>
      <c r="D14" s="127"/>
      <c r="E14" s="127">
        <v>0</v>
      </c>
      <c r="F14" s="127"/>
      <c r="G14" s="127"/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1.9675925925925926E-4</v>
      </c>
      <c r="D15" s="127"/>
      <c r="E15" s="127">
        <v>0</v>
      </c>
      <c r="F15" s="127"/>
      <c r="G15" s="127"/>
      <c r="H15" s="127">
        <v>0</v>
      </c>
      <c r="I15" s="130">
        <v>0</v>
      </c>
      <c r="J15" s="141">
        <v>0</v>
      </c>
      <c r="K15" s="132">
        <f t="shared" si="0"/>
        <v>1.9675925925925926E-4</v>
      </c>
    </row>
    <row r="16" spans="2:11" x14ac:dyDescent="0.25">
      <c r="B16" s="43" t="s">
        <v>201</v>
      </c>
      <c r="C16" s="127">
        <v>4.5254629629629629E-3</v>
      </c>
      <c r="D16" s="127"/>
      <c r="E16" s="127">
        <v>0</v>
      </c>
      <c r="F16" s="127">
        <v>1.9791666666666668E-3</v>
      </c>
      <c r="G16" s="127"/>
      <c r="H16" s="127">
        <v>0</v>
      </c>
      <c r="I16" s="130">
        <v>0</v>
      </c>
      <c r="J16" s="141">
        <v>0</v>
      </c>
      <c r="K16" s="132">
        <f t="shared" si="0"/>
        <v>6.5046296296296293E-3</v>
      </c>
    </row>
    <row r="17" spans="2:11" x14ac:dyDescent="0.25">
      <c r="B17" s="43" t="s">
        <v>202</v>
      </c>
      <c r="C17" s="127"/>
      <c r="D17" s="127"/>
      <c r="E17" s="127"/>
      <c r="F17" s="127"/>
      <c r="G17" s="127">
        <v>1.7361111111111112E-4</v>
      </c>
      <c r="H17" s="127"/>
      <c r="I17" s="130"/>
      <c r="J17" s="141"/>
      <c r="K17" s="132">
        <f t="shared" si="0"/>
        <v>1.7361111111111112E-4</v>
      </c>
    </row>
    <row r="18" spans="2:11" x14ac:dyDescent="0.25">
      <c r="B18" s="43" t="s">
        <v>160</v>
      </c>
      <c r="C18" s="127"/>
      <c r="D18" s="127"/>
      <c r="E18" s="127">
        <v>0</v>
      </c>
      <c r="F18" s="127"/>
      <c r="G18" s="127"/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1.1493055555555555E-2</v>
      </c>
      <c r="D19" s="127"/>
      <c r="E19" s="127">
        <v>0</v>
      </c>
      <c r="F19" s="127">
        <v>7.0601851851851858E-4</v>
      </c>
      <c r="G19" s="127">
        <v>1.0069444444444444E-3</v>
      </c>
      <c r="H19" s="127">
        <v>0</v>
      </c>
      <c r="I19" s="130">
        <v>0</v>
      </c>
      <c r="J19" s="141">
        <v>0</v>
      </c>
      <c r="K19" s="132">
        <f t="shared" si="0"/>
        <v>1.3206018518518518E-2</v>
      </c>
    </row>
    <row r="20" spans="2:11" ht="16.5" thickTop="1" thickBot="1" x14ac:dyDescent="0.3">
      <c r="B20" s="60" t="s">
        <v>3</v>
      </c>
      <c r="C20" s="128">
        <f t="shared" ref="C20:K20" si="1">SUM(C7:C19)</f>
        <v>7.3182870370370356E-2</v>
      </c>
      <c r="D20" s="128">
        <f t="shared" si="1"/>
        <v>0</v>
      </c>
      <c r="E20" s="128">
        <f t="shared" si="1"/>
        <v>0</v>
      </c>
      <c r="F20" s="128">
        <f t="shared" si="1"/>
        <v>1.9120370370370371E-2</v>
      </c>
      <c r="G20" s="128">
        <f t="shared" si="1"/>
        <v>9.9305555555555553E-3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0.10223379629629627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2.8935185185185189E-4</v>
      </c>
      <c r="D23" s="129"/>
      <c r="E23" s="129">
        <v>0</v>
      </c>
      <c r="F23" s="129"/>
      <c r="G23" s="129"/>
      <c r="H23" s="129"/>
      <c r="I23" s="130">
        <v>0</v>
      </c>
      <c r="J23" s="131">
        <v>0</v>
      </c>
      <c r="K23" s="132">
        <f>SUM(C23:J23)</f>
        <v>2.8935185185185189E-4</v>
      </c>
    </row>
    <row r="24" spans="2:11" x14ac:dyDescent="0.25">
      <c r="B24" s="50" t="s">
        <v>16</v>
      </c>
      <c r="C24" s="129"/>
      <c r="D24" s="129"/>
      <c r="E24" s="129">
        <v>0</v>
      </c>
      <c r="F24" s="129"/>
      <c r="G24" s="129"/>
      <c r="H24" s="129"/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5.3240740740740744E-4</v>
      </c>
      <c r="D25" s="129"/>
      <c r="E25" s="129">
        <v>0</v>
      </c>
      <c r="F25" s="129"/>
      <c r="G25" s="129"/>
      <c r="H25" s="129"/>
      <c r="I25" s="130">
        <v>0</v>
      </c>
      <c r="J25" s="131">
        <v>0</v>
      </c>
      <c r="K25" s="132">
        <f t="shared" si="2"/>
        <v>5.3240740740740744E-4</v>
      </c>
    </row>
    <row r="26" spans="2:11" x14ac:dyDescent="0.25">
      <c r="B26" s="50" t="s">
        <v>18</v>
      </c>
      <c r="C26" s="129">
        <v>2.0254629629629629E-3</v>
      </c>
      <c r="D26" s="129"/>
      <c r="E26" s="129">
        <v>0</v>
      </c>
      <c r="F26" s="129">
        <v>9.3749999999999997E-4</v>
      </c>
      <c r="G26" s="129">
        <v>9.0277777777777774E-4</v>
      </c>
      <c r="H26" s="129"/>
      <c r="I26" s="130">
        <v>0</v>
      </c>
      <c r="J26" s="131">
        <v>0</v>
      </c>
      <c r="K26" s="132">
        <f t="shared" si="2"/>
        <v>3.8657407407407408E-3</v>
      </c>
    </row>
    <row r="27" spans="2:11" x14ac:dyDescent="0.25">
      <c r="B27" s="50" t="s">
        <v>19</v>
      </c>
      <c r="C27" s="129">
        <v>1.7708333333333335E-3</v>
      </c>
      <c r="D27" s="129"/>
      <c r="E27" s="129">
        <v>0</v>
      </c>
      <c r="F27" s="129">
        <v>5.6597222222222222E-3</v>
      </c>
      <c r="G27" s="129">
        <v>1.0416666666666667E-4</v>
      </c>
      <c r="H27" s="129"/>
      <c r="I27" s="130">
        <v>0</v>
      </c>
      <c r="J27" s="131">
        <v>0</v>
      </c>
      <c r="K27" s="132">
        <f t="shared" si="2"/>
        <v>7.5347222222222222E-3</v>
      </c>
    </row>
    <row r="28" spans="2:11" ht="15.75" thickBot="1" x14ac:dyDescent="0.3">
      <c r="B28" s="55" t="s">
        <v>20</v>
      </c>
      <c r="C28" s="133">
        <v>3.8194444444444446E-4</v>
      </c>
      <c r="D28" s="133"/>
      <c r="E28" s="133">
        <v>0</v>
      </c>
      <c r="F28" s="133"/>
      <c r="G28" s="133"/>
      <c r="H28" s="133"/>
      <c r="I28" s="134">
        <v>0</v>
      </c>
      <c r="J28" s="135">
        <v>0</v>
      </c>
      <c r="K28" s="136">
        <f t="shared" si="2"/>
        <v>3.8194444444444446E-4</v>
      </c>
    </row>
    <row r="29" spans="2:11" ht="16.5" thickTop="1" thickBot="1" x14ac:dyDescent="0.3">
      <c r="B29" s="60" t="s">
        <v>3</v>
      </c>
      <c r="C29" s="128">
        <f t="shared" ref="C29:K29" si="3">SUM(C23:C28)</f>
        <v>5.0000000000000001E-3</v>
      </c>
      <c r="D29" s="128">
        <f t="shared" si="3"/>
        <v>0</v>
      </c>
      <c r="E29" s="128">
        <f t="shared" si="3"/>
        <v>0</v>
      </c>
      <c r="F29" s="128">
        <f t="shared" si="3"/>
        <v>6.5972222222222222E-3</v>
      </c>
      <c r="G29" s="128">
        <f t="shared" si="3"/>
        <v>1.0069444444444444E-3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1.2604166666666666E-2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7.8182870370370361E-2</v>
      </c>
      <c r="D31" s="128">
        <f t="shared" si="4"/>
        <v>0</v>
      </c>
      <c r="E31" s="128">
        <f t="shared" si="4"/>
        <v>0</v>
      </c>
      <c r="F31" s="128">
        <f t="shared" si="4"/>
        <v>2.5717592592592594E-2</v>
      </c>
      <c r="G31" s="128">
        <f t="shared" si="4"/>
        <v>1.0937499999999999E-2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0.11483796296296293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139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9" t="s">
        <v>40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2.1643518518518531E-2</v>
      </c>
      <c r="D7" s="12">
        <f t="shared" ref="D7:D19" si="0">IFERROR(C7/C$20,0)</f>
        <v>0.37332800958275114</v>
      </c>
      <c r="E7" s="12">
        <f t="shared" ref="E7:E19" si="1">IFERROR(C7/C$31,0)</f>
        <v>0.17049598832968654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2.1643518518518531E-2</v>
      </c>
      <c r="J7" s="12">
        <f t="shared" ref="J7:J19" si="4">IFERROR(I7/I$20,0)</f>
        <v>0.37332800958275114</v>
      </c>
      <c r="K7" s="14">
        <f t="shared" ref="K7:K19" si="5">IFERROR(I7/I$31,0)</f>
        <v>0.17049598832968654</v>
      </c>
    </row>
    <row r="8" spans="2:11" x14ac:dyDescent="0.25">
      <c r="B8" s="145" t="s">
        <v>100</v>
      </c>
      <c r="C8" s="11">
        <v>1.0775462962962964E-2</v>
      </c>
      <c r="D8" s="12">
        <f t="shared" si="0"/>
        <v>0.1858654422040327</v>
      </c>
      <c r="E8" s="12">
        <f t="shared" si="1"/>
        <v>8.4883296863603255E-2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1.0775462962962964E-2</v>
      </c>
      <c r="J8" s="12">
        <f t="shared" si="4"/>
        <v>0.1858654422040327</v>
      </c>
      <c r="K8" s="14">
        <f t="shared" si="5"/>
        <v>8.4883296863603255E-2</v>
      </c>
    </row>
    <row r="9" spans="2:11" x14ac:dyDescent="0.25">
      <c r="B9" s="10" t="s">
        <v>51</v>
      </c>
      <c r="C9" s="11">
        <v>5.2199074074074075E-3</v>
      </c>
      <c r="D9" s="12">
        <f t="shared" si="0"/>
        <v>9.0037931722898756E-2</v>
      </c>
      <c r="E9" s="12">
        <f t="shared" si="1"/>
        <v>4.111962071480673E-2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5.2199074074074075E-3</v>
      </c>
      <c r="J9" s="12">
        <f t="shared" si="4"/>
        <v>9.0037931722898756E-2</v>
      </c>
      <c r="K9" s="14">
        <f t="shared" si="5"/>
        <v>4.111962071480673E-2</v>
      </c>
    </row>
    <row r="10" spans="2:11" x14ac:dyDescent="0.25">
      <c r="B10" s="10" t="s">
        <v>11</v>
      </c>
      <c r="C10" s="11">
        <v>1.1041666666666668E-2</v>
      </c>
      <c r="D10" s="12">
        <f t="shared" si="0"/>
        <v>0.19045717708125373</v>
      </c>
      <c r="E10" s="12">
        <f t="shared" si="1"/>
        <v>8.6980306345733088E-2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1.1041666666666668E-2</v>
      </c>
      <c r="J10" s="12">
        <f t="shared" si="4"/>
        <v>0.19045717708125373</v>
      </c>
      <c r="K10" s="14">
        <f t="shared" si="5"/>
        <v>8.6980306345733088E-2</v>
      </c>
    </row>
    <row r="11" spans="2:11" x14ac:dyDescent="0.25">
      <c r="B11" s="10" t="s">
        <v>12</v>
      </c>
      <c r="C11" s="11">
        <v>3.2060185185185147E-3</v>
      </c>
      <c r="D11" s="12">
        <f t="shared" si="0"/>
        <v>5.5300459173487644E-2</v>
      </c>
      <c r="E11" s="12">
        <f t="shared" si="1"/>
        <v>2.5255288110867961E-2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3.2060185185185147E-3</v>
      </c>
      <c r="J11" s="12">
        <f t="shared" si="4"/>
        <v>5.5300459173487644E-2</v>
      </c>
      <c r="K11" s="14">
        <f t="shared" si="5"/>
        <v>2.5255288110867961E-2</v>
      </c>
    </row>
    <row r="12" spans="2:11" x14ac:dyDescent="0.25">
      <c r="B12" s="10" t="s">
        <v>159</v>
      </c>
      <c r="C12" s="11">
        <v>2.8935185185185166E-3</v>
      </c>
      <c r="D12" s="12">
        <f t="shared" si="0"/>
        <v>4.9910161708923893E-2</v>
      </c>
      <c r="E12" s="12">
        <f t="shared" si="1"/>
        <v>2.2793581327498171E-2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2.8935185185185166E-3</v>
      </c>
      <c r="J12" s="12">
        <f t="shared" si="4"/>
        <v>4.9910161708923893E-2</v>
      </c>
      <c r="K12" s="14">
        <f t="shared" si="5"/>
        <v>2.2793581327498171E-2</v>
      </c>
    </row>
    <row r="13" spans="2:11" x14ac:dyDescent="0.25">
      <c r="B13" s="10" t="s">
        <v>105</v>
      </c>
      <c r="C13" s="11">
        <v>5.5555555555555556E-4</v>
      </c>
      <c r="D13" s="12">
        <f t="shared" si="0"/>
        <v>9.5827510481133939E-3</v>
      </c>
      <c r="E13" s="12">
        <f t="shared" si="1"/>
        <v>4.3763676148796515E-3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5.5555555555555556E-4</v>
      </c>
      <c r="J13" s="12">
        <f t="shared" si="4"/>
        <v>9.5827510481133939E-3</v>
      </c>
      <c r="K13" s="14">
        <f t="shared" si="5"/>
        <v>4.3763676148796515E-3</v>
      </c>
    </row>
    <row r="14" spans="2:11" x14ac:dyDescent="0.25">
      <c r="B14" s="10" t="s">
        <v>106</v>
      </c>
      <c r="C14" s="11">
        <v>1.5046296296296297E-4</v>
      </c>
      <c r="D14" s="12">
        <f t="shared" si="0"/>
        <v>2.5953284088640442E-3</v>
      </c>
      <c r="E14" s="12">
        <f t="shared" si="1"/>
        <v>1.1852662290299059E-3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1.5046296296296297E-4</v>
      </c>
      <c r="J14" s="12">
        <f t="shared" si="4"/>
        <v>2.5953284088640442E-3</v>
      </c>
      <c r="K14" s="14">
        <f t="shared" si="5"/>
        <v>1.1852662290299059E-3</v>
      </c>
    </row>
    <row r="15" spans="2:11" x14ac:dyDescent="0.25">
      <c r="B15" s="10" t="s">
        <v>174</v>
      </c>
      <c r="C15" s="11">
        <v>4.1666666666666664E-4</v>
      </c>
      <c r="D15" s="12">
        <f t="shared" si="0"/>
        <v>7.1870632860850442E-3</v>
      </c>
      <c r="E15" s="12">
        <f t="shared" si="1"/>
        <v>3.2822757111597386E-3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4.1666666666666664E-4</v>
      </c>
      <c r="J15" s="12">
        <f t="shared" si="4"/>
        <v>7.1870632860850442E-3</v>
      </c>
      <c r="K15" s="14">
        <f t="shared" si="5"/>
        <v>3.2822757111597386E-3</v>
      </c>
    </row>
    <row r="16" spans="2:11" x14ac:dyDescent="0.25">
      <c r="B16" s="10" t="s">
        <v>201</v>
      </c>
      <c r="C16" s="11">
        <v>2.5462962962962961E-4</v>
      </c>
      <c r="D16" s="12">
        <f t="shared" ref="D16:D17" si="7">IFERROR(C16/C$20,0)</f>
        <v>4.3920942303853046E-3</v>
      </c>
      <c r="E16" s="12">
        <f t="shared" ref="E16:E17" si="8">IFERROR(C16/C$31,0)</f>
        <v>2.0058351568198402E-3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2.5462962962962961E-4</v>
      </c>
      <c r="J16" s="12">
        <f t="shared" ref="J16:J17" si="9">IFERROR(I16/I$20,0)</f>
        <v>4.3920942303853046E-3</v>
      </c>
      <c r="K16" s="14">
        <f t="shared" ref="K16:K17" si="10">IFERROR(I16/I$31,0)</f>
        <v>2.0058351568198402E-3</v>
      </c>
    </row>
    <row r="17" spans="2:11" x14ac:dyDescent="0.25">
      <c r="B17" s="10" t="s">
        <v>202</v>
      </c>
      <c r="C17" s="11">
        <v>1.8518518518518518E-4</v>
      </c>
      <c r="D17" s="12">
        <f t="shared" si="7"/>
        <v>3.194250349371131E-3</v>
      </c>
      <c r="E17" s="12">
        <f t="shared" si="8"/>
        <v>1.458789204959884E-3</v>
      </c>
      <c r="F17" s="11"/>
      <c r="G17" s="12"/>
      <c r="H17" s="12"/>
      <c r="I17" s="11">
        <f t="shared" si="6"/>
        <v>1.8518518518518518E-4</v>
      </c>
      <c r="J17" s="12">
        <f t="shared" si="9"/>
        <v>3.194250349371131E-3</v>
      </c>
      <c r="K17" s="14">
        <f t="shared" si="10"/>
        <v>1.458789204959884E-3</v>
      </c>
    </row>
    <row r="18" spans="2:1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1.6319444444444445E-3</v>
      </c>
      <c r="D19" s="12">
        <f t="shared" si="0"/>
        <v>2.8149331203833092E-2</v>
      </c>
      <c r="E19" s="12">
        <f t="shared" si="1"/>
        <v>1.2855579868708979E-2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1.6319444444444445E-3</v>
      </c>
      <c r="J19" s="12">
        <f t="shared" si="4"/>
        <v>2.8149331203833092E-2</v>
      </c>
      <c r="K19" s="14">
        <f t="shared" si="5"/>
        <v>1.2855579868708979E-2</v>
      </c>
    </row>
    <row r="20" spans="2:11" ht="16.5" thickTop="1" thickBot="1" x14ac:dyDescent="0.3">
      <c r="B20" s="31" t="s">
        <v>3</v>
      </c>
      <c r="C20" s="32">
        <f>SUM(C7:C19)</f>
        <v>5.7974537037037054E-2</v>
      </c>
      <c r="D20" s="33">
        <f>IFERROR(SUM(D7:D19),0)</f>
        <v>1</v>
      </c>
      <c r="E20" s="33">
        <f>IFERROR(SUM(E7:E19),0)</f>
        <v>0.4566921954777538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5.7974537037037054E-2</v>
      </c>
      <c r="J20" s="33">
        <f>IFERROR(SUM(J7:J19),0)</f>
        <v>1</v>
      </c>
      <c r="K20" s="34">
        <f>IFERROR(SUM(K7:K19),0)</f>
        <v>0.4566921954777538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4.4675925925925916E-3</v>
      </c>
      <c r="D23" s="19"/>
      <c r="E23" s="12">
        <f>IFERROR(C23/C$31,0)</f>
        <v>3.5193289569657192E-2</v>
      </c>
      <c r="F23" s="11">
        <v>0</v>
      </c>
      <c r="G23" s="19"/>
      <c r="H23" s="12">
        <f>IFERROR(F23/F$31,0)</f>
        <v>0</v>
      </c>
      <c r="I23" s="11">
        <f>C23+F23</f>
        <v>4.4675925925925916E-3</v>
      </c>
      <c r="J23" s="19"/>
      <c r="K23" s="14">
        <f>IFERROR(I23/I$31,0)</f>
        <v>3.5193289569657192E-2</v>
      </c>
    </row>
    <row r="24" spans="2:11" x14ac:dyDescent="0.25">
      <c r="B24" s="18" t="s">
        <v>16</v>
      </c>
      <c r="C24" s="11">
        <v>1.1574074074074073E-5</v>
      </c>
      <c r="D24" s="19"/>
      <c r="E24" s="12">
        <f t="shared" ref="E24:E28" si="11">IFERROR(C24/C$31,0)</f>
        <v>9.1174325309992748E-5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1.1574074074074073E-5</v>
      </c>
      <c r="J24" s="19"/>
      <c r="K24" s="14">
        <f t="shared" ref="K24:K28" si="14">IFERROR(I24/I$31,0)</f>
        <v>9.1174325309992748E-5</v>
      </c>
    </row>
    <row r="25" spans="2:11" x14ac:dyDescent="0.25">
      <c r="B25" s="18" t="s">
        <v>17</v>
      </c>
      <c r="C25" s="11">
        <v>3.1018518518518517E-3</v>
      </c>
      <c r="D25" s="19"/>
      <c r="E25" s="12">
        <f t="shared" si="11"/>
        <v>2.4434719183078057E-2</v>
      </c>
      <c r="F25" s="11">
        <v>0</v>
      </c>
      <c r="G25" s="19"/>
      <c r="H25" s="12">
        <f t="shared" si="12"/>
        <v>0</v>
      </c>
      <c r="I25" s="11">
        <f t="shared" si="13"/>
        <v>3.1018518518518517E-3</v>
      </c>
      <c r="J25" s="19"/>
      <c r="K25" s="14">
        <f t="shared" si="14"/>
        <v>2.4434719183078057E-2</v>
      </c>
    </row>
    <row r="26" spans="2:11" x14ac:dyDescent="0.25">
      <c r="B26" s="18" t="s">
        <v>18</v>
      </c>
      <c r="C26" s="11">
        <v>2.0266203703703699E-2</v>
      </c>
      <c r="D26" s="19"/>
      <c r="E26" s="12">
        <f t="shared" si="11"/>
        <v>0.15964624361779728</v>
      </c>
      <c r="F26" s="11">
        <v>0</v>
      </c>
      <c r="G26" s="19"/>
      <c r="H26" s="12">
        <f t="shared" si="12"/>
        <v>0</v>
      </c>
      <c r="I26" s="11">
        <f t="shared" si="13"/>
        <v>2.0266203703703699E-2</v>
      </c>
      <c r="J26" s="19"/>
      <c r="K26" s="14">
        <f t="shared" si="14"/>
        <v>0.15964624361779728</v>
      </c>
    </row>
    <row r="27" spans="2:11" x14ac:dyDescent="0.25">
      <c r="B27" s="18" t="s">
        <v>19</v>
      </c>
      <c r="C27" s="11">
        <v>3.8032407407407348E-2</v>
      </c>
      <c r="D27" s="19"/>
      <c r="E27" s="12">
        <f t="shared" si="11"/>
        <v>0.29959883296863571</v>
      </c>
      <c r="F27" s="11">
        <v>0</v>
      </c>
      <c r="G27" s="19"/>
      <c r="H27" s="12">
        <f t="shared" si="12"/>
        <v>0</v>
      </c>
      <c r="I27" s="11">
        <f t="shared" si="13"/>
        <v>3.8032407407407348E-2</v>
      </c>
      <c r="J27" s="19"/>
      <c r="K27" s="14">
        <f t="shared" si="14"/>
        <v>0.29959883296863571</v>
      </c>
    </row>
    <row r="28" spans="2:11" ht="15.75" thickBot="1" x14ac:dyDescent="0.3">
      <c r="B28" s="23" t="s">
        <v>20</v>
      </c>
      <c r="C28" s="20">
        <v>3.0902777777777773E-3</v>
      </c>
      <c r="D28" s="24"/>
      <c r="E28" s="21">
        <f t="shared" si="11"/>
        <v>2.434354485776806E-2</v>
      </c>
      <c r="F28" s="20">
        <v>0</v>
      </c>
      <c r="G28" s="24"/>
      <c r="H28" s="21">
        <f t="shared" si="12"/>
        <v>0</v>
      </c>
      <c r="I28" s="11">
        <f t="shared" si="13"/>
        <v>3.0902777777777773E-3</v>
      </c>
      <c r="J28" s="24"/>
      <c r="K28" s="22">
        <f t="shared" si="14"/>
        <v>2.434354485776806E-2</v>
      </c>
    </row>
    <row r="29" spans="2:11" ht="16.5" thickTop="1" thickBot="1" x14ac:dyDescent="0.3">
      <c r="B29" s="31" t="s">
        <v>3</v>
      </c>
      <c r="C29" s="32">
        <f>SUM(C23:C28)</f>
        <v>6.8969907407407341E-2</v>
      </c>
      <c r="D29" s="33"/>
      <c r="E29" s="33">
        <f>IFERROR(SUM(E23:E28),0)</f>
        <v>0.54330780452224625</v>
      </c>
      <c r="F29" s="32">
        <f>SUM(F23:F28)</f>
        <v>0</v>
      </c>
      <c r="G29" s="33"/>
      <c r="H29" s="33">
        <f>IFERROR(SUM(H23:H28),0)</f>
        <v>0</v>
      </c>
      <c r="I29" s="32">
        <f>SUM(I23:I28)</f>
        <v>6.8969907407407341E-2</v>
      </c>
      <c r="J29" s="33"/>
      <c r="K29" s="34">
        <f>IFERROR(SUM(K23:K28),0)</f>
        <v>0.54330780452224625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0.12694444444444439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0.12694444444444439</v>
      </c>
      <c r="J31" s="35"/>
      <c r="K31" s="38">
        <f>IFERROR(SUM(K20,K29),0)</f>
        <v>1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140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/>
      <c r="D7" s="127"/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/>
      <c r="D8" s="127"/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3.0902777777777777E-3</v>
      </c>
      <c r="D9" s="127"/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3.0902777777777777E-3</v>
      </c>
    </row>
    <row r="10" spans="2:11" x14ac:dyDescent="0.25">
      <c r="B10" s="142" t="s">
        <v>11</v>
      </c>
      <c r="C10" s="127">
        <v>3.8541666666666663E-3</v>
      </c>
      <c r="D10" s="127"/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3.8541666666666663E-3</v>
      </c>
    </row>
    <row r="11" spans="2:11" x14ac:dyDescent="0.25">
      <c r="B11" s="43" t="s">
        <v>12</v>
      </c>
      <c r="C11" s="127">
        <v>6.7129629629629631E-3</v>
      </c>
      <c r="D11" s="127"/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6.7129629629629631E-3</v>
      </c>
    </row>
    <row r="12" spans="2:11" x14ac:dyDescent="0.25">
      <c r="B12" s="43" t="s">
        <v>159</v>
      </c>
      <c r="C12" s="127"/>
      <c r="D12" s="127"/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/>
      <c r="D13" s="127"/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/>
      <c r="D14" s="127"/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/>
      <c r="D15" s="127"/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/>
      <c r="D16" s="127"/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>
        <f t="shared" si="0"/>
        <v>0</v>
      </c>
    </row>
    <row r="18" spans="2:11" x14ac:dyDescent="0.25">
      <c r="B18" s="43" t="s">
        <v>160</v>
      </c>
      <c r="C18" s="127"/>
      <c r="D18" s="127"/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/>
      <c r="D19" s="127"/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1.3657407407407406E-2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1.3657407407407406E-2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7.2916666666666659E-4</v>
      </c>
      <c r="D23" s="129">
        <v>0</v>
      </c>
      <c r="E23" s="129">
        <v>0</v>
      </c>
      <c r="F23" s="129">
        <v>0</v>
      </c>
      <c r="G23" s="129"/>
      <c r="H23" s="129"/>
      <c r="I23" s="130">
        <v>0</v>
      </c>
      <c r="J23" s="131">
        <v>0</v>
      </c>
      <c r="K23" s="132">
        <f>SUM(C23:J23)</f>
        <v>7.2916666666666659E-4</v>
      </c>
    </row>
    <row r="24" spans="2:11" x14ac:dyDescent="0.25">
      <c r="B24" s="50" t="s">
        <v>16</v>
      </c>
      <c r="C24" s="129"/>
      <c r="D24" s="129">
        <v>0</v>
      </c>
      <c r="E24" s="129">
        <v>0</v>
      </c>
      <c r="F24" s="129">
        <v>0</v>
      </c>
      <c r="G24" s="129"/>
      <c r="H24" s="129"/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/>
      <c r="D25" s="129">
        <v>0</v>
      </c>
      <c r="E25" s="129">
        <v>0</v>
      </c>
      <c r="F25" s="129">
        <v>0</v>
      </c>
      <c r="G25" s="129"/>
      <c r="H25" s="129"/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/>
      <c r="D26" s="129">
        <v>0</v>
      </c>
      <c r="E26" s="129">
        <v>0</v>
      </c>
      <c r="F26" s="129">
        <v>0</v>
      </c>
      <c r="G26" s="129"/>
      <c r="H26" s="129"/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/>
      <c r="D27" s="129">
        <v>0</v>
      </c>
      <c r="E27" s="129">
        <v>0</v>
      </c>
      <c r="F27" s="129">
        <v>0</v>
      </c>
      <c r="G27" s="129"/>
      <c r="H27" s="129"/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/>
      <c r="D28" s="133">
        <v>0</v>
      </c>
      <c r="E28" s="133">
        <v>0</v>
      </c>
      <c r="F28" s="133">
        <v>0</v>
      </c>
      <c r="G28" s="133"/>
      <c r="H28" s="133"/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7.2916666666666659E-4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7.2916666666666659E-4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1.4386574074074072E-2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1.4386574074074072E-2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3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43"/>
      <c r="C1" s="144"/>
      <c r="D1" s="144"/>
      <c r="E1" s="144"/>
      <c r="F1" s="144"/>
      <c r="G1" s="144"/>
      <c r="H1" s="144"/>
      <c r="I1" s="144"/>
      <c r="J1" s="144"/>
      <c r="K1" s="144"/>
    </row>
    <row r="2" spans="2:11" ht="15.75" thickBot="1" x14ac:dyDescent="0.3"/>
    <row r="3" spans="2:11" x14ac:dyDescent="0.25">
      <c r="B3" s="200" t="s">
        <v>141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3"/>
  <sheetViews>
    <sheetView showGridLines="0" showZeros="0" view="pageBreakPreview" zoomScale="90" zoomScaleNormal="90" zoomScaleSheetLayoutView="9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142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229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70" t="s">
        <v>121</v>
      </c>
      <c r="D5" s="170" t="s">
        <v>122</v>
      </c>
      <c r="E5" s="170" t="s">
        <v>123</v>
      </c>
      <c r="F5" s="170" t="s">
        <v>124</v>
      </c>
      <c r="G5" s="170" t="s">
        <v>125</v>
      </c>
      <c r="H5" s="171" t="s">
        <v>126</v>
      </c>
      <c r="I5" s="170" t="s">
        <v>127</v>
      </c>
      <c r="J5" s="170" t="s">
        <v>128</v>
      </c>
      <c r="K5" s="171" t="s">
        <v>3</v>
      </c>
    </row>
    <row r="6" spans="2:11" x14ac:dyDescent="0.25">
      <c r="B6" s="140" t="s">
        <v>10</v>
      </c>
      <c r="C6" s="125" t="s">
        <v>4</v>
      </c>
      <c r="D6" s="125" t="s">
        <v>4</v>
      </c>
      <c r="E6" s="125" t="s">
        <v>4</v>
      </c>
      <c r="F6" s="125" t="s">
        <v>4</v>
      </c>
      <c r="G6" s="125" t="s">
        <v>4</v>
      </c>
      <c r="H6" s="12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30">
        <v>0</v>
      </c>
      <c r="J7" s="141">
        <v>0</v>
      </c>
      <c r="K7" s="132">
        <f>SUM(C7:J7)</f>
        <v>0</v>
      </c>
    </row>
    <row r="8" spans="2:11" x14ac:dyDescent="0.25">
      <c r="B8" s="142" t="s">
        <v>100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30">
        <v>0</v>
      </c>
      <c r="J8" s="141">
        <v>0</v>
      </c>
      <c r="K8" s="132">
        <f t="shared" ref="K8:K19" si="0">SUM(C8:J8)</f>
        <v>0</v>
      </c>
    </row>
    <row r="9" spans="2:11" x14ac:dyDescent="0.25">
      <c r="B9" s="142" t="s">
        <v>51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30">
        <v>0</v>
      </c>
      <c r="J9" s="141">
        <v>0</v>
      </c>
      <c r="K9" s="132">
        <f t="shared" si="0"/>
        <v>0</v>
      </c>
    </row>
    <row r="10" spans="2:11" x14ac:dyDescent="0.25">
      <c r="B10" s="142" t="s">
        <v>11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30">
        <v>0</v>
      </c>
      <c r="J10" s="141">
        <v>0</v>
      </c>
      <c r="K10" s="132">
        <f t="shared" si="0"/>
        <v>0</v>
      </c>
    </row>
    <row r="11" spans="2:11" x14ac:dyDescent="0.25">
      <c r="B11" s="43" t="s">
        <v>12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30">
        <v>0</v>
      </c>
      <c r="J11" s="141">
        <v>0</v>
      </c>
      <c r="K11" s="132">
        <f t="shared" si="0"/>
        <v>0</v>
      </c>
    </row>
    <row r="12" spans="2:11" x14ac:dyDescent="0.25">
      <c r="B12" s="43" t="s">
        <v>159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30">
        <v>0</v>
      </c>
      <c r="J12" s="141">
        <v>0</v>
      </c>
      <c r="K12" s="132">
        <f t="shared" si="0"/>
        <v>0</v>
      </c>
    </row>
    <row r="13" spans="2:11" x14ac:dyDescent="0.25">
      <c r="B13" s="43" t="s">
        <v>105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30">
        <v>0</v>
      </c>
      <c r="J13" s="141">
        <v>0</v>
      </c>
      <c r="K13" s="132">
        <f t="shared" si="0"/>
        <v>0</v>
      </c>
    </row>
    <row r="14" spans="2:11" x14ac:dyDescent="0.25">
      <c r="B14" s="43" t="s">
        <v>106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30">
        <v>0</v>
      </c>
      <c r="J14" s="141">
        <v>0</v>
      </c>
      <c r="K14" s="132">
        <f t="shared" si="0"/>
        <v>0</v>
      </c>
    </row>
    <row r="15" spans="2:11" x14ac:dyDescent="0.25">
      <c r="B15" s="43" t="s">
        <v>174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30">
        <v>0</v>
      </c>
      <c r="J15" s="141">
        <v>0</v>
      </c>
      <c r="K15" s="132">
        <f t="shared" si="0"/>
        <v>0</v>
      </c>
    </row>
    <row r="16" spans="2:11" x14ac:dyDescent="0.25">
      <c r="B16" s="43" t="s">
        <v>201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30">
        <v>0</v>
      </c>
      <c r="J16" s="141">
        <v>0</v>
      </c>
      <c r="K16" s="132">
        <f t="shared" si="0"/>
        <v>0</v>
      </c>
    </row>
    <row r="17" spans="2:11" x14ac:dyDescent="0.25">
      <c r="B17" s="43" t="s">
        <v>202</v>
      </c>
      <c r="C17" s="127"/>
      <c r="D17" s="127"/>
      <c r="E17" s="127"/>
      <c r="F17" s="127"/>
      <c r="G17" s="127"/>
      <c r="H17" s="127"/>
      <c r="I17" s="130"/>
      <c r="J17" s="141"/>
      <c r="K17" s="132"/>
    </row>
    <row r="18" spans="2:11" x14ac:dyDescent="0.25">
      <c r="B18" s="43" t="s">
        <v>160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30">
        <v>0</v>
      </c>
      <c r="J18" s="141">
        <v>0</v>
      </c>
      <c r="K18" s="132">
        <f t="shared" si="0"/>
        <v>0</v>
      </c>
    </row>
    <row r="19" spans="2:11" ht="15.75" thickBot="1" x14ac:dyDescent="0.3">
      <c r="B19" s="43" t="s">
        <v>13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30">
        <v>0</v>
      </c>
      <c r="J19" s="141">
        <v>0</v>
      </c>
      <c r="K19" s="132">
        <f t="shared" si="0"/>
        <v>0</v>
      </c>
    </row>
    <row r="20" spans="2:11" ht="16.5" thickTop="1" thickBot="1" x14ac:dyDescent="0.3">
      <c r="B20" s="60" t="s">
        <v>3</v>
      </c>
      <c r="C20" s="128">
        <f t="shared" ref="C20:K20" si="1">SUM(C7:C19)</f>
        <v>0</v>
      </c>
      <c r="D20" s="128">
        <f t="shared" si="1"/>
        <v>0</v>
      </c>
      <c r="E20" s="128">
        <f t="shared" si="1"/>
        <v>0</v>
      </c>
      <c r="F20" s="128">
        <f t="shared" si="1"/>
        <v>0</v>
      </c>
      <c r="G20" s="128">
        <f t="shared" si="1"/>
        <v>0</v>
      </c>
      <c r="H20" s="128">
        <f t="shared" si="1"/>
        <v>0</v>
      </c>
      <c r="I20" s="128">
        <f t="shared" si="1"/>
        <v>0</v>
      </c>
      <c r="J20" s="128">
        <f t="shared" si="1"/>
        <v>0</v>
      </c>
      <c r="K20" s="137">
        <f t="shared" si="1"/>
        <v>0</v>
      </c>
    </row>
    <row r="21" spans="2:11" ht="15.75" thickTop="1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25">
      <c r="B22" s="40" t="s">
        <v>14</v>
      </c>
      <c r="C22" s="125" t="s">
        <v>4</v>
      </c>
      <c r="D22" s="125" t="s">
        <v>4</v>
      </c>
      <c r="E22" s="125" t="s">
        <v>4</v>
      </c>
      <c r="F22" s="125" t="s">
        <v>4</v>
      </c>
      <c r="G22" s="125" t="s">
        <v>4</v>
      </c>
      <c r="H22" s="125" t="s">
        <v>4</v>
      </c>
      <c r="I22" s="41" t="s">
        <v>4</v>
      </c>
      <c r="J22" s="48" t="s">
        <v>4</v>
      </c>
      <c r="K22" s="49" t="s">
        <v>4</v>
      </c>
    </row>
    <row r="23" spans="2:11" x14ac:dyDescent="0.25">
      <c r="B23" s="50" t="s">
        <v>15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30">
        <v>0</v>
      </c>
      <c r="J23" s="131">
        <v>0</v>
      </c>
      <c r="K23" s="132">
        <f>SUM(C23:J23)</f>
        <v>0</v>
      </c>
    </row>
    <row r="24" spans="2:11" x14ac:dyDescent="0.25">
      <c r="B24" s="50" t="s">
        <v>16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1">
        <v>0</v>
      </c>
      <c r="K24" s="132">
        <f t="shared" ref="K24:K28" si="2">SUM(C24:J24)</f>
        <v>0</v>
      </c>
    </row>
    <row r="25" spans="2:11" x14ac:dyDescent="0.25">
      <c r="B25" s="50" t="s">
        <v>17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30">
        <v>0</v>
      </c>
      <c r="J25" s="131">
        <v>0</v>
      </c>
      <c r="K25" s="132">
        <f t="shared" si="2"/>
        <v>0</v>
      </c>
    </row>
    <row r="26" spans="2:11" x14ac:dyDescent="0.25">
      <c r="B26" s="50" t="s">
        <v>18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30">
        <v>0</v>
      </c>
      <c r="J26" s="131">
        <v>0</v>
      </c>
      <c r="K26" s="132">
        <f t="shared" si="2"/>
        <v>0</v>
      </c>
    </row>
    <row r="27" spans="2:11" x14ac:dyDescent="0.25">
      <c r="B27" s="50" t="s">
        <v>19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5.75" thickBot="1" x14ac:dyDescent="0.3">
      <c r="B28" s="55" t="s">
        <v>20</v>
      </c>
      <c r="C28" s="133"/>
      <c r="D28" s="133"/>
      <c r="E28" s="133"/>
      <c r="F28" s="133"/>
      <c r="G28" s="133"/>
      <c r="H28" s="133"/>
      <c r="I28" s="134">
        <v>0</v>
      </c>
      <c r="J28" s="135">
        <v>0</v>
      </c>
      <c r="K28" s="136">
        <f t="shared" si="2"/>
        <v>0</v>
      </c>
    </row>
    <row r="29" spans="2:11" ht="16.5" thickTop="1" thickBot="1" x14ac:dyDescent="0.3">
      <c r="B29" s="60" t="s">
        <v>3</v>
      </c>
      <c r="C29" s="128">
        <f t="shared" ref="C29:K29" si="3">SUM(C23:C28)</f>
        <v>0</v>
      </c>
      <c r="D29" s="128">
        <f t="shared" si="3"/>
        <v>0</v>
      </c>
      <c r="E29" s="128">
        <f t="shared" si="3"/>
        <v>0</v>
      </c>
      <c r="F29" s="128">
        <f t="shared" si="3"/>
        <v>0</v>
      </c>
      <c r="G29" s="128">
        <f t="shared" si="3"/>
        <v>0</v>
      </c>
      <c r="H29" s="128">
        <f t="shared" si="3"/>
        <v>0</v>
      </c>
      <c r="I29" s="128">
        <f t="shared" si="3"/>
        <v>0</v>
      </c>
      <c r="J29" s="128">
        <f>SUM(J23:J28)</f>
        <v>0</v>
      </c>
      <c r="K29" s="137">
        <f t="shared" si="3"/>
        <v>0</v>
      </c>
    </row>
    <row r="30" spans="2:11" ht="16.5" thickTop="1" thickBot="1" x14ac:dyDescent="0.3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 x14ac:dyDescent="0.3">
      <c r="B31" s="60" t="s">
        <v>6</v>
      </c>
      <c r="C31" s="128">
        <f t="shared" ref="C31:K31" si="4">SUM(C20,C29)</f>
        <v>0</v>
      </c>
      <c r="D31" s="128">
        <f t="shared" si="4"/>
        <v>0</v>
      </c>
      <c r="E31" s="128">
        <f t="shared" si="4"/>
        <v>0</v>
      </c>
      <c r="F31" s="128">
        <f t="shared" si="4"/>
        <v>0</v>
      </c>
      <c r="G31" s="128">
        <f t="shared" si="4"/>
        <v>0</v>
      </c>
      <c r="H31" s="128">
        <f t="shared" si="4"/>
        <v>0</v>
      </c>
      <c r="I31" s="128">
        <f t="shared" si="4"/>
        <v>0</v>
      </c>
      <c r="J31" s="138">
        <f>SUM(J20,J29)</f>
        <v>0</v>
      </c>
      <c r="K31" s="139">
        <f t="shared" si="4"/>
        <v>0</v>
      </c>
    </row>
    <row r="32" spans="2:11" ht="16.5" thickTop="1" thickBot="1" x14ac:dyDescent="0.3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3">
      <c r="B33" s="210" t="s">
        <v>158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63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234</v>
      </c>
      <c r="C6" s="81">
        <v>1.2175925925925915E-2</v>
      </c>
      <c r="D6" s="82">
        <v>0.11893725268513276</v>
      </c>
    </row>
    <row r="7" spans="2:4" s="76" customFormat="1" ht="24" customHeight="1" x14ac:dyDescent="0.25">
      <c r="B7" s="80" t="s">
        <v>103</v>
      </c>
      <c r="C7" s="81">
        <v>7.6388888888888852E-3</v>
      </c>
      <c r="D7" s="82">
        <v>7.461842849067267E-2</v>
      </c>
    </row>
    <row r="8" spans="2:4" s="76" customFormat="1" ht="24" customHeight="1" x14ac:dyDescent="0.25">
      <c r="B8" s="80" t="s">
        <v>104</v>
      </c>
      <c r="C8" s="81">
        <v>6.9675925925925903E-3</v>
      </c>
      <c r="D8" s="82">
        <v>6.8061051441492354E-2</v>
      </c>
    </row>
    <row r="9" spans="2:4" s="76" customFormat="1" ht="24" customHeight="1" x14ac:dyDescent="0.25">
      <c r="B9" s="80" t="s">
        <v>80</v>
      </c>
      <c r="C9" s="81">
        <v>5.7523148148148134E-3</v>
      </c>
      <c r="D9" s="82">
        <v>5.6189937817976258E-2</v>
      </c>
    </row>
    <row r="10" spans="2:4" s="76" customFormat="1" ht="24" customHeight="1" x14ac:dyDescent="0.25">
      <c r="B10" s="80" t="s">
        <v>206</v>
      </c>
      <c r="C10" s="81">
        <v>4.4907407407407405E-3</v>
      </c>
      <c r="D10" s="82">
        <v>4.3866591294516685E-2</v>
      </c>
    </row>
    <row r="11" spans="2:4" s="76" customFormat="1" ht="24" customHeight="1" x14ac:dyDescent="0.25">
      <c r="B11" s="80" t="s">
        <v>162</v>
      </c>
      <c r="C11" s="81">
        <v>3.518518518518518E-3</v>
      </c>
      <c r="D11" s="82">
        <v>3.4369700395703792E-2</v>
      </c>
    </row>
    <row r="12" spans="2:4" s="76" customFormat="1" ht="24" customHeight="1" x14ac:dyDescent="0.25">
      <c r="B12" s="80" t="s">
        <v>215</v>
      </c>
      <c r="C12" s="81">
        <v>2.9282407407407408E-3</v>
      </c>
      <c r="D12" s="82">
        <v>2.8603730921424542E-2</v>
      </c>
    </row>
    <row r="13" spans="2:4" s="76" customFormat="1" ht="24" customHeight="1" x14ac:dyDescent="0.25">
      <c r="B13" s="80" t="s">
        <v>179</v>
      </c>
      <c r="C13" s="81">
        <v>2.8240740740740743E-3</v>
      </c>
      <c r="D13" s="82">
        <v>2.7586206896551734E-2</v>
      </c>
    </row>
    <row r="14" spans="2:4" s="76" customFormat="1" ht="24" customHeight="1" x14ac:dyDescent="0.25">
      <c r="B14" s="80" t="s">
        <v>173</v>
      </c>
      <c r="C14" s="81">
        <v>2.7314814814814819E-3</v>
      </c>
      <c r="D14" s="82">
        <v>2.6681741096664793E-2</v>
      </c>
    </row>
    <row r="15" spans="2:4" s="76" customFormat="1" ht="24" customHeight="1" x14ac:dyDescent="0.25">
      <c r="B15" s="80" t="s">
        <v>102</v>
      </c>
      <c r="C15" s="81">
        <v>1.8981481481481482E-3</v>
      </c>
      <c r="D15" s="82">
        <v>1.8541548897682312E-2</v>
      </c>
    </row>
    <row r="16" spans="2:4" s="76" customFormat="1" ht="24" customHeight="1" x14ac:dyDescent="0.25">
      <c r="B16" s="80" t="s">
        <v>180</v>
      </c>
      <c r="C16" s="81">
        <v>1.7708333333333332E-3</v>
      </c>
      <c r="D16" s="82">
        <v>1.7297908422837766E-2</v>
      </c>
    </row>
    <row r="17" spans="2:4" s="76" customFormat="1" ht="24" customHeight="1" x14ac:dyDescent="0.25">
      <c r="B17" s="80" t="s">
        <v>235</v>
      </c>
      <c r="C17" s="81">
        <v>1.7013888888888892E-3</v>
      </c>
      <c r="D17" s="82">
        <v>1.6619559072922563E-2</v>
      </c>
    </row>
    <row r="18" spans="2:4" s="76" customFormat="1" ht="24" customHeight="1" x14ac:dyDescent="0.25">
      <c r="B18" s="80" t="s">
        <v>163</v>
      </c>
      <c r="C18" s="81">
        <v>1.6666666666666666E-3</v>
      </c>
      <c r="D18" s="82">
        <v>1.6280384397964955E-2</v>
      </c>
    </row>
    <row r="19" spans="2:4" s="76" customFormat="1" ht="24" customHeight="1" x14ac:dyDescent="0.25">
      <c r="B19" s="80" t="s">
        <v>226</v>
      </c>
      <c r="C19" s="81">
        <v>1.3657407407407407E-3</v>
      </c>
      <c r="D19" s="82">
        <v>1.3340870548332395E-2</v>
      </c>
    </row>
    <row r="20" spans="2:4" s="76" customFormat="1" ht="24" customHeight="1" x14ac:dyDescent="0.25">
      <c r="B20" s="80" t="s">
        <v>236</v>
      </c>
      <c r="C20" s="81">
        <v>1.3425925925925925E-3</v>
      </c>
      <c r="D20" s="82">
        <v>1.3114754098360657E-2</v>
      </c>
    </row>
    <row r="21" spans="2:4" s="76" customFormat="1" ht="24" customHeight="1" x14ac:dyDescent="0.25">
      <c r="B21" s="80" t="s">
        <v>237</v>
      </c>
      <c r="C21" s="81">
        <v>1.1921296296296296E-3</v>
      </c>
      <c r="D21" s="82">
        <v>1.1644997173544377E-2</v>
      </c>
    </row>
    <row r="22" spans="2:4" s="76" customFormat="1" ht="24" customHeight="1" x14ac:dyDescent="0.25">
      <c r="B22" s="80" t="s">
        <v>213</v>
      </c>
      <c r="C22" s="81">
        <v>1.1805555555555554E-3</v>
      </c>
      <c r="D22" s="82">
        <v>1.1531938948558508E-2</v>
      </c>
    </row>
    <row r="23" spans="2:4" s="76" customFormat="1" ht="24" customHeight="1" x14ac:dyDescent="0.25">
      <c r="B23" s="80" t="s">
        <v>161</v>
      </c>
      <c r="C23" s="81">
        <v>1.0879629629629631E-3</v>
      </c>
      <c r="D23" s="82">
        <v>1.062747314867157E-2</v>
      </c>
    </row>
    <row r="24" spans="2:4" s="76" customFormat="1" ht="24" customHeight="1" x14ac:dyDescent="0.25">
      <c r="B24" s="80" t="s">
        <v>220</v>
      </c>
      <c r="C24" s="81">
        <v>1.0763888888888889E-3</v>
      </c>
      <c r="D24" s="82">
        <v>1.0514414923685701E-2</v>
      </c>
    </row>
    <row r="25" spans="2:4" s="76" customFormat="1" ht="24" customHeight="1" thickBot="1" x14ac:dyDescent="0.3">
      <c r="B25" s="83" t="s">
        <v>238</v>
      </c>
      <c r="C25" s="84">
        <v>1.0532407407407409E-3</v>
      </c>
      <c r="D25" s="85">
        <v>1.0288298473713967E-2</v>
      </c>
    </row>
    <row r="27" spans="2:4" x14ac:dyDescent="0.25">
      <c r="C27" s="1" t="s">
        <v>101</v>
      </c>
    </row>
  </sheetData>
  <sortState ref="B33:B76">
    <sortCondition ref="B33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zoomScale="80" zoomScaleNormal="80" zoomScaleSheetLayoutView="8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73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6" customFormat="1" ht="24" customHeight="1" x14ac:dyDescent="0.25">
      <c r="B5" s="86" t="s">
        <v>10</v>
      </c>
      <c r="C5" s="87" t="s">
        <v>62</v>
      </c>
      <c r="D5" s="88" t="s">
        <v>5</v>
      </c>
    </row>
    <row r="6" spans="2:4" s="76" customFormat="1" ht="24" customHeight="1" x14ac:dyDescent="0.25">
      <c r="B6" s="80" t="s">
        <v>234</v>
      </c>
      <c r="C6" s="81">
        <v>3.7384259259259254E-3</v>
      </c>
      <c r="D6" s="82">
        <v>0.12894211576846309</v>
      </c>
    </row>
    <row r="7" spans="2:4" s="76" customFormat="1" ht="24" customHeight="1" x14ac:dyDescent="0.25">
      <c r="B7" s="80" t="s">
        <v>104</v>
      </c>
      <c r="C7" s="81">
        <v>2.0717592592592593E-3</v>
      </c>
      <c r="D7" s="82">
        <v>7.1457085828343328E-2</v>
      </c>
    </row>
    <row r="8" spans="2:4" s="76" customFormat="1" ht="24" customHeight="1" x14ac:dyDescent="0.25">
      <c r="B8" s="80" t="s">
        <v>103</v>
      </c>
      <c r="C8" s="81">
        <v>1.7708333333333335E-3</v>
      </c>
      <c r="D8" s="82">
        <v>6.1077844311377263E-2</v>
      </c>
    </row>
    <row r="9" spans="2:4" s="76" customFormat="1" ht="24" customHeight="1" x14ac:dyDescent="0.25">
      <c r="B9" s="80" t="s">
        <v>206</v>
      </c>
      <c r="C9" s="81">
        <v>1.6435185185185185E-3</v>
      </c>
      <c r="D9" s="82">
        <v>5.6686626746506999E-2</v>
      </c>
    </row>
    <row r="10" spans="2:4" s="76" customFormat="1" ht="24" customHeight="1" x14ac:dyDescent="0.25">
      <c r="B10" s="80" t="s">
        <v>162</v>
      </c>
      <c r="C10" s="81">
        <v>1.4583333333333332E-3</v>
      </c>
      <c r="D10" s="82">
        <v>5.0299401197604794E-2</v>
      </c>
    </row>
    <row r="11" spans="2:4" s="76" customFormat="1" ht="24" customHeight="1" x14ac:dyDescent="0.25">
      <c r="B11" s="80" t="s">
        <v>173</v>
      </c>
      <c r="C11" s="81">
        <v>1.0185185185185184E-3</v>
      </c>
      <c r="D11" s="82">
        <v>3.5129740518962081E-2</v>
      </c>
    </row>
    <row r="12" spans="2:4" s="76" customFormat="1" ht="24" customHeight="1" x14ac:dyDescent="0.25">
      <c r="B12" s="80" t="s">
        <v>80</v>
      </c>
      <c r="C12" s="81">
        <v>9.7222222222222219E-4</v>
      </c>
      <c r="D12" s="82">
        <v>3.3532934131736532E-2</v>
      </c>
    </row>
    <row r="13" spans="2:4" s="76" customFormat="1" ht="24" customHeight="1" x14ac:dyDescent="0.25">
      <c r="B13" s="80" t="s">
        <v>180</v>
      </c>
      <c r="C13" s="81">
        <v>7.4074074074074081E-4</v>
      </c>
      <c r="D13" s="82">
        <v>2.5548902195608791E-2</v>
      </c>
    </row>
    <row r="14" spans="2:4" s="76" customFormat="1" ht="24" customHeight="1" x14ac:dyDescent="0.25">
      <c r="B14" s="80" t="s">
        <v>179</v>
      </c>
      <c r="C14" s="81">
        <v>6.8287037037037036E-4</v>
      </c>
      <c r="D14" s="82">
        <v>2.3552894211576851E-2</v>
      </c>
    </row>
    <row r="15" spans="2:4" s="76" customFormat="1" ht="24" customHeight="1" x14ac:dyDescent="0.25">
      <c r="B15" s="80" t="s">
        <v>237</v>
      </c>
      <c r="C15" s="81">
        <v>6.5972222222222224E-4</v>
      </c>
      <c r="D15" s="82">
        <v>2.2754491017964076E-2</v>
      </c>
    </row>
    <row r="16" spans="2:4" s="76" customFormat="1" ht="24" customHeight="1" x14ac:dyDescent="0.25">
      <c r="B16" s="80" t="s">
        <v>102</v>
      </c>
      <c r="C16" s="81">
        <v>5.5555555555555556E-4</v>
      </c>
      <c r="D16" s="82">
        <v>1.916167664670659E-2</v>
      </c>
    </row>
    <row r="17" spans="2:4" s="76" customFormat="1" ht="24" customHeight="1" x14ac:dyDescent="0.25">
      <c r="B17" s="80" t="s">
        <v>163</v>
      </c>
      <c r="C17" s="81">
        <v>5.0925925925925921E-4</v>
      </c>
      <c r="D17" s="82">
        <v>1.7564870259481041E-2</v>
      </c>
    </row>
    <row r="18" spans="2:4" s="76" customFormat="1" ht="24" customHeight="1" x14ac:dyDescent="0.25">
      <c r="B18" s="80" t="s">
        <v>239</v>
      </c>
      <c r="C18" s="81">
        <v>4.6296296296296298E-4</v>
      </c>
      <c r="D18" s="82">
        <v>1.5968063872255491E-2</v>
      </c>
    </row>
    <row r="19" spans="2:4" s="76" customFormat="1" ht="24" customHeight="1" x14ac:dyDescent="0.25">
      <c r="B19" s="80" t="s">
        <v>240</v>
      </c>
      <c r="C19" s="81">
        <v>4.5138888888888887E-4</v>
      </c>
      <c r="D19" s="82">
        <v>1.5568862275449104E-2</v>
      </c>
    </row>
    <row r="20" spans="2:4" s="76" customFormat="1" ht="24" customHeight="1" x14ac:dyDescent="0.25">
      <c r="B20" s="80" t="s">
        <v>241</v>
      </c>
      <c r="C20" s="81">
        <v>4.2824074074074075E-4</v>
      </c>
      <c r="D20" s="82">
        <v>1.4770459081836331E-2</v>
      </c>
    </row>
    <row r="21" spans="2:4" s="76" customFormat="1" ht="24" customHeight="1" x14ac:dyDescent="0.25">
      <c r="B21" s="80" t="s">
        <v>181</v>
      </c>
      <c r="C21" s="81">
        <v>3.7037037037037035E-4</v>
      </c>
      <c r="D21" s="82">
        <v>1.2774451097804394E-2</v>
      </c>
    </row>
    <row r="22" spans="2:4" s="76" customFormat="1" ht="24" customHeight="1" x14ac:dyDescent="0.25">
      <c r="B22" s="80" t="s">
        <v>151</v>
      </c>
      <c r="C22" s="81">
        <v>3.3564814814814818E-4</v>
      </c>
      <c r="D22" s="82">
        <v>1.1576846307385234E-2</v>
      </c>
    </row>
    <row r="23" spans="2:4" s="76" customFormat="1" ht="24" customHeight="1" x14ac:dyDescent="0.25">
      <c r="B23" s="80" t="s">
        <v>215</v>
      </c>
      <c r="C23" s="81">
        <v>3.3564814814814812E-4</v>
      </c>
      <c r="D23" s="82">
        <v>1.1576846307385232E-2</v>
      </c>
    </row>
    <row r="24" spans="2:4" s="76" customFormat="1" ht="24" customHeight="1" x14ac:dyDescent="0.25">
      <c r="B24" s="80" t="s">
        <v>242</v>
      </c>
      <c r="C24" s="81">
        <v>3.2407407407407406E-4</v>
      </c>
      <c r="D24" s="82">
        <v>1.1177644710578844E-2</v>
      </c>
    </row>
    <row r="25" spans="2:4" s="76" customFormat="1" ht="24" customHeight="1" thickBot="1" x14ac:dyDescent="0.3">
      <c r="B25" s="83" t="s">
        <v>161</v>
      </c>
      <c r="C25" s="84">
        <v>3.2407407407407406E-4</v>
      </c>
      <c r="D25" s="85">
        <v>1.1177644710578844E-2</v>
      </c>
    </row>
  </sheetData>
  <sortState ref="B32:B80">
    <sortCondition ref="B32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6"/>
  <sheetViews>
    <sheetView showGridLines="0" showZeros="0" view="pageBreakPreview" zoomScale="70" zoomScaleNormal="70" zoomScaleSheetLayoutView="7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74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ht="24" customHeight="1" x14ac:dyDescent="0.25">
      <c r="B5" s="7" t="s">
        <v>10</v>
      </c>
      <c r="C5" s="8" t="s">
        <v>62</v>
      </c>
      <c r="D5" s="74" t="s">
        <v>5</v>
      </c>
    </row>
    <row r="6" spans="2:4" s="76" customFormat="1" ht="24" customHeight="1" x14ac:dyDescent="0.25">
      <c r="B6" s="80" t="s">
        <v>234</v>
      </c>
      <c r="C6" s="81">
        <v>5.0462962962962953E-3</v>
      </c>
      <c r="D6" s="82">
        <v>0.12922347362181383</v>
      </c>
    </row>
    <row r="7" spans="2:4" s="76" customFormat="1" ht="24" customHeight="1" x14ac:dyDescent="0.25">
      <c r="B7" s="80" t="s">
        <v>103</v>
      </c>
      <c r="C7" s="81">
        <v>4.0625000000000001E-3</v>
      </c>
      <c r="D7" s="82">
        <v>0.10403082394783637</v>
      </c>
    </row>
    <row r="8" spans="2:4" s="76" customFormat="1" ht="24" customHeight="1" x14ac:dyDescent="0.25">
      <c r="B8" s="80" t="s">
        <v>104</v>
      </c>
      <c r="C8" s="81">
        <v>3.6921296296296298E-3</v>
      </c>
      <c r="D8" s="82">
        <v>9.4546532305868389E-2</v>
      </c>
    </row>
    <row r="9" spans="2:4" s="76" customFormat="1" ht="24" customHeight="1" x14ac:dyDescent="0.25">
      <c r="B9" s="80" t="s">
        <v>80</v>
      </c>
      <c r="C9" s="81">
        <v>2.5000000000000001E-3</v>
      </c>
      <c r="D9" s="82">
        <v>6.4018968583283931E-2</v>
      </c>
    </row>
    <row r="10" spans="2:4" s="76" customFormat="1" ht="24" customHeight="1" x14ac:dyDescent="0.25">
      <c r="B10" s="80" t="s">
        <v>215</v>
      </c>
      <c r="C10" s="81">
        <v>1.7013888888888892E-3</v>
      </c>
      <c r="D10" s="82">
        <v>4.3568464730290454E-2</v>
      </c>
    </row>
    <row r="11" spans="2:4" s="76" customFormat="1" ht="24" customHeight="1" x14ac:dyDescent="0.25">
      <c r="B11" s="80" t="s">
        <v>163</v>
      </c>
      <c r="C11" s="81">
        <v>1.2037037037037038E-3</v>
      </c>
      <c r="D11" s="82">
        <v>3.0823947836395967E-2</v>
      </c>
    </row>
    <row r="12" spans="2:4" s="76" customFormat="1" ht="24" customHeight="1" x14ac:dyDescent="0.25">
      <c r="B12" s="80" t="s">
        <v>173</v>
      </c>
      <c r="C12" s="81">
        <v>9.837962962962962E-4</v>
      </c>
      <c r="D12" s="82">
        <v>2.5192649673977469E-2</v>
      </c>
    </row>
    <row r="13" spans="2:4" s="76" customFormat="1" ht="24" customHeight="1" x14ac:dyDescent="0.25">
      <c r="B13" s="80" t="s">
        <v>179</v>
      </c>
      <c r="C13" s="81">
        <v>9.2592592592592596E-4</v>
      </c>
      <c r="D13" s="82">
        <v>2.3710729104919972E-2</v>
      </c>
    </row>
    <row r="14" spans="2:4" s="76" customFormat="1" ht="24" customHeight="1" x14ac:dyDescent="0.25">
      <c r="B14" s="80" t="s">
        <v>206</v>
      </c>
      <c r="C14" s="81">
        <v>8.3333333333333339E-4</v>
      </c>
      <c r="D14" s="82">
        <v>2.1339656194427976E-2</v>
      </c>
    </row>
    <row r="15" spans="2:4" s="76" customFormat="1" ht="24" customHeight="1" x14ac:dyDescent="0.25">
      <c r="B15" s="80" t="s">
        <v>162</v>
      </c>
      <c r="C15" s="81">
        <v>7.9861111111111105E-4</v>
      </c>
      <c r="D15" s="82">
        <v>2.0450503852993473E-2</v>
      </c>
    </row>
    <row r="16" spans="2:4" s="76" customFormat="1" ht="24" customHeight="1" x14ac:dyDescent="0.25">
      <c r="B16" s="80" t="s">
        <v>213</v>
      </c>
      <c r="C16" s="81">
        <v>7.5231481481481482E-4</v>
      </c>
      <c r="D16" s="82">
        <v>1.9264967397747478E-2</v>
      </c>
    </row>
    <row r="17" spans="2:4" s="76" customFormat="1" ht="24" customHeight="1" x14ac:dyDescent="0.25">
      <c r="B17" s="80" t="s">
        <v>161</v>
      </c>
      <c r="C17" s="81">
        <v>7.0601851851851858E-4</v>
      </c>
      <c r="D17" s="82">
        <v>1.807943094250148E-2</v>
      </c>
    </row>
    <row r="18" spans="2:4" s="76" customFormat="1" ht="24" customHeight="1" x14ac:dyDescent="0.25">
      <c r="B18" s="80" t="s">
        <v>235</v>
      </c>
      <c r="C18" s="81">
        <v>6.7129629629629635E-4</v>
      </c>
      <c r="D18" s="82">
        <v>1.7190278601066981E-2</v>
      </c>
    </row>
    <row r="19" spans="2:4" s="76" customFormat="1" ht="24" customHeight="1" x14ac:dyDescent="0.25">
      <c r="B19" s="80" t="s">
        <v>210</v>
      </c>
      <c r="C19" s="81">
        <v>6.4814814814814813E-4</v>
      </c>
      <c r="D19" s="82">
        <v>1.659751037344398E-2</v>
      </c>
    </row>
    <row r="20" spans="2:4" s="76" customFormat="1" ht="24" customHeight="1" x14ac:dyDescent="0.25">
      <c r="B20" s="80" t="s">
        <v>236</v>
      </c>
      <c r="C20" s="81">
        <v>5.7870370370370367E-4</v>
      </c>
      <c r="D20" s="82">
        <v>1.4819205690574981E-2</v>
      </c>
    </row>
    <row r="21" spans="2:4" s="76" customFormat="1" ht="24" customHeight="1" x14ac:dyDescent="0.25">
      <c r="B21" s="80" t="s">
        <v>211</v>
      </c>
      <c r="C21" s="81">
        <v>5.4398148148148144E-4</v>
      </c>
      <c r="D21" s="82">
        <v>1.3930053349140482E-2</v>
      </c>
    </row>
    <row r="22" spans="2:4" s="76" customFormat="1" ht="24" customHeight="1" x14ac:dyDescent="0.25">
      <c r="B22" s="80" t="s">
        <v>207</v>
      </c>
      <c r="C22" s="81">
        <v>4.861111111111111E-4</v>
      </c>
      <c r="D22" s="82">
        <v>1.2448132780082985E-2</v>
      </c>
    </row>
    <row r="23" spans="2:4" s="76" customFormat="1" ht="24" customHeight="1" x14ac:dyDescent="0.25">
      <c r="B23" s="80" t="s">
        <v>243</v>
      </c>
      <c r="C23" s="81">
        <v>4.6296296296296293E-4</v>
      </c>
      <c r="D23" s="82">
        <v>1.1855364552459984E-2</v>
      </c>
    </row>
    <row r="24" spans="2:4" s="76" customFormat="1" ht="24" customHeight="1" x14ac:dyDescent="0.25">
      <c r="B24" s="80" t="s">
        <v>228</v>
      </c>
      <c r="C24" s="81">
        <v>4.5138888888888881E-4</v>
      </c>
      <c r="D24" s="82">
        <v>1.1558980438648484E-2</v>
      </c>
    </row>
    <row r="25" spans="2:4" s="76" customFormat="1" ht="24" customHeight="1" x14ac:dyDescent="0.25">
      <c r="B25" s="80" t="s">
        <v>226</v>
      </c>
      <c r="C25" s="81">
        <v>4.3981481481481486E-4</v>
      </c>
      <c r="D25" s="82">
        <v>1.1262596324836989E-2</v>
      </c>
    </row>
    <row r="26" spans="2:4" s="76" customFormat="1" ht="24" customHeight="1" thickBot="1" x14ac:dyDescent="0.3">
      <c r="B26" s="83" t="s">
        <v>244</v>
      </c>
      <c r="C26" s="84">
        <v>4.3981481481481481E-4</v>
      </c>
      <c r="D26" s="85">
        <v>1.1262596324836987E-2</v>
      </c>
    </row>
  </sheetData>
  <sortState ref="B33:B83">
    <sortCondition ref="B83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75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103</v>
      </c>
      <c r="C6" s="81">
        <v>2.3043981481481485E-2</v>
      </c>
      <c r="D6" s="106">
        <v>0.19611899133175731</v>
      </c>
    </row>
    <row r="7" spans="2:4" s="76" customFormat="1" ht="24" customHeight="1" x14ac:dyDescent="0.25">
      <c r="B7" s="80" t="s">
        <v>234</v>
      </c>
      <c r="C7" s="81">
        <v>1.1099537037037038E-2</v>
      </c>
      <c r="D7" s="106">
        <v>9.4464144996059887E-2</v>
      </c>
    </row>
    <row r="8" spans="2:4" s="76" customFormat="1" ht="24" customHeight="1" x14ac:dyDescent="0.25">
      <c r="B8" s="80" t="s">
        <v>104</v>
      </c>
      <c r="C8" s="81">
        <v>1.1076388888888884E-2</v>
      </c>
      <c r="D8" s="106">
        <v>9.4267139479905393E-2</v>
      </c>
    </row>
    <row r="9" spans="2:4" s="76" customFormat="1" ht="24" customHeight="1" x14ac:dyDescent="0.25">
      <c r="B9" s="80" t="s">
        <v>178</v>
      </c>
      <c r="C9" s="81">
        <v>7.4074074074074068E-3</v>
      </c>
      <c r="D9" s="106">
        <v>6.3041765169424738E-2</v>
      </c>
    </row>
    <row r="10" spans="2:4" s="76" customFormat="1" ht="24" customHeight="1" x14ac:dyDescent="0.25">
      <c r="B10" s="80" t="s">
        <v>80</v>
      </c>
      <c r="C10" s="81">
        <v>4.502314814814814E-3</v>
      </c>
      <c r="D10" s="106">
        <v>3.831757289204097E-2</v>
      </c>
    </row>
    <row r="11" spans="2:4" s="76" customFormat="1" ht="24" customHeight="1" x14ac:dyDescent="0.25">
      <c r="B11" s="80" t="s">
        <v>206</v>
      </c>
      <c r="C11" s="81">
        <v>4.0509259259259257E-3</v>
      </c>
      <c r="D11" s="106">
        <v>3.4475965327029151E-2</v>
      </c>
    </row>
    <row r="12" spans="2:4" s="76" customFormat="1" ht="24" customHeight="1" x14ac:dyDescent="0.25">
      <c r="B12" s="80" t="s">
        <v>173</v>
      </c>
      <c r="C12" s="81">
        <v>3.8425925925925928E-3</v>
      </c>
      <c r="D12" s="106">
        <v>3.2702915681639085E-2</v>
      </c>
    </row>
    <row r="13" spans="2:4" s="76" customFormat="1" ht="24" customHeight="1" x14ac:dyDescent="0.25">
      <c r="B13" s="80" t="s">
        <v>181</v>
      </c>
      <c r="C13" s="81">
        <v>3.4143518518518516E-3</v>
      </c>
      <c r="D13" s="106">
        <v>2.9058313632781715E-2</v>
      </c>
    </row>
    <row r="14" spans="2:4" s="76" customFormat="1" ht="24" customHeight="1" x14ac:dyDescent="0.25">
      <c r="B14" s="80" t="s">
        <v>76</v>
      </c>
      <c r="C14" s="81">
        <v>3.3796296296296291E-3</v>
      </c>
      <c r="D14" s="106">
        <v>2.8762805358550032E-2</v>
      </c>
    </row>
    <row r="15" spans="2:4" s="76" customFormat="1" ht="24" customHeight="1" x14ac:dyDescent="0.25">
      <c r="B15" s="80" t="s">
        <v>209</v>
      </c>
      <c r="C15" s="81">
        <v>3.2870370370370375E-3</v>
      </c>
      <c r="D15" s="106">
        <v>2.7974783293932232E-2</v>
      </c>
    </row>
    <row r="16" spans="2:4" s="76" customFormat="1" ht="24" customHeight="1" x14ac:dyDescent="0.25">
      <c r="B16" s="80" t="s">
        <v>247</v>
      </c>
      <c r="C16" s="81">
        <v>2.8703703703703703E-3</v>
      </c>
      <c r="D16" s="106">
        <v>2.4428684003152085E-2</v>
      </c>
    </row>
    <row r="17" spans="2:4" s="76" customFormat="1" ht="24" customHeight="1" x14ac:dyDescent="0.25">
      <c r="B17" s="80" t="s">
        <v>245</v>
      </c>
      <c r="C17" s="81">
        <v>2.3032407407407402E-3</v>
      </c>
      <c r="D17" s="106">
        <v>1.9602048857368E-2</v>
      </c>
    </row>
    <row r="18" spans="2:4" s="76" customFormat="1" ht="24" customHeight="1" x14ac:dyDescent="0.25">
      <c r="B18" s="80" t="s">
        <v>102</v>
      </c>
      <c r="C18" s="81">
        <v>2.2569444444444438E-3</v>
      </c>
      <c r="D18" s="106">
        <v>1.9208037825059095E-2</v>
      </c>
    </row>
    <row r="19" spans="2:4" s="76" customFormat="1" ht="24" customHeight="1" x14ac:dyDescent="0.25">
      <c r="B19" s="80" t="s">
        <v>246</v>
      </c>
      <c r="C19" s="81">
        <v>2.1180555555555558E-3</v>
      </c>
      <c r="D19" s="106">
        <v>1.8026004728132389E-2</v>
      </c>
    </row>
    <row r="20" spans="2:4" s="76" customFormat="1" ht="24" customHeight="1" x14ac:dyDescent="0.25">
      <c r="B20" s="80" t="s">
        <v>248</v>
      </c>
      <c r="C20" s="81">
        <v>2.0486111111111109E-3</v>
      </c>
      <c r="D20" s="106">
        <v>1.7434988179669028E-2</v>
      </c>
    </row>
    <row r="21" spans="2:4" s="76" customFormat="1" ht="24" customHeight="1" x14ac:dyDescent="0.25">
      <c r="B21" s="80" t="s">
        <v>162</v>
      </c>
      <c r="C21" s="81">
        <v>1.9212962962962962E-3</v>
      </c>
      <c r="D21" s="106">
        <v>1.6351457840819542E-2</v>
      </c>
    </row>
    <row r="22" spans="2:4" s="76" customFormat="1" ht="24" customHeight="1" x14ac:dyDescent="0.25">
      <c r="B22" s="80" t="s">
        <v>241</v>
      </c>
      <c r="C22" s="81">
        <v>1.8518518518518517E-3</v>
      </c>
      <c r="D22" s="106">
        <v>1.5760441292356184E-2</v>
      </c>
    </row>
    <row r="23" spans="2:4" s="76" customFormat="1" ht="24" customHeight="1" x14ac:dyDescent="0.25">
      <c r="B23" s="80" t="s">
        <v>249</v>
      </c>
      <c r="C23" s="81">
        <v>1.5972222222222223E-3</v>
      </c>
      <c r="D23" s="106">
        <v>1.3593380614657211E-2</v>
      </c>
    </row>
    <row r="24" spans="2:4" s="76" customFormat="1" ht="24" customHeight="1" x14ac:dyDescent="0.25">
      <c r="B24" s="80" t="s">
        <v>226</v>
      </c>
      <c r="C24" s="81">
        <v>1.5393518518518516E-3</v>
      </c>
      <c r="D24" s="106">
        <v>1.3100866824271078E-2</v>
      </c>
    </row>
    <row r="25" spans="2:4" s="76" customFormat="1" ht="24" customHeight="1" thickBot="1" x14ac:dyDescent="0.3">
      <c r="B25" s="83" t="s">
        <v>151</v>
      </c>
      <c r="C25" s="84">
        <v>1.4351851851851852E-3</v>
      </c>
      <c r="D25" s="107">
        <v>1.2214342001576043E-2</v>
      </c>
    </row>
  </sheetData>
  <sortState ref="B30:B86">
    <sortCondition ref="B30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77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5" customFormat="1" ht="24" customHeight="1" x14ac:dyDescent="0.25">
      <c r="B5" s="172" t="s">
        <v>10</v>
      </c>
      <c r="C5" s="78" t="s">
        <v>62</v>
      </c>
      <c r="D5" s="79" t="s">
        <v>5</v>
      </c>
    </row>
    <row r="6" spans="2:4" s="75" customFormat="1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78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ht="24" customHeight="1" x14ac:dyDescent="0.25">
      <c r="B5" s="172" t="s">
        <v>10</v>
      </c>
      <c r="C5" s="78" t="s">
        <v>62</v>
      </c>
      <c r="D5" s="79" t="s">
        <v>5</v>
      </c>
    </row>
    <row r="6" spans="2:4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24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64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ht="24" customHeight="1" x14ac:dyDescent="0.25">
      <c r="B5" s="108" t="s">
        <v>10</v>
      </c>
      <c r="C5" s="109" t="s">
        <v>62</v>
      </c>
      <c r="D5" s="110" t="s">
        <v>5</v>
      </c>
    </row>
    <row r="6" spans="2:4" ht="22.5" customHeight="1" x14ac:dyDescent="0.25">
      <c r="B6" s="80" t="s">
        <v>76</v>
      </c>
      <c r="C6" s="81">
        <v>4.6296296296296293E-4</v>
      </c>
      <c r="D6" s="106">
        <v>0.12698412698412698</v>
      </c>
    </row>
    <row r="7" spans="2:4" ht="22.5" customHeight="1" x14ac:dyDescent="0.25">
      <c r="B7" s="80" t="s">
        <v>102</v>
      </c>
      <c r="C7" s="81">
        <v>4.2824074074074075E-4</v>
      </c>
      <c r="D7" s="106">
        <v>0.11746031746031747</v>
      </c>
    </row>
    <row r="8" spans="2:4" ht="22.5" customHeight="1" x14ac:dyDescent="0.25">
      <c r="B8" s="80" t="s">
        <v>103</v>
      </c>
      <c r="C8" s="81">
        <v>3.1250000000000001E-4</v>
      </c>
      <c r="D8" s="106">
        <v>8.5714285714285729E-2</v>
      </c>
    </row>
    <row r="9" spans="2:4" ht="22.5" customHeight="1" x14ac:dyDescent="0.25">
      <c r="B9" s="80" t="s">
        <v>234</v>
      </c>
      <c r="C9" s="81">
        <v>3.0092592592592589E-4</v>
      </c>
      <c r="D9" s="106">
        <v>8.2539682539682538E-2</v>
      </c>
    </row>
    <row r="10" spans="2:4" ht="22.5" customHeight="1" x14ac:dyDescent="0.25">
      <c r="B10" s="80" t="s">
        <v>178</v>
      </c>
      <c r="C10" s="81">
        <v>2.4305555555555552E-4</v>
      </c>
      <c r="D10" s="106">
        <v>6.6666666666666666E-2</v>
      </c>
    </row>
    <row r="11" spans="2:4" ht="22.5" customHeight="1" x14ac:dyDescent="0.25">
      <c r="B11" s="80" t="s">
        <v>177</v>
      </c>
      <c r="C11" s="81">
        <v>1.8518518518518518E-4</v>
      </c>
      <c r="D11" s="106">
        <v>5.0793650793650794E-2</v>
      </c>
    </row>
    <row r="12" spans="2:4" ht="22.5" customHeight="1" x14ac:dyDescent="0.25">
      <c r="B12" s="80" t="s">
        <v>184</v>
      </c>
      <c r="C12" s="81">
        <v>1.7361111111111112E-4</v>
      </c>
      <c r="D12" s="106">
        <v>4.7619047619047623E-2</v>
      </c>
    </row>
    <row r="13" spans="2:4" ht="22.5" customHeight="1" x14ac:dyDescent="0.25">
      <c r="B13" s="80" t="s">
        <v>250</v>
      </c>
      <c r="C13" s="81">
        <v>1.7361111111111112E-4</v>
      </c>
      <c r="D13" s="106">
        <v>4.7619047619047623E-2</v>
      </c>
    </row>
    <row r="14" spans="2:4" ht="22.5" customHeight="1" x14ac:dyDescent="0.25">
      <c r="B14" s="80" t="s">
        <v>206</v>
      </c>
      <c r="C14" s="81">
        <v>1.6203703703703703E-4</v>
      </c>
      <c r="D14" s="106">
        <v>4.4444444444444446E-2</v>
      </c>
    </row>
    <row r="15" spans="2:4" ht="22.5" customHeight="1" x14ac:dyDescent="0.25">
      <c r="B15" s="80" t="s">
        <v>241</v>
      </c>
      <c r="C15" s="81">
        <v>1.5046296296296297E-4</v>
      </c>
      <c r="D15" s="106">
        <v>4.1269841269841276E-2</v>
      </c>
    </row>
    <row r="16" spans="2:4" ht="22.5" customHeight="1" x14ac:dyDescent="0.25">
      <c r="B16" s="80" t="s">
        <v>245</v>
      </c>
      <c r="C16" s="81">
        <v>1.3888888888888889E-4</v>
      </c>
      <c r="D16" s="106">
        <v>3.8095238095238099E-2</v>
      </c>
    </row>
    <row r="17" spans="2:4" ht="22.5" customHeight="1" x14ac:dyDescent="0.25">
      <c r="B17" s="80" t="s">
        <v>173</v>
      </c>
      <c r="C17" s="81">
        <v>1.273148148148148E-4</v>
      </c>
      <c r="D17" s="106">
        <v>3.4920634920634921E-2</v>
      </c>
    </row>
    <row r="18" spans="2:4" ht="22.5" customHeight="1" x14ac:dyDescent="0.25">
      <c r="B18" s="80" t="s">
        <v>79</v>
      </c>
      <c r="C18" s="81">
        <v>1.1574074074074073E-4</v>
      </c>
      <c r="D18" s="106">
        <v>3.1746031746031744E-2</v>
      </c>
    </row>
    <row r="19" spans="2:4" ht="22.5" customHeight="1" x14ac:dyDescent="0.25">
      <c r="B19" s="80" t="s">
        <v>182</v>
      </c>
      <c r="C19" s="81">
        <v>1.1574074074074073E-4</v>
      </c>
      <c r="D19" s="106">
        <v>3.1746031746031744E-2</v>
      </c>
    </row>
    <row r="20" spans="2:4" ht="22.5" customHeight="1" x14ac:dyDescent="0.25">
      <c r="B20" s="80" t="s">
        <v>251</v>
      </c>
      <c r="C20" s="81">
        <v>1.1574074074074073E-4</v>
      </c>
      <c r="D20" s="106">
        <v>3.1746031746031744E-2</v>
      </c>
    </row>
    <row r="21" spans="2:4" ht="22.5" customHeight="1" x14ac:dyDescent="0.25">
      <c r="B21" s="80" t="s">
        <v>252</v>
      </c>
      <c r="C21" s="81">
        <v>1.1574074074074073E-4</v>
      </c>
      <c r="D21" s="106">
        <v>3.1746031746031744E-2</v>
      </c>
    </row>
    <row r="22" spans="2:4" ht="22.5" customHeight="1" x14ac:dyDescent="0.25">
      <c r="B22" s="80" t="s">
        <v>253</v>
      </c>
      <c r="C22" s="81">
        <v>1.1574074074074073E-4</v>
      </c>
      <c r="D22" s="106">
        <v>3.1746031746031744E-2</v>
      </c>
    </row>
    <row r="23" spans="2:4" ht="22.5" customHeight="1" x14ac:dyDescent="0.25">
      <c r="B23" s="80" t="s">
        <v>209</v>
      </c>
      <c r="C23" s="81">
        <v>1.0416666666666667E-4</v>
      </c>
      <c r="D23" s="106">
        <v>2.8571428571428577E-2</v>
      </c>
    </row>
    <row r="24" spans="2:4" ht="22.5" customHeight="1" thickBot="1" x14ac:dyDescent="0.3">
      <c r="B24" s="83" t="s">
        <v>179</v>
      </c>
      <c r="C24" s="84">
        <v>1.0416666666666667E-4</v>
      </c>
      <c r="D24" s="107">
        <v>2.8571428571428577E-2</v>
      </c>
    </row>
  </sheetData>
  <sortState ref="B34:B95">
    <sortCondition ref="B95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9" t="s">
        <v>44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1.0868055555555553E-2</v>
      </c>
      <c r="D7" s="12">
        <f t="shared" ref="D7:D19" si="0">IFERROR(C7/C$20,0)</f>
        <v>0.43014200641319283</v>
      </c>
      <c r="E7" s="12">
        <f t="shared" ref="E7:E19" si="1">IFERROR(C7/C$31,0)</f>
        <v>0.20046968403074295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1.0868055555555553E-2</v>
      </c>
      <c r="J7" s="12">
        <f t="shared" ref="J7:J19" si="4">IFERROR(I7/I$20,0)</f>
        <v>0.43014200641319283</v>
      </c>
      <c r="K7" s="14">
        <f t="shared" ref="K7:K19" si="5">IFERROR(I7/I$31,0)</f>
        <v>0.20046968403074295</v>
      </c>
    </row>
    <row r="8" spans="2:11" x14ac:dyDescent="0.25">
      <c r="B8" s="145" t="s">
        <v>100</v>
      </c>
      <c r="C8" s="11">
        <v>3.2638888888888869E-3</v>
      </c>
      <c r="D8" s="12">
        <f t="shared" si="0"/>
        <v>0.12918002748511218</v>
      </c>
      <c r="E8" s="12">
        <f t="shared" si="1"/>
        <v>6.0204953031596904E-2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3.2638888888888869E-3</v>
      </c>
      <c r="J8" s="12">
        <f t="shared" si="4"/>
        <v>0.12918002748511218</v>
      </c>
      <c r="K8" s="14">
        <f t="shared" si="5"/>
        <v>6.0204953031596904E-2</v>
      </c>
    </row>
    <row r="9" spans="2:11" x14ac:dyDescent="0.25">
      <c r="B9" s="10" t="s">
        <v>51</v>
      </c>
      <c r="C9" s="11">
        <v>2.8240740740740735E-3</v>
      </c>
      <c r="D9" s="12">
        <f t="shared" si="0"/>
        <v>0.11177278973889145</v>
      </c>
      <c r="E9" s="12">
        <f t="shared" si="1"/>
        <v>5.2092228864218618E-2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2.8240740740740735E-3</v>
      </c>
      <c r="J9" s="12">
        <f t="shared" si="4"/>
        <v>0.11177278973889145</v>
      </c>
      <c r="K9" s="14">
        <f t="shared" si="5"/>
        <v>5.2092228864218618E-2</v>
      </c>
    </row>
    <row r="10" spans="2:11" x14ac:dyDescent="0.25">
      <c r="B10" s="10" t="s">
        <v>11</v>
      </c>
      <c r="C10" s="11">
        <v>4.8032407407407399E-3</v>
      </c>
      <c r="D10" s="12">
        <f t="shared" si="0"/>
        <v>0.19010535959688504</v>
      </c>
      <c r="E10" s="12">
        <f t="shared" si="1"/>
        <v>8.8599487617421008E-2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4.8032407407407399E-3</v>
      </c>
      <c r="J10" s="12">
        <f t="shared" si="4"/>
        <v>0.19010535959688504</v>
      </c>
      <c r="K10" s="14">
        <f t="shared" si="5"/>
        <v>8.8599487617421008E-2</v>
      </c>
    </row>
    <row r="11" spans="2:11" x14ac:dyDescent="0.25">
      <c r="B11" s="10" t="s">
        <v>12</v>
      </c>
      <c r="C11" s="11">
        <v>1.666666666666667E-3</v>
      </c>
      <c r="D11" s="12">
        <f t="shared" si="0"/>
        <v>6.5964269354099894E-2</v>
      </c>
      <c r="E11" s="12">
        <f t="shared" si="1"/>
        <v>3.0742954739538871E-2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1.666666666666667E-3</v>
      </c>
      <c r="J11" s="12">
        <f t="shared" si="4"/>
        <v>6.5964269354099894E-2</v>
      </c>
      <c r="K11" s="14">
        <f t="shared" si="5"/>
        <v>3.0742954739538871E-2</v>
      </c>
    </row>
    <row r="12" spans="2:11" x14ac:dyDescent="0.25">
      <c r="B12" s="10" t="s">
        <v>159</v>
      </c>
      <c r="C12" s="11">
        <v>1.1458333333333329E-3</v>
      </c>
      <c r="D12" s="12">
        <f t="shared" si="0"/>
        <v>4.535043518094365E-2</v>
      </c>
      <c r="E12" s="12">
        <f t="shared" si="1"/>
        <v>2.1135781383432962E-2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1.1458333333333329E-3</v>
      </c>
      <c r="J12" s="12">
        <f t="shared" si="4"/>
        <v>4.535043518094365E-2</v>
      </c>
      <c r="K12" s="14">
        <f t="shared" si="5"/>
        <v>2.1135781383432962E-2</v>
      </c>
    </row>
    <row r="13" spans="2:11" x14ac:dyDescent="0.25">
      <c r="B13" s="10" t="s">
        <v>105</v>
      </c>
      <c r="C13" s="11">
        <v>5.7870370370370373E-5</v>
      </c>
      <c r="D13" s="12">
        <f t="shared" si="0"/>
        <v>2.2904260192395795E-3</v>
      </c>
      <c r="E13" s="12">
        <f t="shared" si="1"/>
        <v>1.0674637062339884E-3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5.7870370370370373E-5</v>
      </c>
      <c r="J13" s="12">
        <f t="shared" si="4"/>
        <v>2.2904260192395795E-3</v>
      </c>
      <c r="K13" s="14">
        <f t="shared" si="5"/>
        <v>1.0674637062339884E-3</v>
      </c>
    </row>
    <row r="14" spans="2:11" x14ac:dyDescent="0.25">
      <c r="B14" s="10" t="s">
        <v>106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174</v>
      </c>
      <c r="C15" s="11">
        <v>1.3888888888888889E-4</v>
      </c>
      <c r="D15" s="12">
        <f t="shared" si="0"/>
        <v>5.49702244617499E-3</v>
      </c>
      <c r="E15" s="12">
        <f t="shared" si="1"/>
        <v>2.5619128949615718E-3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1.3888888888888889E-4</v>
      </c>
      <c r="J15" s="12">
        <f t="shared" si="4"/>
        <v>5.49702244617499E-3</v>
      </c>
      <c r="K15" s="14">
        <f t="shared" si="5"/>
        <v>2.5619128949615718E-3</v>
      </c>
    </row>
    <row r="16" spans="2:11" x14ac:dyDescent="0.25">
      <c r="B16" s="10" t="s">
        <v>201</v>
      </c>
      <c r="C16" s="11">
        <v>9.2592592592592588E-5</v>
      </c>
      <c r="D16" s="12">
        <f t="shared" ref="D16:D17" si="7">IFERROR(C16/C$20,0)</f>
        <v>3.6646816307833265E-3</v>
      </c>
      <c r="E16" s="12">
        <f t="shared" ref="E16:E17" si="8">IFERROR(C16/C$31,0)</f>
        <v>1.7079419299743813E-3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9.2592592592592588E-5</v>
      </c>
      <c r="J16" s="12">
        <f t="shared" ref="J16:J17" si="9">IFERROR(I16/I$20,0)</f>
        <v>3.6646816307833265E-3</v>
      </c>
      <c r="K16" s="14">
        <f t="shared" ref="K16:K17" si="10">IFERROR(I16/I$31,0)</f>
        <v>1.7079419299743813E-3</v>
      </c>
    </row>
    <row r="17" spans="2:11" x14ac:dyDescent="0.25">
      <c r="B17" s="10" t="s">
        <v>202</v>
      </c>
      <c r="C17" s="11">
        <v>2.3148148148148147E-5</v>
      </c>
      <c r="D17" s="12">
        <f t="shared" si="7"/>
        <v>9.1617040769583164E-4</v>
      </c>
      <c r="E17" s="12">
        <f t="shared" si="8"/>
        <v>4.2698548249359532E-4</v>
      </c>
      <c r="F17" s="11"/>
      <c r="G17" s="12"/>
      <c r="H17" s="12"/>
      <c r="I17" s="11">
        <f t="shared" si="6"/>
        <v>2.3148148148148147E-5</v>
      </c>
      <c r="J17" s="12">
        <f t="shared" si="9"/>
        <v>9.1617040769583164E-4</v>
      </c>
      <c r="K17" s="14">
        <f t="shared" si="10"/>
        <v>4.2698548249359532E-4</v>
      </c>
    </row>
    <row r="18" spans="2:1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5.75" thickBot="1" x14ac:dyDescent="0.3">
      <c r="B19" s="10" t="s">
        <v>13</v>
      </c>
      <c r="C19" s="11">
        <v>3.8194444444444441E-4</v>
      </c>
      <c r="D19" s="12">
        <f t="shared" si="0"/>
        <v>1.5116811726981221E-2</v>
      </c>
      <c r="E19" s="12">
        <f t="shared" si="1"/>
        <v>7.0452604611443226E-3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3.8194444444444441E-4</v>
      </c>
      <c r="J19" s="12">
        <f t="shared" si="4"/>
        <v>1.5116811726981221E-2</v>
      </c>
      <c r="K19" s="14">
        <f t="shared" si="5"/>
        <v>7.0452604611443226E-3</v>
      </c>
    </row>
    <row r="20" spans="2:11" ht="16.5" thickTop="1" thickBot="1" x14ac:dyDescent="0.3">
      <c r="B20" s="31" t="s">
        <v>3</v>
      </c>
      <c r="C20" s="32">
        <f>SUM(C7:C19)</f>
        <v>2.5266203703703697E-2</v>
      </c>
      <c r="D20" s="33">
        <f>IFERROR(SUM(D7:D19),0)</f>
        <v>1.0000000000000002</v>
      </c>
      <c r="E20" s="33">
        <f>IFERROR(SUM(E7:E19),0)</f>
        <v>0.46605465414175912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2.5266203703703697E-2</v>
      </c>
      <c r="J20" s="33">
        <f>IFERROR(SUM(J7:J19),0)</f>
        <v>1.0000000000000002</v>
      </c>
      <c r="K20" s="34">
        <f>IFERROR(SUM(K7:K19),0)</f>
        <v>0.46605465414175912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1.5625000000000001E-3</v>
      </c>
      <c r="D23" s="19"/>
      <c r="E23" s="12">
        <f>IFERROR(C23/C$31,0)</f>
        <v>2.8821520068317685E-2</v>
      </c>
      <c r="F23" s="11">
        <v>0</v>
      </c>
      <c r="G23" s="19"/>
      <c r="H23" s="12">
        <f>IFERROR(F23/F$31,0)</f>
        <v>0</v>
      </c>
      <c r="I23" s="11">
        <f>C23+F23</f>
        <v>1.5625000000000001E-3</v>
      </c>
      <c r="J23" s="19"/>
      <c r="K23" s="14">
        <f>IFERROR(I23/I$31,0)</f>
        <v>2.8821520068317685E-2</v>
      </c>
    </row>
    <row r="24" spans="2:11" x14ac:dyDescent="0.25">
      <c r="B24" s="18" t="s">
        <v>16</v>
      </c>
      <c r="C24" s="11"/>
      <c r="D24" s="19"/>
      <c r="E24" s="12">
        <f t="shared" ref="E24:E28" si="11">IFERROR(C24/C$31,0)</f>
        <v>0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0</v>
      </c>
      <c r="J24" s="19"/>
      <c r="K24" s="14">
        <f t="shared" ref="K24:K28" si="14">IFERROR(I24/I$31,0)</f>
        <v>0</v>
      </c>
    </row>
    <row r="25" spans="2:11" x14ac:dyDescent="0.25">
      <c r="B25" s="18" t="s">
        <v>17</v>
      </c>
      <c r="C25" s="11">
        <v>1.8171296296296295E-3</v>
      </c>
      <c r="D25" s="19"/>
      <c r="E25" s="12">
        <f t="shared" si="11"/>
        <v>3.3518360375747229E-2</v>
      </c>
      <c r="F25" s="11">
        <v>0</v>
      </c>
      <c r="G25" s="19"/>
      <c r="H25" s="12">
        <f t="shared" si="12"/>
        <v>0</v>
      </c>
      <c r="I25" s="11">
        <f t="shared" si="13"/>
        <v>1.8171296296296295E-3</v>
      </c>
      <c r="J25" s="19"/>
      <c r="K25" s="14">
        <f t="shared" si="14"/>
        <v>3.3518360375747229E-2</v>
      </c>
    </row>
    <row r="26" spans="2:11" x14ac:dyDescent="0.25">
      <c r="B26" s="18" t="s">
        <v>18</v>
      </c>
      <c r="C26" s="11">
        <v>8.5069444444444437E-3</v>
      </c>
      <c r="D26" s="19"/>
      <c r="E26" s="12">
        <f t="shared" si="11"/>
        <v>0.15691716481639628</v>
      </c>
      <c r="F26" s="11">
        <v>0</v>
      </c>
      <c r="G26" s="19"/>
      <c r="H26" s="12">
        <f t="shared" si="12"/>
        <v>0</v>
      </c>
      <c r="I26" s="11">
        <f t="shared" si="13"/>
        <v>8.5069444444444437E-3</v>
      </c>
      <c r="J26" s="19"/>
      <c r="K26" s="14">
        <f t="shared" si="14"/>
        <v>0.15691716481639628</v>
      </c>
    </row>
    <row r="27" spans="2:11" x14ac:dyDescent="0.25">
      <c r="B27" s="18" t="s">
        <v>19</v>
      </c>
      <c r="C27" s="11">
        <v>1.5624999999999993E-2</v>
      </c>
      <c r="D27" s="19"/>
      <c r="E27" s="12">
        <f t="shared" si="11"/>
        <v>0.28821520068317674</v>
      </c>
      <c r="F27" s="11">
        <v>0</v>
      </c>
      <c r="G27" s="19"/>
      <c r="H27" s="12">
        <f t="shared" si="12"/>
        <v>0</v>
      </c>
      <c r="I27" s="11">
        <f t="shared" si="13"/>
        <v>1.5624999999999993E-2</v>
      </c>
      <c r="J27" s="19"/>
      <c r="K27" s="14">
        <f t="shared" si="14"/>
        <v>0.28821520068317674</v>
      </c>
    </row>
    <row r="28" spans="2:11" ht="15.75" thickBot="1" x14ac:dyDescent="0.3">
      <c r="B28" s="23" t="s">
        <v>20</v>
      </c>
      <c r="C28" s="20">
        <v>1.4351851851851852E-3</v>
      </c>
      <c r="D28" s="24"/>
      <c r="E28" s="21">
        <f t="shared" si="11"/>
        <v>2.6473099914602911E-2</v>
      </c>
      <c r="F28" s="20">
        <v>0</v>
      </c>
      <c r="G28" s="24"/>
      <c r="H28" s="21">
        <f t="shared" si="12"/>
        <v>0</v>
      </c>
      <c r="I28" s="11">
        <f t="shared" si="13"/>
        <v>1.4351851851851852E-3</v>
      </c>
      <c r="J28" s="24"/>
      <c r="K28" s="22">
        <f t="shared" si="14"/>
        <v>2.6473099914602911E-2</v>
      </c>
    </row>
    <row r="29" spans="2:11" ht="16.5" thickTop="1" thickBot="1" x14ac:dyDescent="0.3">
      <c r="B29" s="31" t="s">
        <v>3</v>
      </c>
      <c r="C29" s="32">
        <f>SUM(C23:C28)</f>
        <v>2.8946759259259252E-2</v>
      </c>
      <c r="D29" s="33"/>
      <c r="E29" s="33">
        <f>IFERROR(SUM(E23:E28),0)</f>
        <v>0.53394534585824083</v>
      </c>
      <c r="F29" s="32">
        <f>SUM(F23:F28)</f>
        <v>0</v>
      </c>
      <c r="G29" s="33"/>
      <c r="H29" s="33">
        <f>IFERROR(SUM(H23:H28),0)</f>
        <v>0</v>
      </c>
      <c r="I29" s="32">
        <f>SUM(I23:I28)</f>
        <v>2.8946759259259252E-2</v>
      </c>
      <c r="J29" s="33"/>
      <c r="K29" s="34">
        <f>IFERROR(SUM(K23:K28),0)</f>
        <v>0.53394534585824083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5.4212962962962949E-2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5.4212962962962949E-2</v>
      </c>
      <c r="J31" s="35"/>
      <c r="K31" s="38">
        <f>IFERROR(SUM(K20,K29),0)</f>
        <v>1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65</v>
      </c>
      <c r="C3" s="214"/>
      <c r="D3" s="215"/>
    </row>
    <row r="4" spans="2:4" s="76" customFormat="1" ht="23.25" customHeight="1" x14ac:dyDescent="0.25">
      <c r="B4" s="216" t="s">
        <v>229</v>
      </c>
      <c r="C4" s="217"/>
      <c r="D4" s="218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thickBot="1" x14ac:dyDescent="0.3">
      <c r="B6" s="111"/>
      <c r="C6" s="112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66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6" customFormat="1" ht="24" customHeight="1" x14ac:dyDescent="0.25">
      <c r="B5" s="172" t="s">
        <v>10</v>
      </c>
      <c r="C5" s="78" t="s">
        <v>62</v>
      </c>
      <c r="D5" s="79" t="s">
        <v>5</v>
      </c>
    </row>
    <row r="6" spans="2:4" s="76" customFormat="1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19"/>
  <sheetViews>
    <sheetView showGridLines="0" showZeros="0" zoomScale="70" zoomScaleNormal="70" zoomScaleSheetLayoutView="100" zoomScalePageLayoutView="8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67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103</v>
      </c>
      <c r="C6" s="81">
        <v>1.2037037037037038E-3</v>
      </c>
      <c r="D6" s="82">
        <v>0.1473087818696884</v>
      </c>
    </row>
    <row r="7" spans="2:4" s="76" customFormat="1" ht="24" customHeight="1" x14ac:dyDescent="0.25">
      <c r="B7" s="80" t="s">
        <v>234</v>
      </c>
      <c r="C7" s="81">
        <v>9.4907407407407408E-4</v>
      </c>
      <c r="D7" s="82">
        <v>0.11614730878186968</v>
      </c>
    </row>
    <row r="8" spans="2:4" s="76" customFormat="1" ht="24" customHeight="1" x14ac:dyDescent="0.25">
      <c r="B8" s="80" t="s">
        <v>209</v>
      </c>
      <c r="C8" s="81">
        <v>8.449074074074075E-4</v>
      </c>
      <c r="D8" s="82">
        <v>0.10339943342776205</v>
      </c>
    </row>
    <row r="9" spans="2:4" s="76" customFormat="1" ht="24" customHeight="1" x14ac:dyDescent="0.25">
      <c r="B9" s="80" t="s">
        <v>104</v>
      </c>
      <c r="C9" s="81">
        <v>7.9861111111111116E-4</v>
      </c>
      <c r="D9" s="82">
        <v>9.7733711048158645E-2</v>
      </c>
    </row>
    <row r="10" spans="2:4" s="76" customFormat="1" ht="24" customHeight="1" x14ac:dyDescent="0.25">
      <c r="B10" s="80" t="s">
        <v>80</v>
      </c>
      <c r="C10" s="81">
        <v>7.6388888888888893E-4</v>
      </c>
      <c r="D10" s="82">
        <v>9.3484419263456089E-2</v>
      </c>
    </row>
    <row r="11" spans="2:4" s="76" customFormat="1" ht="24" customHeight="1" x14ac:dyDescent="0.25">
      <c r="B11" s="80" t="s">
        <v>177</v>
      </c>
      <c r="C11" s="81">
        <v>6.5972222222222213E-4</v>
      </c>
      <c r="D11" s="82">
        <v>8.0736543909348438E-2</v>
      </c>
    </row>
    <row r="12" spans="2:4" s="76" customFormat="1" ht="24" customHeight="1" x14ac:dyDescent="0.25">
      <c r="B12" s="80" t="s">
        <v>252</v>
      </c>
      <c r="C12" s="81">
        <v>6.134259259259259E-4</v>
      </c>
      <c r="D12" s="82">
        <v>7.5070821529745035E-2</v>
      </c>
    </row>
    <row r="13" spans="2:4" s="76" customFormat="1" ht="24" customHeight="1" x14ac:dyDescent="0.25">
      <c r="B13" s="80" t="s">
        <v>163</v>
      </c>
      <c r="C13" s="81">
        <v>6.018518518518519E-4</v>
      </c>
      <c r="D13" s="82">
        <v>7.3654390934844202E-2</v>
      </c>
    </row>
    <row r="14" spans="2:4" s="76" customFormat="1" ht="24" customHeight="1" x14ac:dyDescent="0.25">
      <c r="B14" s="80" t="s">
        <v>173</v>
      </c>
      <c r="C14" s="81">
        <v>5.5555555555555556E-4</v>
      </c>
      <c r="D14" s="82">
        <v>6.79886685552408E-2</v>
      </c>
    </row>
    <row r="15" spans="2:4" s="76" customFormat="1" ht="24" customHeight="1" x14ac:dyDescent="0.25">
      <c r="B15" s="80" t="s">
        <v>236</v>
      </c>
      <c r="C15" s="81">
        <v>3.5879629629629629E-4</v>
      </c>
      <c r="D15" s="82">
        <v>4.3909348441926344E-2</v>
      </c>
    </row>
    <row r="16" spans="2:4" s="76" customFormat="1" ht="24" customHeight="1" x14ac:dyDescent="0.25">
      <c r="B16" s="80" t="s">
        <v>181</v>
      </c>
      <c r="C16" s="81">
        <v>3.3564814814814812E-4</v>
      </c>
      <c r="D16" s="82">
        <v>4.1076487252124642E-2</v>
      </c>
    </row>
    <row r="17" spans="2:4" s="76" customFormat="1" ht="24" customHeight="1" x14ac:dyDescent="0.25">
      <c r="B17" s="80" t="s">
        <v>179</v>
      </c>
      <c r="C17" s="81">
        <v>2.3148148148148146E-4</v>
      </c>
      <c r="D17" s="82">
        <v>2.8328611898016994E-2</v>
      </c>
    </row>
    <row r="18" spans="2:4" s="76" customFormat="1" ht="24" customHeight="1" x14ac:dyDescent="0.25">
      <c r="B18" s="80" t="s">
        <v>254</v>
      </c>
      <c r="C18" s="81">
        <v>1.8518518518518518E-4</v>
      </c>
      <c r="D18" s="82">
        <v>2.2662889518413595E-2</v>
      </c>
    </row>
    <row r="19" spans="2:4" s="76" customFormat="1" ht="24" customHeight="1" thickBot="1" x14ac:dyDescent="0.3">
      <c r="B19" s="83" t="s">
        <v>76</v>
      </c>
      <c r="C19" s="84">
        <v>6.9444444444444444E-5</v>
      </c>
      <c r="D19" s="85">
        <v>8.4985835694051E-3</v>
      </c>
    </row>
  </sheetData>
  <sortState ref="B24:B86">
    <sortCondition ref="B86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zoomScale="70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3" t="s">
        <v>68</v>
      </c>
      <c r="C3" s="214"/>
      <c r="D3" s="215"/>
    </row>
    <row r="4" spans="2:4" s="76" customFormat="1" ht="23.25" customHeight="1" x14ac:dyDescent="0.25">
      <c r="B4" s="216" t="s">
        <v>229</v>
      </c>
      <c r="C4" s="217"/>
      <c r="D4" s="218"/>
    </row>
    <row r="5" spans="2:4" s="76" customFormat="1" ht="23.25" customHeight="1" x14ac:dyDescent="0.25">
      <c r="B5" s="113" t="s">
        <v>10</v>
      </c>
      <c r="C5" s="114" t="s">
        <v>62</v>
      </c>
      <c r="D5" s="115" t="s">
        <v>5</v>
      </c>
    </row>
    <row r="6" spans="2:4" s="76" customFormat="1" ht="23.25" customHeight="1" x14ac:dyDescent="0.25">
      <c r="B6" s="116" t="s">
        <v>103</v>
      </c>
      <c r="C6" s="117">
        <v>8.5416666666666662E-3</v>
      </c>
      <c r="D6" s="118">
        <v>0.17130919220055713</v>
      </c>
    </row>
    <row r="7" spans="2:4" s="76" customFormat="1" ht="23.25" customHeight="1" x14ac:dyDescent="0.25">
      <c r="B7" s="116" t="s">
        <v>234</v>
      </c>
      <c r="C7" s="117">
        <v>6.2615740740740739E-3</v>
      </c>
      <c r="D7" s="118">
        <v>0.12558031569173633</v>
      </c>
    </row>
    <row r="8" spans="2:4" s="76" customFormat="1" ht="23.25" customHeight="1" x14ac:dyDescent="0.25">
      <c r="B8" s="116" t="s">
        <v>104</v>
      </c>
      <c r="C8" s="117">
        <v>4.178240740740741E-3</v>
      </c>
      <c r="D8" s="118">
        <v>8.3797585886722398E-2</v>
      </c>
    </row>
    <row r="9" spans="2:4" s="76" customFormat="1" ht="23.25" customHeight="1" x14ac:dyDescent="0.25">
      <c r="B9" s="116" t="s">
        <v>178</v>
      </c>
      <c r="C9" s="117">
        <v>2.5115740740740741E-3</v>
      </c>
      <c r="D9" s="118">
        <v>5.0371402042711247E-2</v>
      </c>
    </row>
    <row r="10" spans="2:4" s="76" customFormat="1" ht="23.25" customHeight="1" x14ac:dyDescent="0.25">
      <c r="B10" s="116" t="s">
        <v>181</v>
      </c>
      <c r="C10" s="117">
        <v>2.2222222222222222E-3</v>
      </c>
      <c r="D10" s="118">
        <v>4.4568245125348203E-2</v>
      </c>
    </row>
    <row r="11" spans="2:4" s="76" customFormat="1" ht="23.25" customHeight="1" x14ac:dyDescent="0.25">
      <c r="B11" s="116" t="s">
        <v>206</v>
      </c>
      <c r="C11" s="117">
        <v>1.7592592592592592E-3</v>
      </c>
      <c r="D11" s="118">
        <v>3.5283194057567323E-2</v>
      </c>
    </row>
    <row r="12" spans="2:4" s="76" customFormat="1" ht="23.25" customHeight="1" x14ac:dyDescent="0.25">
      <c r="B12" s="116" t="s">
        <v>173</v>
      </c>
      <c r="C12" s="117">
        <v>1.3657407407407407E-3</v>
      </c>
      <c r="D12" s="118">
        <v>2.739090064995358E-2</v>
      </c>
    </row>
    <row r="13" spans="2:4" s="76" customFormat="1" ht="23.25" customHeight="1" x14ac:dyDescent="0.25">
      <c r="B13" s="116" t="s">
        <v>182</v>
      </c>
      <c r="C13" s="117">
        <v>1.3541666666666665E-3</v>
      </c>
      <c r="D13" s="118">
        <v>2.7158774373259056E-2</v>
      </c>
    </row>
    <row r="14" spans="2:4" s="76" customFormat="1" ht="23.25" customHeight="1" x14ac:dyDescent="0.25">
      <c r="B14" s="116" t="s">
        <v>76</v>
      </c>
      <c r="C14" s="117">
        <v>1.1226851851851853E-3</v>
      </c>
      <c r="D14" s="118">
        <v>2.2516248839368626E-2</v>
      </c>
    </row>
    <row r="15" spans="2:4" s="76" customFormat="1" ht="23.25" customHeight="1" x14ac:dyDescent="0.25">
      <c r="B15" s="116" t="s">
        <v>80</v>
      </c>
      <c r="C15" s="117">
        <v>1.0185185185185184E-3</v>
      </c>
      <c r="D15" s="118">
        <v>2.0427112349117923E-2</v>
      </c>
    </row>
    <row r="16" spans="2:4" s="76" customFormat="1" ht="23.25" customHeight="1" x14ac:dyDescent="0.25">
      <c r="B16" s="116" t="s">
        <v>255</v>
      </c>
      <c r="C16" s="117">
        <v>9.837962962962962E-4</v>
      </c>
      <c r="D16" s="118">
        <v>1.9730733519034357E-2</v>
      </c>
    </row>
    <row r="17" spans="2:4" s="76" customFormat="1" ht="23.25" customHeight="1" x14ac:dyDescent="0.25">
      <c r="B17" s="116" t="s">
        <v>163</v>
      </c>
      <c r="C17" s="117">
        <v>9.4907407407407419E-4</v>
      </c>
      <c r="D17" s="118">
        <v>1.9034354688950796E-2</v>
      </c>
    </row>
    <row r="18" spans="2:4" s="76" customFormat="1" ht="23.25" customHeight="1" x14ac:dyDescent="0.25">
      <c r="B18" s="116" t="s">
        <v>256</v>
      </c>
      <c r="C18" s="117">
        <v>8.7962962962962973E-4</v>
      </c>
      <c r="D18" s="118">
        <v>1.7641597028783665E-2</v>
      </c>
    </row>
    <row r="19" spans="2:4" s="76" customFormat="1" ht="23.25" customHeight="1" x14ac:dyDescent="0.25">
      <c r="B19" s="116" t="s">
        <v>257</v>
      </c>
      <c r="C19" s="117">
        <v>8.6805555555555551E-4</v>
      </c>
      <c r="D19" s="118">
        <v>1.7409470752089141E-2</v>
      </c>
    </row>
    <row r="20" spans="2:4" s="76" customFormat="1" ht="23.25" customHeight="1" x14ac:dyDescent="0.25">
      <c r="B20" s="116" t="s">
        <v>252</v>
      </c>
      <c r="C20" s="117">
        <v>7.9861111111111116E-4</v>
      </c>
      <c r="D20" s="118">
        <v>1.601671309192201E-2</v>
      </c>
    </row>
    <row r="21" spans="2:4" s="76" customFormat="1" ht="23.25" customHeight="1" x14ac:dyDescent="0.25">
      <c r="B21" s="116" t="s">
        <v>258</v>
      </c>
      <c r="C21" s="117">
        <v>7.7546296296296293E-4</v>
      </c>
      <c r="D21" s="118">
        <v>1.5552460538532965E-2</v>
      </c>
    </row>
    <row r="22" spans="2:4" s="76" customFormat="1" ht="23.25" customHeight="1" x14ac:dyDescent="0.25">
      <c r="B22" s="116" t="s">
        <v>217</v>
      </c>
      <c r="C22" s="117">
        <v>7.0601851851851858E-4</v>
      </c>
      <c r="D22" s="118">
        <v>1.4159702878365836E-2</v>
      </c>
    </row>
    <row r="23" spans="2:4" s="76" customFormat="1" ht="23.25" customHeight="1" x14ac:dyDescent="0.25">
      <c r="B23" s="116" t="s">
        <v>259</v>
      </c>
      <c r="C23" s="117">
        <v>6.3657407407407413E-4</v>
      </c>
      <c r="D23" s="118">
        <v>1.2766945218198704E-2</v>
      </c>
    </row>
    <row r="24" spans="2:4" s="76" customFormat="1" ht="23.25" customHeight="1" x14ac:dyDescent="0.25">
      <c r="B24" s="116" t="s">
        <v>102</v>
      </c>
      <c r="C24" s="117">
        <v>6.134259259259259E-4</v>
      </c>
      <c r="D24" s="118">
        <v>1.2302692664809659E-2</v>
      </c>
    </row>
    <row r="25" spans="2:4" s="76" customFormat="1" ht="23.25" customHeight="1" thickBot="1" x14ac:dyDescent="0.3">
      <c r="B25" s="120" t="s">
        <v>260</v>
      </c>
      <c r="C25" s="121">
        <v>5.9027777777777778E-4</v>
      </c>
      <c r="D25" s="119">
        <v>1.1838440111420616E-2</v>
      </c>
    </row>
  </sheetData>
  <sortState ref="B35:B100">
    <sortCondition ref="B100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17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69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116" t="s">
        <v>102</v>
      </c>
      <c r="C6" s="117">
        <v>6.134259259259259E-4</v>
      </c>
      <c r="D6" s="118">
        <v>0.17491749174917492</v>
      </c>
    </row>
    <row r="7" spans="2:4" s="76" customFormat="1" ht="23.25" customHeight="1" x14ac:dyDescent="0.25">
      <c r="B7" s="116" t="s">
        <v>206</v>
      </c>
      <c r="C7" s="117">
        <v>5.2083333333333333E-4</v>
      </c>
      <c r="D7" s="118">
        <v>0.14851485148514854</v>
      </c>
    </row>
    <row r="8" spans="2:4" s="76" customFormat="1" ht="23.25" customHeight="1" x14ac:dyDescent="0.25">
      <c r="B8" s="116" t="s">
        <v>234</v>
      </c>
      <c r="C8" s="117">
        <v>4.6296296296296293E-4</v>
      </c>
      <c r="D8" s="118">
        <v>0.13201320132013203</v>
      </c>
    </row>
    <row r="9" spans="2:4" s="76" customFormat="1" ht="23.25" customHeight="1" x14ac:dyDescent="0.25">
      <c r="B9" s="116" t="s">
        <v>76</v>
      </c>
      <c r="C9" s="117">
        <v>4.3981481481481481E-4</v>
      </c>
      <c r="D9" s="118">
        <v>0.12541254125412543</v>
      </c>
    </row>
    <row r="10" spans="2:4" s="76" customFormat="1" ht="23.25" customHeight="1" x14ac:dyDescent="0.25">
      <c r="B10" s="116" t="s">
        <v>181</v>
      </c>
      <c r="C10" s="117">
        <v>4.0509259259259264E-4</v>
      </c>
      <c r="D10" s="118">
        <v>0.11551155115511554</v>
      </c>
    </row>
    <row r="11" spans="2:4" s="76" customFormat="1" ht="23.25" customHeight="1" x14ac:dyDescent="0.25">
      <c r="B11" s="116" t="s">
        <v>104</v>
      </c>
      <c r="C11" s="117">
        <v>2.5462962962962961E-4</v>
      </c>
      <c r="D11" s="118">
        <v>7.2607260726072612E-2</v>
      </c>
    </row>
    <row r="12" spans="2:4" s="76" customFormat="1" ht="23.25" customHeight="1" x14ac:dyDescent="0.25">
      <c r="B12" s="116" t="s">
        <v>103</v>
      </c>
      <c r="C12" s="117">
        <v>1.6203703703703703E-4</v>
      </c>
      <c r="D12" s="118">
        <v>4.6204620462046209E-2</v>
      </c>
    </row>
    <row r="13" spans="2:4" s="76" customFormat="1" ht="23.25" customHeight="1" x14ac:dyDescent="0.25">
      <c r="B13" s="116" t="s">
        <v>173</v>
      </c>
      <c r="C13" s="117">
        <v>1.5046296296296297E-4</v>
      </c>
      <c r="D13" s="118">
        <v>4.290429042904291E-2</v>
      </c>
    </row>
    <row r="14" spans="2:4" s="76" customFormat="1" ht="23.25" customHeight="1" x14ac:dyDescent="0.25">
      <c r="B14" s="116" t="s">
        <v>261</v>
      </c>
      <c r="C14" s="117">
        <v>1.3888888888888889E-4</v>
      </c>
      <c r="D14" s="118">
        <v>3.9603960396039611E-2</v>
      </c>
    </row>
    <row r="15" spans="2:4" s="76" customFormat="1" ht="23.25" customHeight="1" x14ac:dyDescent="0.25">
      <c r="B15" s="116" t="s">
        <v>163</v>
      </c>
      <c r="C15" s="117">
        <v>1.3888888888888889E-4</v>
      </c>
      <c r="D15" s="118">
        <v>3.9603960396039611E-2</v>
      </c>
    </row>
    <row r="16" spans="2:4" s="76" customFormat="1" ht="23.25" customHeight="1" x14ac:dyDescent="0.25">
      <c r="B16" s="116" t="s">
        <v>179</v>
      </c>
      <c r="C16" s="117">
        <v>1.3888888888888889E-4</v>
      </c>
      <c r="D16" s="118">
        <v>3.9603960396039611E-2</v>
      </c>
    </row>
    <row r="17" spans="2:4" s="76" customFormat="1" ht="23.25" customHeight="1" thickBot="1" x14ac:dyDescent="0.3">
      <c r="B17" s="120" t="s">
        <v>236</v>
      </c>
      <c r="C17" s="121">
        <v>8.1018518518518516E-5</v>
      </c>
      <c r="D17" s="119">
        <v>2.3102310231023104E-2</v>
      </c>
    </row>
  </sheetData>
  <sortState ref="B24:B90">
    <sortCondition ref="B90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0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5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70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234</v>
      </c>
      <c r="C6" s="81">
        <v>3.3680555555555561E-2</v>
      </c>
      <c r="D6" s="106">
        <v>0.37060621497707597</v>
      </c>
    </row>
    <row r="7" spans="2:4" s="76" customFormat="1" ht="23.25" customHeight="1" x14ac:dyDescent="0.25">
      <c r="B7" s="80" t="s">
        <v>103</v>
      </c>
      <c r="C7" s="81">
        <v>8.4027777777777781E-3</v>
      </c>
      <c r="D7" s="106">
        <v>9.2460519612837494E-2</v>
      </c>
    </row>
    <row r="8" spans="2:4" s="76" customFormat="1" ht="23.25" customHeight="1" x14ac:dyDescent="0.25">
      <c r="B8" s="80" t="s">
        <v>102</v>
      </c>
      <c r="C8" s="81">
        <v>3.6574074074074074E-3</v>
      </c>
      <c r="D8" s="106">
        <v>4.0244523688232295E-2</v>
      </c>
    </row>
    <row r="9" spans="2:4" s="76" customFormat="1" ht="23.25" customHeight="1" x14ac:dyDescent="0.25">
      <c r="B9" s="80" t="s">
        <v>206</v>
      </c>
      <c r="C9" s="81">
        <v>3.4953703703703709E-3</v>
      </c>
      <c r="D9" s="106">
        <v>3.8461538461538471E-2</v>
      </c>
    </row>
    <row r="10" spans="2:4" s="76" customFormat="1" ht="23.25" customHeight="1" x14ac:dyDescent="0.25">
      <c r="B10" s="80" t="s">
        <v>177</v>
      </c>
      <c r="C10" s="81">
        <v>2.8935185185185188E-3</v>
      </c>
      <c r="D10" s="106">
        <v>3.1839021905247074E-2</v>
      </c>
    </row>
    <row r="11" spans="2:4" s="76" customFormat="1" ht="23.25" customHeight="1" x14ac:dyDescent="0.25">
      <c r="B11" s="80" t="s">
        <v>104</v>
      </c>
      <c r="C11" s="81">
        <v>2.6504629629629625E-3</v>
      </c>
      <c r="D11" s="106">
        <v>2.9164544065206313E-2</v>
      </c>
    </row>
    <row r="12" spans="2:4" s="76" customFormat="1" ht="23.25" customHeight="1" x14ac:dyDescent="0.25">
      <c r="B12" s="80" t="s">
        <v>152</v>
      </c>
      <c r="C12" s="81">
        <v>2.5925925925925925E-3</v>
      </c>
      <c r="D12" s="106">
        <v>2.8527763627101375E-2</v>
      </c>
    </row>
    <row r="13" spans="2:4" s="76" customFormat="1" ht="23.25" customHeight="1" x14ac:dyDescent="0.25">
      <c r="B13" s="80" t="s">
        <v>80</v>
      </c>
      <c r="C13" s="81">
        <v>2.5231481481481481E-3</v>
      </c>
      <c r="D13" s="106">
        <v>2.7763627101375445E-2</v>
      </c>
    </row>
    <row r="14" spans="2:4" s="76" customFormat="1" ht="23.25" customHeight="1" x14ac:dyDescent="0.25">
      <c r="B14" s="80" t="s">
        <v>179</v>
      </c>
      <c r="C14" s="81">
        <v>2.4305555555555556E-3</v>
      </c>
      <c r="D14" s="106">
        <v>2.6744778400407541E-2</v>
      </c>
    </row>
    <row r="15" spans="2:4" s="76" customFormat="1" ht="23.25" customHeight="1" x14ac:dyDescent="0.25">
      <c r="B15" s="80" t="s">
        <v>76</v>
      </c>
      <c r="C15" s="81">
        <v>2.2916666666666667E-3</v>
      </c>
      <c r="D15" s="106">
        <v>2.521650534895568E-2</v>
      </c>
    </row>
    <row r="16" spans="2:4" s="76" customFormat="1" ht="23.25" customHeight="1" x14ac:dyDescent="0.25">
      <c r="B16" s="80" t="s">
        <v>181</v>
      </c>
      <c r="C16" s="81">
        <v>2.1180555555555558E-3</v>
      </c>
      <c r="D16" s="106">
        <v>2.3306164034640857E-2</v>
      </c>
    </row>
    <row r="17" spans="2:4" s="76" customFormat="1" ht="23.25" customHeight="1" x14ac:dyDescent="0.25">
      <c r="B17" s="116" t="s">
        <v>173</v>
      </c>
      <c r="C17" s="81">
        <v>1.9560185185185184E-3</v>
      </c>
      <c r="D17" s="106">
        <v>2.1523178807947019E-2</v>
      </c>
    </row>
    <row r="18" spans="2:4" s="76" customFormat="1" ht="23.25" customHeight="1" x14ac:dyDescent="0.25">
      <c r="B18" s="80" t="s">
        <v>236</v>
      </c>
      <c r="C18" s="81">
        <v>1.8055555555555555E-3</v>
      </c>
      <c r="D18" s="106">
        <v>1.986754966887417E-2</v>
      </c>
    </row>
    <row r="19" spans="2:4" s="76" customFormat="1" ht="23.25" customHeight="1" x14ac:dyDescent="0.25">
      <c r="B19" s="80" t="s">
        <v>262</v>
      </c>
      <c r="C19" s="81">
        <v>1.5972222222222223E-3</v>
      </c>
      <c r="D19" s="106">
        <v>1.7575140091696383E-2</v>
      </c>
    </row>
    <row r="20" spans="2:4" s="76" customFormat="1" ht="23.25" customHeight="1" x14ac:dyDescent="0.25">
      <c r="B20" s="80" t="s">
        <v>227</v>
      </c>
      <c r="C20" s="81">
        <v>1.3888888888888887E-3</v>
      </c>
      <c r="D20" s="106">
        <v>1.5282730514518592E-2</v>
      </c>
    </row>
    <row r="21" spans="2:4" s="76" customFormat="1" ht="23.25" customHeight="1" x14ac:dyDescent="0.25">
      <c r="B21" s="80" t="s">
        <v>263</v>
      </c>
      <c r="C21" s="81">
        <v>1.3425925925925927E-3</v>
      </c>
      <c r="D21" s="106">
        <v>1.4773306164034642E-2</v>
      </c>
    </row>
    <row r="22" spans="2:4" s="76" customFormat="1" ht="23.25" customHeight="1" x14ac:dyDescent="0.25">
      <c r="B22" s="80" t="s">
        <v>163</v>
      </c>
      <c r="C22" s="81">
        <v>1.0648148148148149E-3</v>
      </c>
      <c r="D22" s="106">
        <v>1.1716760061130923E-2</v>
      </c>
    </row>
    <row r="23" spans="2:4" s="76" customFormat="1" ht="23.25" customHeight="1" x14ac:dyDescent="0.25">
      <c r="B23" s="80" t="s">
        <v>264</v>
      </c>
      <c r="C23" s="81">
        <v>9.722222222222223E-4</v>
      </c>
      <c r="D23" s="106">
        <v>1.0697911360163017E-2</v>
      </c>
    </row>
    <row r="24" spans="2:4" s="76" customFormat="1" ht="23.25" customHeight="1" x14ac:dyDescent="0.25">
      <c r="B24" s="80" t="s">
        <v>217</v>
      </c>
      <c r="C24" s="81">
        <v>9.4907407407407419E-4</v>
      </c>
      <c r="D24" s="106">
        <v>1.0443199184921041E-2</v>
      </c>
    </row>
    <row r="25" spans="2:4" s="76" customFormat="1" ht="23.25" customHeight="1" thickBot="1" x14ac:dyDescent="0.3">
      <c r="B25" s="83" t="s">
        <v>79</v>
      </c>
      <c r="C25" s="84">
        <v>8.7962962962962962E-4</v>
      </c>
      <c r="D25" s="107">
        <v>9.6790626591951087E-3</v>
      </c>
    </row>
  </sheetData>
  <sortState ref="B31:B101">
    <sortCondition ref="B101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70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71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234</v>
      </c>
      <c r="C6" s="81">
        <v>5.9027777777777768E-3</v>
      </c>
      <c r="D6" s="106">
        <v>0.11248345831495367</v>
      </c>
    </row>
    <row r="7" spans="2:4" s="76" customFormat="1" ht="23.25" customHeight="1" x14ac:dyDescent="0.25">
      <c r="B7" s="80" t="s">
        <v>104</v>
      </c>
      <c r="C7" s="81">
        <v>4.0277777777777777E-3</v>
      </c>
      <c r="D7" s="106">
        <v>7.6753418614909572E-2</v>
      </c>
    </row>
    <row r="8" spans="2:4" s="76" customFormat="1" ht="23.25" customHeight="1" x14ac:dyDescent="0.25">
      <c r="B8" s="80" t="s">
        <v>103</v>
      </c>
      <c r="C8" s="81">
        <v>3.9583333333333337E-3</v>
      </c>
      <c r="D8" s="106">
        <v>7.5430083811204238E-2</v>
      </c>
    </row>
    <row r="9" spans="2:4" s="76" customFormat="1" ht="23.25" customHeight="1" x14ac:dyDescent="0.25">
      <c r="B9" s="80" t="s">
        <v>181</v>
      </c>
      <c r="C9" s="81">
        <v>2.2569444444444447E-3</v>
      </c>
      <c r="D9" s="106">
        <v>4.3008381120423475E-2</v>
      </c>
    </row>
    <row r="10" spans="2:4" s="76" customFormat="1" ht="23.25" customHeight="1" x14ac:dyDescent="0.25">
      <c r="B10" s="80" t="s">
        <v>178</v>
      </c>
      <c r="C10" s="81">
        <v>2.2569444444444442E-3</v>
      </c>
      <c r="D10" s="106">
        <v>4.3008381120423461E-2</v>
      </c>
    </row>
    <row r="11" spans="2:4" s="76" customFormat="1" ht="23.25" customHeight="1" x14ac:dyDescent="0.25">
      <c r="B11" s="80" t="s">
        <v>265</v>
      </c>
      <c r="C11" s="81">
        <v>2.1412037037037038E-3</v>
      </c>
      <c r="D11" s="106">
        <v>4.0802823114247905E-2</v>
      </c>
    </row>
    <row r="12" spans="2:4" s="76" customFormat="1" ht="23.25" customHeight="1" x14ac:dyDescent="0.25">
      <c r="B12" s="80" t="s">
        <v>80</v>
      </c>
      <c r="C12" s="81">
        <v>1.8171296296296299E-3</v>
      </c>
      <c r="D12" s="106">
        <v>3.4627260696956333E-2</v>
      </c>
    </row>
    <row r="13" spans="2:4" s="76" customFormat="1" ht="23.25" customHeight="1" x14ac:dyDescent="0.25">
      <c r="B13" s="80" t="s">
        <v>177</v>
      </c>
      <c r="C13" s="81">
        <v>1.6319444444444443E-3</v>
      </c>
      <c r="D13" s="106">
        <v>3.1098367887075429E-2</v>
      </c>
    </row>
    <row r="14" spans="2:4" s="76" customFormat="1" ht="23.25" customHeight="1" x14ac:dyDescent="0.25">
      <c r="B14" s="80" t="s">
        <v>173</v>
      </c>
      <c r="C14" s="81">
        <v>1.4930555555555556E-3</v>
      </c>
      <c r="D14" s="106">
        <v>2.8451698279664758E-2</v>
      </c>
    </row>
    <row r="15" spans="2:4" s="76" customFormat="1" ht="23.25" customHeight="1" x14ac:dyDescent="0.25">
      <c r="B15" s="116" t="s">
        <v>179</v>
      </c>
      <c r="C15" s="81">
        <v>1.4120370370370372E-3</v>
      </c>
      <c r="D15" s="106">
        <v>2.6907807675341865E-2</v>
      </c>
    </row>
    <row r="16" spans="2:4" s="76" customFormat="1" ht="23.25" customHeight="1" x14ac:dyDescent="0.25">
      <c r="B16" s="80" t="s">
        <v>206</v>
      </c>
      <c r="C16" s="81">
        <v>1.3657407407407409E-3</v>
      </c>
      <c r="D16" s="106">
        <v>2.6025584472871642E-2</v>
      </c>
    </row>
    <row r="17" spans="2:4" s="76" customFormat="1" ht="23.25" customHeight="1" x14ac:dyDescent="0.25">
      <c r="B17" s="80" t="s">
        <v>76</v>
      </c>
      <c r="C17" s="81">
        <v>1.2615740740740742E-3</v>
      </c>
      <c r="D17" s="106">
        <v>2.4040582267313634E-2</v>
      </c>
    </row>
    <row r="18" spans="2:4" s="76" customFormat="1" ht="23.25" customHeight="1" x14ac:dyDescent="0.25">
      <c r="B18" s="80" t="s">
        <v>102</v>
      </c>
      <c r="C18" s="81">
        <v>1.0416666666666667E-3</v>
      </c>
      <c r="D18" s="106">
        <v>1.9850022055580063E-2</v>
      </c>
    </row>
    <row r="19" spans="2:4" s="76" customFormat="1" ht="23.25" customHeight="1" x14ac:dyDescent="0.25">
      <c r="B19" s="80" t="s">
        <v>266</v>
      </c>
      <c r="C19" s="81">
        <v>1.0300925925925926E-3</v>
      </c>
      <c r="D19" s="106">
        <v>1.9629466254962508E-2</v>
      </c>
    </row>
    <row r="20" spans="2:4" s="76" customFormat="1" ht="23.25" customHeight="1" x14ac:dyDescent="0.25">
      <c r="B20" s="80" t="s">
        <v>163</v>
      </c>
      <c r="C20" s="81">
        <v>1.0185185185185184E-3</v>
      </c>
      <c r="D20" s="106">
        <v>1.9408910454344949E-2</v>
      </c>
    </row>
    <row r="21" spans="2:4" s="76" customFormat="1" ht="23.25" customHeight="1" x14ac:dyDescent="0.25">
      <c r="B21" s="80" t="s">
        <v>182</v>
      </c>
      <c r="C21" s="81">
        <v>9.8379629629629642E-4</v>
      </c>
      <c r="D21" s="106">
        <v>1.8747243052492282E-2</v>
      </c>
    </row>
    <row r="22" spans="2:4" s="76" customFormat="1" ht="23.25" customHeight="1" x14ac:dyDescent="0.25">
      <c r="B22" s="80" t="s">
        <v>267</v>
      </c>
      <c r="C22" s="81">
        <v>9.6064814814814808E-4</v>
      </c>
      <c r="D22" s="106">
        <v>1.8306131451257167E-2</v>
      </c>
    </row>
    <row r="23" spans="2:4" s="76" customFormat="1" ht="23.25" customHeight="1" x14ac:dyDescent="0.25">
      <c r="B23" s="80" t="s">
        <v>241</v>
      </c>
      <c r="C23" s="81">
        <v>9.3749999999999997E-4</v>
      </c>
      <c r="D23" s="106">
        <v>1.7865019850022056E-2</v>
      </c>
    </row>
    <row r="24" spans="2:4" s="76" customFormat="1" ht="23.25" customHeight="1" x14ac:dyDescent="0.25">
      <c r="B24" s="80" t="s">
        <v>268</v>
      </c>
      <c r="C24" s="81">
        <v>8.9120370370370373E-4</v>
      </c>
      <c r="D24" s="106">
        <v>1.6982796647551833E-2</v>
      </c>
    </row>
    <row r="25" spans="2:4" s="76" customFormat="1" ht="23.25" customHeight="1" thickBot="1" x14ac:dyDescent="0.3">
      <c r="B25" s="83" t="s">
        <v>185</v>
      </c>
      <c r="C25" s="84">
        <v>8.564814814814815E-4</v>
      </c>
      <c r="D25" s="107">
        <v>1.6321129245699163E-2</v>
      </c>
    </row>
  </sheetData>
  <sortState ref="B30:B101">
    <sortCondition ref="B101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3" t="s">
        <v>72</v>
      </c>
      <c r="C3" s="214"/>
      <c r="D3" s="215"/>
    </row>
    <row r="4" spans="2:4" s="76" customFormat="1" ht="24" customHeight="1" x14ac:dyDescent="0.25">
      <c r="B4" s="216" t="s">
        <v>229</v>
      </c>
      <c r="C4" s="217"/>
      <c r="D4" s="218"/>
    </row>
    <row r="5" spans="2:4" s="76" customFormat="1" ht="24" customHeight="1" x14ac:dyDescent="0.25">
      <c r="B5" s="172" t="s">
        <v>10</v>
      </c>
      <c r="C5" s="78" t="s">
        <v>62</v>
      </c>
      <c r="D5" s="79" t="s">
        <v>5</v>
      </c>
    </row>
    <row r="6" spans="2:4" s="76" customFormat="1" ht="24" customHeight="1" thickBot="1" x14ac:dyDescent="0.3">
      <c r="B6" s="173"/>
      <c r="C6" s="174"/>
      <c r="D6" s="17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70" zoomScaleNormal="7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9" t="s">
        <v>186</v>
      </c>
      <c r="C3" s="220"/>
      <c r="D3" s="221"/>
    </row>
    <row r="4" spans="2:4" s="76" customFormat="1" ht="24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234</v>
      </c>
      <c r="C6" s="97">
        <v>5.8958333333333328E-2</v>
      </c>
      <c r="D6" s="98">
        <v>6.8771854031942317E-2</v>
      </c>
    </row>
    <row r="7" spans="2:4" s="76" customFormat="1" ht="23.25" customHeight="1" x14ac:dyDescent="0.25">
      <c r="B7" s="96" t="s">
        <v>103</v>
      </c>
      <c r="C7" s="97">
        <v>2.2662037037037036E-2</v>
      </c>
      <c r="D7" s="98">
        <v>2.6434097015026119E-2</v>
      </c>
    </row>
    <row r="8" spans="2:4" s="76" customFormat="1" ht="23.25" customHeight="1" x14ac:dyDescent="0.25">
      <c r="B8" s="96" t="s">
        <v>224</v>
      </c>
      <c r="C8" s="97">
        <v>1.8564814814814812E-2</v>
      </c>
      <c r="D8" s="98">
        <v>2.1654898678295145E-2</v>
      </c>
    </row>
    <row r="9" spans="2:4" s="76" customFormat="1" ht="23.25" customHeight="1" x14ac:dyDescent="0.25">
      <c r="B9" s="96" t="s">
        <v>268</v>
      </c>
      <c r="C9" s="97">
        <v>1.5509259259259259E-2</v>
      </c>
      <c r="D9" s="98">
        <v>1.8090750766156793E-2</v>
      </c>
    </row>
    <row r="10" spans="2:4" s="76" customFormat="1" ht="23.25" customHeight="1" x14ac:dyDescent="0.25">
      <c r="B10" s="96" t="s">
        <v>211</v>
      </c>
      <c r="C10" s="97">
        <v>1.5069444444444446E-2</v>
      </c>
      <c r="D10" s="98">
        <v>1.7577729475773244E-2</v>
      </c>
    </row>
    <row r="11" spans="2:4" s="76" customFormat="1" ht="23.25" customHeight="1" x14ac:dyDescent="0.25">
      <c r="B11" s="96" t="s">
        <v>80</v>
      </c>
      <c r="C11" s="97">
        <v>1.4826388888888892E-2</v>
      </c>
      <c r="D11" s="98">
        <v>1.7294217710034969E-2</v>
      </c>
    </row>
    <row r="12" spans="2:4" s="76" customFormat="1" ht="23.25" customHeight="1" x14ac:dyDescent="0.25">
      <c r="B12" s="96" t="s">
        <v>215</v>
      </c>
      <c r="C12" s="97">
        <v>1.3935185185185182E-2</v>
      </c>
      <c r="D12" s="98">
        <v>1.6254674568994609E-2</v>
      </c>
    </row>
    <row r="13" spans="2:4" s="76" customFormat="1" ht="23.25" customHeight="1" x14ac:dyDescent="0.25">
      <c r="B13" s="96" t="s">
        <v>269</v>
      </c>
      <c r="C13" s="97">
        <v>1.3634259259259263E-2</v>
      </c>
      <c r="D13" s="98">
        <v>1.5903660001890082E-2</v>
      </c>
    </row>
    <row r="14" spans="2:4" s="76" customFormat="1" ht="23.25" customHeight="1" x14ac:dyDescent="0.25">
      <c r="B14" s="96" t="s">
        <v>223</v>
      </c>
      <c r="C14" s="97">
        <v>1.2916666666666667E-2</v>
      </c>
      <c r="D14" s="98">
        <v>1.5066625264948494E-2</v>
      </c>
    </row>
    <row r="15" spans="2:4" s="76" customFormat="1" ht="23.25" customHeight="1" x14ac:dyDescent="0.25">
      <c r="B15" s="96" t="s">
        <v>221</v>
      </c>
      <c r="C15" s="97">
        <v>1.2685185185185185E-2</v>
      </c>
      <c r="D15" s="98">
        <v>1.4796614059483466E-2</v>
      </c>
    </row>
    <row r="16" spans="2:4" s="76" customFormat="1" ht="23.25" customHeight="1" x14ac:dyDescent="0.25">
      <c r="B16" s="96" t="s">
        <v>102</v>
      </c>
      <c r="C16" s="97">
        <v>1.2361111111111113E-2</v>
      </c>
      <c r="D16" s="98">
        <v>1.4418598371832431E-2</v>
      </c>
    </row>
    <row r="17" spans="2:4" s="76" customFormat="1" ht="23.25" customHeight="1" x14ac:dyDescent="0.25">
      <c r="B17" s="96" t="s">
        <v>270</v>
      </c>
      <c r="C17" s="97">
        <v>1.2118055555555554E-2</v>
      </c>
      <c r="D17" s="98">
        <v>1.4135086606094149E-2</v>
      </c>
    </row>
    <row r="18" spans="2:4" s="76" customFormat="1" ht="23.25" customHeight="1" x14ac:dyDescent="0.25">
      <c r="B18" s="96" t="s">
        <v>104</v>
      </c>
      <c r="C18" s="97">
        <v>1.1851851851851851E-2</v>
      </c>
      <c r="D18" s="98">
        <v>1.382457371980937E-2</v>
      </c>
    </row>
    <row r="19" spans="2:4" s="76" customFormat="1" ht="23.25" customHeight="1" x14ac:dyDescent="0.25">
      <c r="B19" s="96" t="s">
        <v>218</v>
      </c>
      <c r="C19" s="97">
        <v>1.1562499999999998E-2</v>
      </c>
      <c r="D19" s="98">
        <v>1.3487059712978085E-2</v>
      </c>
    </row>
    <row r="20" spans="2:4" s="76" customFormat="1" ht="23.25" customHeight="1" x14ac:dyDescent="0.25">
      <c r="B20" s="96" t="s">
        <v>265</v>
      </c>
      <c r="C20" s="97">
        <v>1.0590277777777778E-2</v>
      </c>
      <c r="D20" s="98">
        <v>1.2353012650024975E-2</v>
      </c>
    </row>
    <row r="21" spans="2:4" s="76" customFormat="1" ht="23.25" customHeight="1" x14ac:dyDescent="0.25">
      <c r="B21" s="96" t="s">
        <v>271</v>
      </c>
      <c r="C21" s="97">
        <v>1.0451388888888889E-2</v>
      </c>
      <c r="D21" s="98">
        <v>1.2191005926745959E-2</v>
      </c>
    </row>
    <row r="22" spans="2:4" s="76" customFormat="1" ht="23.25" customHeight="1" x14ac:dyDescent="0.25">
      <c r="B22" s="96" t="s">
        <v>272</v>
      </c>
      <c r="C22" s="97">
        <v>1.0138888888888887E-2</v>
      </c>
      <c r="D22" s="98">
        <v>1.1826490799368169E-2</v>
      </c>
    </row>
    <row r="23" spans="2:4" s="76" customFormat="1" ht="23.25" customHeight="1" x14ac:dyDescent="0.25">
      <c r="B23" s="96" t="s">
        <v>273</v>
      </c>
      <c r="C23" s="97">
        <v>9.1087962962962954E-3</v>
      </c>
      <c r="D23" s="98">
        <v>1.0624940935048802E-2</v>
      </c>
    </row>
    <row r="24" spans="2:4" s="76" customFormat="1" ht="23.25" customHeight="1" x14ac:dyDescent="0.25">
      <c r="B24" s="96" t="s">
        <v>274</v>
      </c>
      <c r="C24" s="97">
        <v>9.0972222222222236E-3</v>
      </c>
      <c r="D24" s="98">
        <v>1.0611440374775554E-2</v>
      </c>
    </row>
    <row r="25" spans="2:4" s="76" customFormat="1" ht="23.25" customHeight="1" thickBot="1" x14ac:dyDescent="0.3">
      <c r="B25" s="99" t="s">
        <v>275</v>
      </c>
      <c r="C25" s="100">
        <v>8.7500000000000008E-3</v>
      </c>
      <c r="D25" s="101">
        <v>1.0206423566578013E-2</v>
      </c>
    </row>
  </sheetData>
  <sortState ref="B30:B111">
    <sortCondition ref="B111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24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9" t="s">
        <v>187</v>
      </c>
      <c r="C3" s="220"/>
      <c r="D3" s="221"/>
    </row>
    <row r="4" spans="2:4" ht="23.25" customHeight="1" x14ac:dyDescent="0.25">
      <c r="B4" s="222" t="s">
        <v>229</v>
      </c>
      <c r="C4" s="223"/>
      <c r="D4" s="224"/>
    </row>
    <row r="5" spans="2:4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214</v>
      </c>
      <c r="C6" s="97">
        <v>4.1666666666666666E-3</v>
      </c>
      <c r="D6" s="98">
        <v>0.10919017288444038</v>
      </c>
    </row>
    <row r="7" spans="2:4" s="76" customFormat="1" ht="23.25" customHeight="1" x14ac:dyDescent="0.25">
      <c r="B7" s="96" t="s">
        <v>276</v>
      </c>
      <c r="C7" s="97">
        <v>3.3101851851851851E-3</v>
      </c>
      <c r="D7" s="98">
        <v>8.6745526235972079E-2</v>
      </c>
    </row>
    <row r="8" spans="2:4" s="76" customFormat="1" ht="23.25" customHeight="1" x14ac:dyDescent="0.25">
      <c r="B8" s="96" t="s">
        <v>277</v>
      </c>
      <c r="C8" s="97">
        <v>3.2870370370370367E-3</v>
      </c>
      <c r="D8" s="98">
        <v>8.6138914164391844E-2</v>
      </c>
    </row>
    <row r="9" spans="2:4" s="76" customFormat="1" ht="23.25" customHeight="1" x14ac:dyDescent="0.25">
      <c r="B9" s="96" t="s">
        <v>278</v>
      </c>
      <c r="C9" s="97">
        <v>2.8819444444444444E-3</v>
      </c>
      <c r="D9" s="98">
        <v>7.5523202911737933E-2</v>
      </c>
    </row>
    <row r="10" spans="2:4" s="76" customFormat="1" ht="23.25" customHeight="1" x14ac:dyDescent="0.25">
      <c r="B10" s="96" t="s">
        <v>279</v>
      </c>
      <c r="C10" s="97">
        <v>2.8124999999999999E-3</v>
      </c>
      <c r="D10" s="98">
        <v>7.3703366696997258E-2</v>
      </c>
    </row>
    <row r="11" spans="2:4" s="76" customFormat="1" ht="23.25" customHeight="1" x14ac:dyDescent="0.25">
      <c r="B11" s="96" t="s">
        <v>280</v>
      </c>
      <c r="C11" s="97">
        <v>2.673611111111111E-3</v>
      </c>
      <c r="D11" s="98">
        <v>7.0063694267515908E-2</v>
      </c>
    </row>
    <row r="12" spans="2:4" s="76" customFormat="1" ht="23.25" customHeight="1" x14ac:dyDescent="0.25">
      <c r="B12" s="96" t="s">
        <v>281</v>
      </c>
      <c r="C12" s="97">
        <v>2.5578703703703705E-3</v>
      </c>
      <c r="D12" s="98">
        <v>6.7030633909614792E-2</v>
      </c>
    </row>
    <row r="13" spans="2:4" s="76" customFormat="1" ht="23.25" customHeight="1" x14ac:dyDescent="0.25">
      <c r="B13" s="96" t="s">
        <v>282</v>
      </c>
      <c r="C13" s="97">
        <v>2.3726851851851851E-3</v>
      </c>
      <c r="D13" s="98">
        <v>6.2177737336972995E-2</v>
      </c>
    </row>
    <row r="14" spans="2:4" s="76" customFormat="1" ht="23.25" customHeight="1" x14ac:dyDescent="0.25">
      <c r="B14" s="96" t="s">
        <v>283</v>
      </c>
      <c r="C14" s="97">
        <v>2.3611111111111111E-3</v>
      </c>
      <c r="D14" s="98">
        <v>6.1874431301182885E-2</v>
      </c>
    </row>
    <row r="15" spans="2:4" s="76" customFormat="1" ht="23.25" customHeight="1" x14ac:dyDescent="0.25">
      <c r="B15" s="96" t="s">
        <v>284</v>
      </c>
      <c r="C15" s="97">
        <v>2.3495370370370371E-3</v>
      </c>
      <c r="D15" s="98">
        <v>6.1571125265392775E-2</v>
      </c>
    </row>
    <row r="16" spans="2:4" s="76" customFormat="1" ht="23.25" customHeight="1" x14ac:dyDescent="0.25">
      <c r="B16" s="96" t="s">
        <v>285</v>
      </c>
      <c r="C16" s="97">
        <v>2.2800925925925927E-3</v>
      </c>
      <c r="D16" s="98">
        <v>5.97512890506521E-2</v>
      </c>
    </row>
    <row r="17" spans="2:4" s="76" customFormat="1" ht="23.25" customHeight="1" x14ac:dyDescent="0.25">
      <c r="B17" s="96" t="s">
        <v>286</v>
      </c>
      <c r="C17" s="97">
        <v>2.0370370370370373E-3</v>
      </c>
      <c r="D17" s="98">
        <v>5.3381862299059751E-2</v>
      </c>
    </row>
    <row r="18" spans="2:4" s="76" customFormat="1" ht="23.25" customHeight="1" x14ac:dyDescent="0.25">
      <c r="B18" s="96" t="s">
        <v>287</v>
      </c>
      <c r="C18" s="97">
        <v>1.8171296296296297E-3</v>
      </c>
      <c r="D18" s="98">
        <v>4.7619047619047616E-2</v>
      </c>
    </row>
    <row r="19" spans="2:4" s="76" customFormat="1" ht="23.25" customHeight="1" x14ac:dyDescent="0.25">
      <c r="B19" s="96" t="s">
        <v>288</v>
      </c>
      <c r="C19" s="97">
        <v>1.7824074074074072E-3</v>
      </c>
      <c r="D19" s="98">
        <v>4.6709129511677272E-2</v>
      </c>
    </row>
    <row r="20" spans="2:4" s="76" customFormat="1" ht="23.25" customHeight="1" x14ac:dyDescent="0.25">
      <c r="B20" s="96" t="s">
        <v>251</v>
      </c>
      <c r="C20" s="97">
        <v>4.0509259259259258E-4</v>
      </c>
      <c r="D20" s="98">
        <v>1.0615711252653925E-2</v>
      </c>
    </row>
    <row r="21" spans="2:4" s="76" customFormat="1" ht="23.25" customHeight="1" x14ac:dyDescent="0.25">
      <c r="B21" s="96" t="s">
        <v>80</v>
      </c>
      <c r="C21" s="97">
        <v>3.2407407407407406E-4</v>
      </c>
      <c r="D21" s="98">
        <v>8.4925690021231404E-3</v>
      </c>
    </row>
    <row r="22" spans="2:4" s="76" customFormat="1" ht="23.25" customHeight="1" x14ac:dyDescent="0.25">
      <c r="B22" s="96" t="s">
        <v>234</v>
      </c>
      <c r="C22" s="97">
        <v>2.8935185185185189E-4</v>
      </c>
      <c r="D22" s="98">
        <v>7.5826508947528055E-3</v>
      </c>
    </row>
    <row r="23" spans="2:4" s="76" customFormat="1" ht="23.25" customHeight="1" x14ac:dyDescent="0.25">
      <c r="B23" s="96" t="s">
        <v>289</v>
      </c>
      <c r="C23" s="97">
        <v>2.8935185185185189E-4</v>
      </c>
      <c r="D23" s="98">
        <v>7.5826508947528055E-3</v>
      </c>
    </row>
    <row r="24" spans="2:4" s="76" customFormat="1" ht="23.25" customHeight="1" thickBot="1" x14ac:dyDescent="0.3">
      <c r="B24" s="99" t="s">
        <v>290</v>
      </c>
      <c r="C24" s="100">
        <v>1.6203703703703703E-4</v>
      </c>
      <c r="D24" s="101">
        <v>4.2462845010615702E-3</v>
      </c>
    </row>
  </sheetData>
  <sortState ref="B29:B114">
    <sortCondition ref="B114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4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2"/>
  <sheetViews>
    <sheetView showGridLines="0" showZeros="0" view="pageBreakPreview" zoomScale="110" zoomScaleNormal="7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49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5.2662037037037035E-3</v>
      </c>
      <c r="D7" s="12">
        <f t="shared" ref="D7:D19" si="0">IFERROR(C7/C$20,0)</f>
        <v>0.39291882556131258</v>
      </c>
      <c r="E7" s="12">
        <f t="shared" ref="E7:E19" si="1">IFERROR(C7/C$31,0)</f>
        <v>0.16927083333333334</v>
      </c>
      <c r="F7" s="11">
        <v>3.7037037037037035E-4</v>
      </c>
      <c r="G7" s="12">
        <f t="shared" ref="G7:G19" si="2">IFERROR(F7/F$20,0)</f>
        <v>0.19393939393939394</v>
      </c>
      <c r="H7" s="12">
        <f t="shared" ref="H7:H19" si="3">IFERROR(F7/F$31,0)</f>
        <v>0.10158730158730159</v>
      </c>
      <c r="I7" s="11">
        <f>C7+F7</f>
        <v>5.6365740740740742E-3</v>
      </c>
      <c r="J7" s="12">
        <f t="shared" ref="J7:J19" si="4">IFERROR(I7/I$20,0)</f>
        <v>0.36810279667422524</v>
      </c>
      <c r="K7" s="14">
        <f t="shared" ref="K7:K19" si="5">IFERROR(I7/I$31,0)</f>
        <v>0.16217116217116218</v>
      </c>
    </row>
    <row r="8" spans="2:11" s="5" customFormat="1" x14ac:dyDescent="0.25">
      <c r="B8" s="145" t="s">
        <v>100</v>
      </c>
      <c r="C8" s="11">
        <v>2.1296296296296293E-3</v>
      </c>
      <c r="D8" s="12">
        <f t="shared" si="0"/>
        <v>0.15889464594127803</v>
      </c>
      <c r="E8" s="12">
        <f t="shared" si="1"/>
        <v>6.8452380952380945E-2</v>
      </c>
      <c r="F8" s="11">
        <v>1.0300925925925926E-3</v>
      </c>
      <c r="G8" s="12">
        <f t="shared" si="2"/>
        <v>0.53939393939393943</v>
      </c>
      <c r="H8" s="12">
        <f t="shared" si="3"/>
        <v>0.28253968253968254</v>
      </c>
      <c r="I8" s="11">
        <f t="shared" ref="I8:I19" si="6">C8+F8</f>
        <v>3.1597222222222218E-3</v>
      </c>
      <c r="J8" s="12">
        <f t="shared" si="4"/>
        <v>0.20634920634920631</v>
      </c>
      <c r="K8" s="14">
        <f t="shared" si="5"/>
        <v>9.0909090909090898E-2</v>
      </c>
    </row>
    <row r="9" spans="2:11" s="5" customFormat="1" x14ac:dyDescent="0.25">
      <c r="B9" s="10" t="s">
        <v>51</v>
      </c>
      <c r="C9" s="11">
        <v>1.2847222222222225E-3</v>
      </c>
      <c r="D9" s="12">
        <f t="shared" si="0"/>
        <v>9.5854922279792754E-2</v>
      </c>
      <c r="E9" s="12">
        <f t="shared" si="1"/>
        <v>4.1294642857142863E-2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1.2847222222222225E-3</v>
      </c>
      <c r="J9" s="12">
        <f t="shared" si="4"/>
        <v>8.3900226757369634E-2</v>
      </c>
      <c r="K9" s="14">
        <f t="shared" si="5"/>
        <v>3.6963036963036967E-2</v>
      </c>
    </row>
    <row r="10" spans="2:11" s="5" customFormat="1" x14ac:dyDescent="0.25">
      <c r="B10" s="10" t="s">
        <v>11</v>
      </c>
      <c r="C10" s="11">
        <v>2.0601851851851853E-3</v>
      </c>
      <c r="D10" s="12">
        <f t="shared" si="0"/>
        <v>0.153713298791019</v>
      </c>
      <c r="E10" s="12">
        <f t="shared" si="1"/>
        <v>6.6220238095238096E-2</v>
      </c>
      <c r="F10" s="11">
        <v>2.199074074074074E-4</v>
      </c>
      <c r="G10" s="12">
        <f t="shared" si="2"/>
        <v>0.11515151515151516</v>
      </c>
      <c r="H10" s="12">
        <f t="shared" si="3"/>
        <v>6.0317460317460318E-2</v>
      </c>
      <c r="I10" s="11">
        <f t="shared" si="6"/>
        <v>2.2800925925925927E-3</v>
      </c>
      <c r="J10" s="12">
        <f t="shared" si="4"/>
        <v>0.14890400604686319</v>
      </c>
      <c r="K10" s="14">
        <f t="shared" si="5"/>
        <v>6.56010656010656E-2</v>
      </c>
    </row>
    <row r="11" spans="2:11" s="5" customFormat="1" x14ac:dyDescent="0.25">
      <c r="B11" s="10" t="s">
        <v>12</v>
      </c>
      <c r="C11" s="11">
        <v>1.226851851851852E-3</v>
      </c>
      <c r="D11" s="12">
        <f t="shared" si="0"/>
        <v>9.1537132987910191E-2</v>
      </c>
      <c r="E11" s="12">
        <f t="shared" si="1"/>
        <v>3.9434523809523815E-2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1.226851851851852E-3</v>
      </c>
      <c r="J11" s="12">
        <f t="shared" si="4"/>
        <v>8.012093726379442E-2</v>
      </c>
      <c r="K11" s="14">
        <f t="shared" si="5"/>
        <v>3.5298035298035303E-2</v>
      </c>
    </row>
    <row r="12" spans="2:11" s="5" customFormat="1" x14ac:dyDescent="0.25">
      <c r="B12" s="10" t="s">
        <v>159</v>
      </c>
      <c r="C12" s="11">
        <v>7.8703703703703705E-4</v>
      </c>
      <c r="D12" s="12">
        <f t="shared" si="0"/>
        <v>5.8721934369602762E-2</v>
      </c>
      <c r="E12" s="12">
        <f t="shared" si="1"/>
        <v>2.5297619047619048E-2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7.8703703703703705E-4</v>
      </c>
      <c r="J12" s="12">
        <f t="shared" si="4"/>
        <v>5.139833711262283E-2</v>
      </c>
      <c r="K12" s="14">
        <f t="shared" si="5"/>
        <v>2.2644022644022644E-2</v>
      </c>
    </row>
    <row r="13" spans="2:11" s="5" customFormat="1" x14ac:dyDescent="0.25">
      <c r="B13" s="10" t="s">
        <v>105</v>
      </c>
      <c r="C13" s="11">
        <v>2.3148148148148149E-4</v>
      </c>
      <c r="D13" s="12">
        <f t="shared" si="0"/>
        <v>1.7271157167530225E-2</v>
      </c>
      <c r="E13" s="12">
        <f t="shared" si="1"/>
        <v>7.4404761904761909E-3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2.3148148148148149E-4</v>
      </c>
      <c r="J13" s="12">
        <f t="shared" si="4"/>
        <v>1.5117157974300832E-2</v>
      </c>
      <c r="K13" s="14">
        <f t="shared" si="5"/>
        <v>6.66000666000666E-3</v>
      </c>
    </row>
    <row r="14" spans="2:11" s="5" customFormat="1" x14ac:dyDescent="0.25">
      <c r="B14" s="10" t="s">
        <v>106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174</v>
      </c>
      <c r="C15" s="11">
        <v>1.0416666666666666E-4</v>
      </c>
      <c r="D15" s="12">
        <f t="shared" si="0"/>
        <v>7.7720207253886E-3</v>
      </c>
      <c r="E15" s="12">
        <f t="shared" si="1"/>
        <v>3.3482142857142855E-3</v>
      </c>
      <c r="F15" s="11">
        <v>1.1574074074074073E-4</v>
      </c>
      <c r="G15" s="12">
        <f t="shared" si="2"/>
        <v>6.0606060606060601E-2</v>
      </c>
      <c r="H15" s="12">
        <f t="shared" si="3"/>
        <v>3.1746031746031744E-2</v>
      </c>
      <c r="I15" s="11">
        <f t="shared" si="6"/>
        <v>2.1990740740740738E-4</v>
      </c>
      <c r="J15" s="12">
        <f t="shared" si="4"/>
        <v>1.4361300075585788E-2</v>
      </c>
      <c r="K15" s="14">
        <f t="shared" si="5"/>
        <v>6.3270063270063261E-3</v>
      </c>
    </row>
    <row r="16" spans="2:11" s="5" customFormat="1" x14ac:dyDescent="0.25">
      <c r="B16" s="10" t="s">
        <v>201</v>
      </c>
      <c r="C16" s="11"/>
      <c r="D16" s="12">
        <f t="shared" ref="D16:D17" si="7">IFERROR(C16/C$20,0)</f>
        <v>0</v>
      </c>
      <c r="E16" s="12">
        <f t="shared" ref="E16:E17" si="8">IFERROR(C16/C$31,0)</f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ref="J16:J17" si="9">IFERROR(I16/I$20,0)</f>
        <v>0</v>
      </c>
      <c r="K16" s="14">
        <f t="shared" ref="K16:K17" si="10">IFERROR(I16/I$31,0)</f>
        <v>0</v>
      </c>
    </row>
    <row r="17" spans="2:11" s="5" customFormat="1" x14ac:dyDescent="0.25">
      <c r="B17" s="10" t="s">
        <v>202</v>
      </c>
      <c r="C17" s="11"/>
      <c r="D17" s="12">
        <f t="shared" si="7"/>
        <v>0</v>
      </c>
      <c r="E17" s="12">
        <f t="shared" si="8"/>
        <v>0</v>
      </c>
      <c r="F17" s="11"/>
      <c r="G17" s="12"/>
      <c r="H17" s="12"/>
      <c r="I17" s="11">
        <f t="shared" si="6"/>
        <v>0</v>
      </c>
      <c r="J17" s="12">
        <f t="shared" si="9"/>
        <v>0</v>
      </c>
      <c r="K17" s="14">
        <f t="shared" si="10"/>
        <v>0</v>
      </c>
    </row>
    <row r="18" spans="2:11" s="5" customFormat="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 x14ac:dyDescent="0.3">
      <c r="B19" s="10" t="s">
        <v>13</v>
      </c>
      <c r="C19" s="11">
        <v>3.1250000000000001E-4</v>
      </c>
      <c r="D19" s="12">
        <f t="shared" si="0"/>
        <v>2.3316062176165803E-2</v>
      </c>
      <c r="E19" s="12">
        <f t="shared" si="1"/>
        <v>1.0044642857142858E-2</v>
      </c>
      <c r="F19" s="11">
        <v>1.7361111111111112E-4</v>
      </c>
      <c r="G19" s="12">
        <f t="shared" si="2"/>
        <v>9.0909090909090912E-2</v>
      </c>
      <c r="H19" s="12">
        <f t="shared" si="3"/>
        <v>4.7619047619047623E-2</v>
      </c>
      <c r="I19" s="11">
        <f t="shared" si="6"/>
        <v>4.861111111111111E-4</v>
      </c>
      <c r="J19" s="12">
        <f t="shared" si="4"/>
        <v>3.1746031746031744E-2</v>
      </c>
      <c r="K19" s="14">
        <f t="shared" si="5"/>
        <v>1.3986013986013986E-2</v>
      </c>
    </row>
    <row r="20" spans="2:11" s="5" customFormat="1" ht="16.5" thickTop="1" thickBot="1" x14ac:dyDescent="0.3">
      <c r="B20" s="31" t="s">
        <v>3</v>
      </c>
      <c r="C20" s="32">
        <f>SUM(C7:C19)</f>
        <v>1.3402777777777779E-2</v>
      </c>
      <c r="D20" s="33">
        <f>IFERROR(SUM(D7:D19),0)</f>
        <v>1</v>
      </c>
      <c r="E20" s="33">
        <f>IFERROR(SUM(E7:E19),0)</f>
        <v>0.43080357142857145</v>
      </c>
      <c r="F20" s="32">
        <f>SUM(F7:F19)</f>
        <v>1.9097222222222222E-3</v>
      </c>
      <c r="G20" s="33">
        <f>IFERROR(SUM(G7:G19),0)</f>
        <v>1</v>
      </c>
      <c r="H20" s="33">
        <f>IFERROR(SUM(H7:H19),0)</f>
        <v>0.52380952380952384</v>
      </c>
      <c r="I20" s="32">
        <f>SUM(I7:I19)</f>
        <v>1.53125E-2</v>
      </c>
      <c r="J20" s="33">
        <f>IFERROR(SUM(J7:J19),0)</f>
        <v>1</v>
      </c>
      <c r="K20" s="34">
        <f>IFERROR(SUM(K7:K19),0)</f>
        <v>0.44055944055944063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9.2592592592592596E-4</v>
      </c>
      <c r="D23" s="19"/>
      <c r="E23" s="12">
        <f>IFERROR(C23/C$31,0)</f>
        <v>2.9761904761904764E-2</v>
      </c>
      <c r="F23" s="11">
        <v>4.2824074074074075E-4</v>
      </c>
      <c r="G23" s="19"/>
      <c r="H23" s="12">
        <f>IFERROR(F23/F$31,0)</f>
        <v>0.11746031746031746</v>
      </c>
      <c r="I23" s="11">
        <f>C23+F23</f>
        <v>1.3541666666666667E-3</v>
      </c>
      <c r="J23" s="19"/>
      <c r="K23" s="14">
        <f>IFERROR(I23/I$31,0)</f>
        <v>3.896103896103896E-2</v>
      </c>
    </row>
    <row r="24" spans="2:11" s="5" customFormat="1" x14ac:dyDescent="0.25">
      <c r="B24" s="18" t="s">
        <v>16</v>
      </c>
      <c r="C24" s="11"/>
      <c r="D24" s="19"/>
      <c r="E24" s="12">
        <f t="shared" ref="E24:E28" si="11">IFERROR(C24/C$31,0)</f>
        <v>0</v>
      </c>
      <c r="F24" s="11"/>
      <c r="G24" s="19"/>
      <c r="H24" s="12">
        <f t="shared" ref="H24:H28" si="12">IFERROR(F24/F$31,0)</f>
        <v>0</v>
      </c>
      <c r="I24" s="11">
        <f t="shared" ref="I24:I28" si="13">C24+F24</f>
        <v>0</v>
      </c>
      <c r="J24" s="19"/>
      <c r="K24" s="14">
        <f t="shared" ref="K24:K28" si="14">IFERROR(I24/I$31,0)</f>
        <v>0</v>
      </c>
    </row>
    <row r="25" spans="2:11" s="5" customFormat="1" x14ac:dyDescent="0.25">
      <c r="B25" s="18" t="s">
        <v>17</v>
      </c>
      <c r="C25" s="11">
        <v>1.0185185185185184E-3</v>
      </c>
      <c r="D25" s="19"/>
      <c r="E25" s="12">
        <f t="shared" si="11"/>
        <v>3.2738095238095233E-2</v>
      </c>
      <c r="F25" s="11">
        <v>1.0416666666666667E-4</v>
      </c>
      <c r="G25" s="19"/>
      <c r="H25" s="12">
        <f t="shared" si="12"/>
        <v>2.8571428571428574E-2</v>
      </c>
      <c r="I25" s="11">
        <f t="shared" si="13"/>
        <v>1.1226851851851851E-3</v>
      </c>
      <c r="J25" s="19"/>
      <c r="K25" s="14">
        <f t="shared" si="14"/>
        <v>3.2301032301032297E-2</v>
      </c>
    </row>
    <row r="26" spans="2:11" s="5" customFormat="1" x14ac:dyDescent="0.25">
      <c r="B26" s="18" t="s">
        <v>18</v>
      </c>
      <c r="C26" s="11">
        <v>4.5486111111111118E-3</v>
      </c>
      <c r="D26" s="19"/>
      <c r="E26" s="12">
        <f t="shared" si="11"/>
        <v>0.14620535714285718</v>
      </c>
      <c r="F26" s="11">
        <v>7.6388888888888882E-4</v>
      </c>
      <c r="G26" s="19"/>
      <c r="H26" s="12">
        <f t="shared" si="12"/>
        <v>0.2095238095238095</v>
      </c>
      <c r="I26" s="11">
        <f t="shared" si="13"/>
        <v>5.3125000000000004E-3</v>
      </c>
      <c r="J26" s="19"/>
      <c r="K26" s="14">
        <f t="shared" si="14"/>
        <v>0.15284715284715286</v>
      </c>
    </row>
    <row r="27" spans="2:11" s="5" customFormat="1" x14ac:dyDescent="0.25">
      <c r="B27" s="18" t="s">
        <v>19</v>
      </c>
      <c r="C27" s="11">
        <v>1.0821759259259258E-2</v>
      </c>
      <c r="D27" s="19"/>
      <c r="E27" s="12">
        <f t="shared" si="11"/>
        <v>0.34784226190476186</v>
      </c>
      <c r="F27" s="11">
        <v>4.3981481481481481E-4</v>
      </c>
      <c r="G27" s="19"/>
      <c r="H27" s="12">
        <f t="shared" si="12"/>
        <v>0.12063492063492064</v>
      </c>
      <c r="I27" s="11">
        <f t="shared" si="13"/>
        <v>1.1261574074074073E-2</v>
      </c>
      <c r="J27" s="19"/>
      <c r="K27" s="14">
        <f t="shared" si="14"/>
        <v>0.32400932400932397</v>
      </c>
    </row>
    <row r="28" spans="2:11" s="5" customFormat="1" ht="15.75" thickBot="1" x14ac:dyDescent="0.3">
      <c r="B28" s="23" t="s">
        <v>20</v>
      </c>
      <c r="C28" s="20">
        <v>3.9351851851851852E-4</v>
      </c>
      <c r="D28" s="24"/>
      <c r="E28" s="21">
        <f t="shared" si="11"/>
        <v>1.2648809523809524E-2</v>
      </c>
      <c r="F28" s="20">
        <v>0</v>
      </c>
      <c r="G28" s="24"/>
      <c r="H28" s="21">
        <f t="shared" si="12"/>
        <v>0</v>
      </c>
      <c r="I28" s="11">
        <f t="shared" si="13"/>
        <v>3.9351851851851852E-4</v>
      </c>
      <c r="J28" s="24"/>
      <c r="K28" s="22">
        <f t="shared" si="14"/>
        <v>1.1322011322011322E-2</v>
      </c>
    </row>
    <row r="29" spans="2:11" s="5" customFormat="1" ht="16.5" thickTop="1" thickBot="1" x14ac:dyDescent="0.3">
      <c r="B29" s="31" t="s">
        <v>3</v>
      </c>
      <c r="C29" s="32">
        <f>SUM(C23:C28)</f>
        <v>1.7708333333333333E-2</v>
      </c>
      <c r="D29" s="33"/>
      <c r="E29" s="33">
        <f>IFERROR(SUM(E23:E28),0)</f>
        <v>0.5691964285714286</v>
      </c>
      <c r="F29" s="32">
        <f>SUM(F23:F28)</f>
        <v>1.736111111111111E-3</v>
      </c>
      <c r="G29" s="33"/>
      <c r="H29" s="33">
        <f>IFERROR(SUM(H23:H28),0)</f>
        <v>0.47619047619047616</v>
      </c>
      <c r="I29" s="32">
        <f>SUM(I23:I28)</f>
        <v>1.9444444444444445E-2</v>
      </c>
      <c r="J29" s="33"/>
      <c r="K29" s="34">
        <f>IFERROR(SUM(K23:K28),0)</f>
        <v>0.55944055944055937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3.111111111111111E-2</v>
      </c>
      <c r="D31" s="35"/>
      <c r="E31" s="36">
        <f>IFERROR(SUM(E20,E29),0)</f>
        <v>1</v>
      </c>
      <c r="F31" s="32">
        <f>SUM(F20,F29)</f>
        <v>3.6458333333333334E-3</v>
      </c>
      <c r="G31" s="35"/>
      <c r="H31" s="36">
        <f>IFERROR(SUM(H20,H29),0)</f>
        <v>1</v>
      </c>
      <c r="I31" s="32">
        <f>SUM(I20,I29)</f>
        <v>3.4756944444444444E-2</v>
      </c>
      <c r="J31" s="35"/>
      <c r="K31" s="38">
        <f>IFERROR(SUM(K20,K29),0)</f>
        <v>1</v>
      </c>
    </row>
    <row r="32" spans="2:11" s="5" customFormat="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9" t="s">
        <v>188</v>
      </c>
      <c r="C3" s="220"/>
      <c r="D3" s="221"/>
    </row>
    <row r="4" spans="2:4" ht="23.25" customHeight="1" x14ac:dyDescent="0.25">
      <c r="B4" s="222" t="s">
        <v>229</v>
      </c>
      <c r="C4" s="223"/>
      <c r="D4" s="224"/>
    </row>
    <row r="5" spans="2:4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 t="s">
        <v>291</v>
      </c>
      <c r="C6" s="100">
        <v>5.4282407407407404E-3</v>
      </c>
      <c r="D6" s="101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189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234</v>
      </c>
      <c r="C6" s="97">
        <v>4.0196759259259272E-2</v>
      </c>
      <c r="D6" s="98">
        <v>0.114473120406078</v>
      </c>
    </row>
    <row r="7" spans="2:4" s="76" customFormat="1" ht="23.25" customHeight="1" x14ac:dyDescent="0.25">
      <c r="B7" s="96" t="s">
        <v>103</v>
      </c>
      <c r="C7" s="97">
        <v>1.5520833333333333E-2</v>
      </c>
      <c r="D7" s="98">
        <v>4.4200533966182134E-2</v>
      </c>
    </row>
    <row r="8" spans="2:4" s="76" customFormat="1" ht="23.25" customHeight="1" x14ac:dyDescent="0.25">
      <c r="B8" s="96" t="s">
        <v>184</v>
      </c>
      <c r="C8" s="97">
        <v>1.5486111111111112E-2</v>
      </c>
      <c r="D8" s="98">
        <v>4.4101651339859584E-2</v>
      </c>
    </row>
    <row r="9" spans="2:4" s="76" customFormat="1" ht="23.25" customHeight="1" x14ac:dyDescent="0.25">
      <c r="B9" s="96" t="s">
        <v>265</v>
      </c>
      <c r="C9" s="97">
        <v>1.5370370370370373E-2</v>
      </c>
      <c r="D9" s="98">
        <v>4.3772042585451074E-2</v>
      </c>
    </row>
    <row r="10" spans="2:4" s="76" customFormat="1" ht="23.25" customHeight="1" x14ac:dyDescent="0.25">
      <c r="B10" s="96" t="s">
        <v>178</v>
      </c>
      <c r="C10" s="97">
        <v>1.1921296296296301E-2</v>
      </c>
      <c r="D10" s="98">
        <v>3.3949701704077268E-2</v>
      </c>
    </row>
    <row r="11" spans="2:4" s="76" customFormat="1" ht="23.25" customHeight="1" x14ac:dyDescent="0.25">
      <c r="B11" s="96" t="s">
        <v>209</v>
      </c>
      <c r="C11" s="97">
        <v>1.150462962962963E-2</v>
      </c>
      <c r="D11" s="98">
        <v>3.2763110188206594E-2</v>
      </c>
    </row>
    <row r="12" spans="2:4" s="76" customFormat="1" ht="23.25" customHeight="1" x14ac:dyDescent="0.25">
      <c r="B12" s="96" t="s">
        <v>185</v>
      </c>
      <c r="C12" s="97">
        <v>1.0960648148148146E-2</v>
      </c>
      <c r="D12" s="98">
        <v>3.1213949042486561E-2</v>
      </c>
    </row>
    <row r="13" spans="2:4" s="76" customFormat="1" ht="23.25" customHeight="1" x14ac:dyDescent="0.25">
      <c r="B13" s="96" t="s">
        <v>216</v>
      </c>
      <c r="C13" s="97">
        <v>1.037037037037037E-2</v>
      </c>
      <c r="D13" s="98">
        <v>2.9532944395003126E-2</v>
      </c>
    </row>
    <row r="14" spans="2:4" s="76" customFormat="1" ht="23.25" customHeight="1" x14ac:dyDescent="0.25">
      <c r="B14" s="96" t="s">
        <v>292</v>
      </c>
      <c r="C14" s="97">
        <v>9.8611111111111104E-3</v>
      </c>
      <c r="D14" s="98">
        <v>2.808266587560565E-2</v>
      </c>
    </row>
    <row r="15" spans="2:4" s="76" customFormat="1" ht="23.25" customHeight="1" x14ac:dyDescent="0.25">
      <c r="B15" s="96" t="s">
        <v>225</v>
      </c>
      <c r="C15" s="97">
        <v>9.4560185185185181E-3</v>
      </c>
      <c r="D15" s="98">
        <v>2.6929035235175841E-2</v>
      </c>
    </row>
    <row r="16" spans="2:4" s="76" customFormat="1" ht="23.25" customHeight="1" x14ac:dyDescent="0.25">
      <c r="B16" s="96" t="s">
        <v>151</v>
      </c>
      <c r="C16" s="97">
        <v>8.9467592592592602E-3</v>
      </c>
      <c r="D16" s="98">
        <v>2.5478756715778369E-2</v>
      </c>
    </row>
    <row r="17" spans="2:4" s="76" customFormat="1" ht="23.25" customHeight="1" x14ac:dyDescent="0.25">
      <c r="B17" s="96" t="s">
        <v>222</v>
      </c>
      <c r="C17" s="97">
        <v>7.9745370370370369E-3</v>
      </c>
      <c r="D17" s="98">
        <v>2.2710043178746826E-2</v>
      </c>
    </row>
    <row r="18" spans="2:4" s="76" customFormat="1" ht="23.25" customHeight="1" x14ac:dyDescent="0.25">
      <c r="B18" s="96" t="s">
        <v>293</v>
      </c>
      <c r="C18" s="97">
        <v>7.951388888888888E-3</v>
      </c>
      <c r="D18" s="98">
        <v>2.2644121427865118E-2</v>
      </c>
    </row>
    <row r="19" spans="2:4" s="76" customFormat="1" ht="23.25" customHeight="1" x14ac:dyDescent="0.25">
      <c r="B19" s="96" t="s">
        <v>212</v>
      </c>
      <c r="C19" s="97">
        <v>7.6504629629629622E-3</v>
      </c>
      <c r="D19" s="98">
        <v>2.1787138666402976E-2</v>
      </c>
    </row>
    <row r="20" spans="2:4" s="76" customFormat="1" ht="23.25" customHeight="1" x14ac:dyDescent="0.25">
      <c r="B20" s="96" t="s">
        <v>163</v>
      </c>
      <c r="C20" s="97">
        <v>7.6273148148148151E-3</v>
      </c>
      <c r="D20" s="98">
        <v>2.1721216915521275E-2</v>
      </c>
    </row>
    <row r="21" spans="2:4" s="76" customFormat="1" ht="23.25" customHeight="1" x14ac:dyDescent="0.25">
      <c r="B21" s="96" t="s">
        <v>218</v>
      </c>
      <c r="C21" s="97">
        <v>6.5277777777777764E-3</v>
      </c>
      <c r="D21" s="98">
        <v>1.8589933748640357E-2</v>
      </c>
    </row>
    <row r="22" spans="2:4" s="76" customFormat="1" ht="23.25" customHeight="1" x14ac:dyDescent="0.25">
      <c r="B22" s="96" t="s">
        <v>294</v>
      </c>
      <c r="C22" s="97">
        <v>6.2152777777777779E-3</v>
      </c>
      <c r="D22" s="98">
        <v>1.7699990111737365E-2</v>
      </c>
    </row>
    <row r="23" spans="2:4" s="76" customFormat="1" ht="23.25" customHeight="1" x14ac:dyDescent="0.25">
      <c r="B23" s="96" t="s">
        <v>219</v>
      </c>
      <c r="C23" s="97">
        <v>6.0300925925925921E-3</v>
      </c>
      <c r="D23" s="98">
        <v>1.7172616104683736E-2</v>
      </c>
    </row>
    <row r="24" spans="2:4" s="76" customFormat="1" ht="23.25" customHeight="1" x14ac:dyDescent="0.25">
      <c r="B24" s="96" t="s">
        <v>289</v>
      </c>
      <c r="C24" s="97">
        <v>5.9606481481481481E-3</v>
      </c>
      <c r="D24" s="98">
        <v>1.6974850852038627E-2</v>
      </c>
    </row>
    <row r="25" spans="2:4" s="76" customFormat="1" ht="23.25" customHeight="1" thickBot="1" x14ac:dyDescent="0.3">
      <c r="B25" s="122" t="s">
        <v>220</v>
      </c>
      <c r="C25" s="123">
        <v>5.7638888888888887E-3</v>
      </c>
      <c r="D25" s="124">
        <v>1.6414515969544147E-2</v>
      </c>
    </row>
  </sheetData>
  <sortState ref="B30:B138">
    <sortCondition ref="B138"/>
  </sortState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190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191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00" t="s">
        <v>192</v>
      </c>
      <c r="C3" s="201"/>
      <c r="D3" s="202"/>
    </row>
    <row r="4" spans="2:4" ht="23.25" customHeight="1" x14ac:dyDescent="0.25">
      <c r="B4" s="203" t="s">
        <v>229</v>
      </c>
      <c r="C4" s="204"/>
      <c r="D4" s="205"/>
    </row>
    <row r="5" spans="2:4" ht="23.25" customHeight="1" x14ac:dyDescent="0.25">
      <c r="B5" s="40" t="s">
        <v>10</v>
      </c>
      <c r="C5" s="41" t="s">
        <v>62</v>
      </c>
      <c r="D5" s="42" t="s">
        <v>5</v>
      </c>
    </row>
    <row r="6" spans="2:4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193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194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176"/>
      <c r="C6" s="177"/>
      <c r="D6" s="17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195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4"/>
      <c r="D6" s="10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200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103</v>
      </c>
      <c r="C6" s="97">
        <v>1.270833333333333E-2</v>
      </c>
      <c r="D6" s="98">
        <v>0.11066317274742991</v>
      </c>
    </row>
    <row r="7" spans="2:4" s="76" customFormat="1" ht="23.25" customHeight="1" x14ac:dyDescent="0.25">
      <c r="B7" s="96" t="s">
        <v>272</v>
      </c>
      <c r="C7" s="97">
        <v>8.1944444444444452E-3</v>
      </c>
      <c r="D7" s="98">
        <v>7.1356581334408378E-2</v>
      </c>
    </row>
    <row r="8" spans="2:4" s="76" customFormat="1" ht="23.25" customHeight="1" x14ac:dyDescent="0.25">
      <c r="B8" s="96" t="s">
        <v>295</v>
      </c>
      <c r="C8" s="97">
        <v>6.7129629629629622E-3</v>
      </c>
      <c r="D8" s="98">
        <v>5.8455956460391041E-2</v>
      </c>
    </row>
    <row r="9" spans="2:4" s="76" customFormat="1" ht="23.25" customHeight="1" x14ac:dyDescent="0.25">
      <c r="B9" s="96" t="s">
        <v>183</v>
      </c>
      <c r="C9" s="97">
        <v>6.192129629629629E-3</v>
      </c>
      <c r="D9" s="98">
        <v>5.3920580528119322E-2</v>
      </c>
    </row>
    <row r="10" spans="2:4" s="76" customFormat="1" ht="23.25" customHeight="1" x14ac:dyDescent="0.25">
      <c r="B10" s="96" t="s">
        <v>104</v>
      </c>
      <c r="C10" s="97">
        <v>5.798611111111112E-3</v>
      </c>
      <c r="D10" s="98">
        <v>5.0493852045958479E-2</v>
      </c>
    </row>
    <row r="11" spans="2:4" s="76" customFormat="1" ht="23.25" customHeight="1" x14ac:dyDescent="0.25">
      <c r="B11" s="96" t="s">
        <v>296</v>
      </c>
      <c r="C11" s="97">
        <v>5.092592592592593E-3</v>
      </c>
      <c r="D11" s="98">
        <v>4.4345898004434586E-2</v>
      </c>
    </row>
    <row r="12" spans="2:4" s="76" customFormat="1" ht="23.25" customHeight="1" x14ac:dyDescent="0.25">
      <c r="B12" s="96" t="s">
        <v>259</v>
      </c>
      <c r="C12" s="97">
        <v>4.5254629629629629E-3</v>
      </c>
      <c r="D12" s="98">
        <v>3.9407377544849825E-2</v>
      </c>
    </row>
    <row r="13" spans="2:4" s="76" customFormat="1" ht="23.25" customHeight="1" x14ac:dyDescent="0.25">
      <c r="B13" s="96" t="s">
        <v>222</v>
      </c>
      <c r="C13" s="97">
        <v>4.2824074074074075E-3</v>
      </c>
      <c r="D13" s="98">
        <v>3.7290868776456355E-2</v>
      </c>
    </row>
    <row r="14" spans="2:4" s="76" customFormat="1" ht="23.25" customHeight="1" x14ac:dyDescent="0.25">
      <c r="B14" s="96" t="s">
        <v>258</v>
      </c>
      <c r="C14" s="97">
        <v>3.6226851851851854E-3</v>
      </c>
      <c r="D14" s="98">
        <v>3.1546059262245511E-2</v>
      </c>
    </row>
    <row r="15" spans="2:4" s="76" customFormat="1" ht="23.25" customHeight="1" x14ac:dyDescent="0.25">
      <c r="B15" s="96" t="s">
        <v>292</v>
      </c>
      <c r="C15" s="97">
        <v>3.5069444444444445E-3</v>
      </c>
      <c r="D15" s="98">
        <v>3.0538197943962907E-2</v>
      </c>
    </row>
    <row r="16" spans="2:4" s="76" customFormat="1" ht="23.25" customHeight="1" x14ac:dyDescent="0.25">
      <c r="B16" s="96" t="s">
        <v>184</v>
      </c>
      <c r="C16" s="97">
        <v>3.4259259259259256E-3</v>
      </c>
      <c r="D16" s="98">
        <v>2.9832695021165083E-2</v>
      </c>
    </row>
    <row r="17" spans="2:4" s="76" customFormat="1" ht="23.25" customHeight="1" x14ac:dyDescent="0.25">
      <c r="B17" s="96" t="s">
        <v>210</v>
      </c>
      <c r="C17" s="97">
        <v>3.2986111111111111E-3</v>
      </c>
      <c r="D17" s="98">
        <v>2.872404757105422E-2</v>
      </c>
    </row>
    <row r="18" spans="2:4" s="76" customFormat="1" ht="23.25" customHeight="1" x14ac:dyDescent="0.25">
      <c r="B18" s="96" t="s">
        <v>234</v>
      </c>
      <c r="C18" s="97">
        <v>3.2754629629629631E-3</v>
      </c>
      <c r="D18" s="98">
        <v>2.85224753073977E-2</v>
      </c>
    </row>
    <row r="19" spans="2:4" s="76" customFormat="1" ht="23.25" customHeight="1" x14ac:dyDescent="0.25">
      <c r="B19" s="96" t="s">
        <v>271</v>
      </c>
      <c r="C19" s="97">
        <v>3.2175925925925926E-3</v>
      </c>
      <c r="D19" s="98">
        <v>2.8018544648256396E-2</v>
      </c>
    </row>
    <row r="20" spans="2:4" s="76" customFormat="1" ht="23.25" customHeight="1" x14ac:dyDescent="0.25">
      <c r="B20" s="96" t="s">
        <v>297</v>
      </c>
      <c r="C20" s="97">
        <v>3.2060185185185182E-3</v>
      </c>
      <c r="D20" s="98">
        <v>2.7917758516428134E-2</v>
      </c>
    </row>
    <row r="21" spans="2:4" s="76" customFormat="1" ht="23.25" customHeight="1" x14ac:dyDescent="0.25">
      <c r="B21" s="96" t="s">
        <v>178</v>
      </c>
      <c r="C21" s="97">
        <v>3.1944444444444446E-3</v>
      </c>
      <c r="D21" s="98">
        <v>2.7816972384599879E-2</v>
      </c>
    </row>
    <row r="22" spans="2:4" s="76" customFormat="1" ht="23.25" customHeight="1" x14ac:dyDescent="0.25">
      <c r="B22" s="96" t="s">
        <v>298</v>
      </c>
      <c r="C22" s="97">
        <v>3.0324074074074073E-3</v>
      </c>
      <c r="D22" s="98">
        <v>2.640596653900423E-2</v>
      </c>
    </row>
    <row r="23" spans="2:4" s="76" customFormat="1" ht="23.25" customHeight="1" x14ac:dyDescent="0.25">
      <c r="B23" s="96" t="s">
        <v>299</v>
      </c>
      <c r="C23" s="97">
        <v>3.0324074074074073E-3</v>
      </c>
      <c r="D23" s="98">
        <v>2.640596653900423E-2</v>
      </c>
    </row>
    <row r="24" spans="2:4" s="76" customFormat="1" ht="23.25" customHeight="1" x14ac:dyDescent="0.25">
      <c r="B24" s="96" t="s">
        <v>300</v>
      </c>
      <c r="C24" s="97">
        <v>2.4189814814814812E-3</v>
      </c>
      <c r="D24" s="98">
        <v>2.1064301552106424E-2</v>
      </c>
    </row>
    <row r="25" spans="2:4" s="76" customFormat="1" ht="23.25" customHeight="1" thickBot="1" x14ac:dyDescent="0.3">
      <c r="B25" s="99" t="s">
        <v>301</v>
      </c>
      <c r="C25" s="100">
        <v>1.9791666666666668E-3</v>
      </c>
      <c r="D25" s="101">
        <v>1.7234428542632532E-2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225" t="s">
        <v>199</v>
      </c>
      <c r="C3" s="226"/>
      <c r="D3" s="227"/>
    </row>
    <row r="4" spans="2:4" s="75" customFormat="1" ht="23.25" customHeight="1" x14ac:dyDescent="0.25">
      <c r="B4" s="228" t="s">
        <v>229</v>
      </c>
      <c r="C4" s="229"/>
      <c r="D4" s="230"/>
    </row>
    <row r="5" spans="2:4" s="75" customFormat="1" ht="23.25" customHeight="1" x14ac:dyDescent="0.25">
      <c r="B5" s="89" t="s">
        <v>10</v>
      </c>
      <c r="C5" s="90" t="s">
        <v>62</v>
      </c>
      <c r="D5" s="91" t="s">
        <v>5</v>
      </c>
    </row>
    <row r="6" spans="2:4" s="75" customFormat="1" ht="23.25" customHeight="1" thickBot="1" x14ac:dyDescent="0.3">
      <c r="B6" s="92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2"/>
  <sheetViews>
    <sheetView showGridLines="0" showZeros="0" view="pageBreakPreview" zoomScale="110" zoomScaleNormal="8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9" t="s">
        <v>48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1.9328703703703699E-2</v>
      </c>
      <c r="D7" s="12">
        <f t="shared" ref="D7:D19" si="0">IFERROR(C7/C$20,0)</f>
        <v>0.36139363774074873</v>
      </c>
      <c r="E7" s="12">
        <f t="shared" ref="E7:E19" si="1">IFERROR(C7/C$31,0)</f>
        <v>0.16827891979040713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1.9328703703703699E-2</v>
      </c>
      <c r="J7" s="12">
        <f t="shared" ref="J7:J19" si="4">IFERROR(I7/I$20,0)</f>
        <v>0.36139363774074873</v>
      </c>
      <c r="K7" s="14">
        <f t="shared" ref="K7:K19" si="5">IFERROR(I7/I$31,0)</f>
        <v>0.16827891979040713</v>
      </c>
    </row>
    <row r="8" spans="2:11" x14ac:dyDescent="0.25">
      <c r="B8" s="145" t="s">
        <v>100</v>
      </c>
      <c r="C8" s="11">
        <v>9.7337962962962925E-3</v>
      </c>
      <c r="D8" s="12">
        <f t="shared" si="0"/>
        <v>0.18199523912573032</v>
      </c>
      <c r="E8" s="12">
        <f t="shared" si="1"/>
        <v>8.4744054816606212E-2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9.7337962962962925E-3</v>
      </c>
      <c r="J8" s="12">
        <f t="shared" si="4"/>
        <v>0.18199523912573032</v>
      </c>
      <c r="K8" s="14">
        <f t="shared" si="5"/>
        <v>8.4744054816606212E-2</v>
      </c>
    </row>
    <row r="9" spans="2:11" x14ac:dyDescent="0.25">
      <c r="B9" s="10" t="s">
        <v>51</v>
      </c>
      <c r="C9" s="11">
        <v>4.6412037037037038E-3</v>
      </c>
      <c r="D9" s="12">
        <f t="shared" si="0"/>
        <v>8.6777753732958249E-2</v>
      </c>
      <c r="E9" s="12">
        <f t="shared" si="1"/>
        <v>4.0407093913744481E-2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4.6412037037037038E-3</v>
      </c>
      <c r="J9" s="12">
        <f t="shared" si="4"/>
        <v>8.6777753732958249E-2</v>
      </c>
      <c r="K9" s="14">
        <f t="shared" si="5"/>
        <v>4.0407093913744481E-2</v>
      </c>
    </row>
    <row r="10" spans="2:11" x14ac:dyDescent="0.25">
      <c r="B10" s="10" t="s">
        <v>11</v>
      </c>
      <c r="C10" s="11">
        <v>1.0613425925925931E-2</v>
      </c>
      <c r="D10" s="12">
        <f t="shared" si="0"/>
        <v>0.19844189569357296</v>
      </c>
      <c r="E10" s="12">
        <f t="shared" si="1"/>
        <v>9.2402257154373321E-2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1.0613425925925931E-2</v>
      </c>
      <c r="J10" s="12">
        <f t="shared" si="4"/>
        <v>0.19844189569357296</v>
      </c>
      <c r="K10" s="14">
        <f t="shared" si="5"/>
        <v>9.2402257154373321E-2</v>
      </c>
    </row>
    <row r="11" spans="2:11" x14ac:dyDescent="0.25">
      <c r="B11" s="10" t="s">
        <v>12</v>
      </c>
      <c r="C11" s="11">
        <v>2.858796296296295E-3</v>
      </c>
      <c r="D11" s="12">
        <f t="shared" si="0"/>
        <v>5.3451633845487977E-2</v>
      </c>
      <c r="E11" s="12">
        <f t="shared" si="1"/>
        <v>2.4889157597742847E-2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2.858796296296295E-3</v>
      </c>
      <c r="J11" s="12">
        <f t="shared" si="4"/>
        <v>5.3451633845487977E-2</v>
      </c>
      <c r="K11" s="14">
        <f t="shared" si="5"/>
        <v>2.4889157597742847E-2</v>
      </c>
    </row>
    <row r="12" spans="2:11" x14ac:dyDescent="0.25">
      <c r="B12" s="10" t="s">
        <v>159</v>
      </c>
      <c r="C12" s="11">
        <v>2.6388888888888885E-3</v>
      </c>
      <c r="D12" s="12">
        <f t="shared" si="0"/>
        <v>4.933996970352738E-2</v>
      </c>
      <c r="E12" s="12">
        <f t="shared" si="1"/>
        <v>2.2974607013301097E-2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2.6388888888888885E-3</v>
      </c>
      <c r="J12" s="12">
        <f t="shared" si="4"/>
        <v>4.933996970352738E-2</v>
      </c>
      <c r="K12" s="14">
        <f t="shared" si="5"/>
        <v>2.2974607013301097E-2</v>
      </c>
    </row>
    <row r="13" spans="2:11" x14ac:dyDescent="0.25">
      <c r="B13" s="10" t="s">
        <v>105</v>
      </c>
      <c r="C13" s="11">
        <v>3.8194444444444446E-4</v>
      </c>
      <c r="D13" s="12">
        <f t="shared" si="0"/>
        <v>7.1413114044579116E-3</v>
      </c>
      <c r="E13" s="12">
        <f t="shared" si="1"/>
        <v>3.3252720677146332E-3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3.8194444444444446E-4</v>
      </c>
      <c r="J13" s="12">
        <f t="shared" si="4"/>
        <v>7.1413114044579116E-3</v>
      </c>
      <c r="K13" s="14">
        <f t="shared" si="5"/>
        <v>3.3252720677146332E-3</v>
      </c>
    </row>
    <row r="14" spans="2:11" x14ac:dyDescent="0.25">
      <c r="B14" s="10" t="s">
        <v>106</v>
      </c>
      <c r="C14" s="11">
        <v>1.7361111111111112E-4</v>
      </c>
      <c r="D14" s="12">
        <f t="shared" si="0"/>
        <v>3.2460506383899597E-3</v>
      </c>
      <c r="E14" s="12">
        <f t="shared" si="1"/>
        <v>1.5114873035066514E-3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1.7361111111111112E-4</v>
      </c>
      <c r="J14" s="12">
        <f t="shared" si="4"/>
        <v>3.2460506383899597E-3</v>
      </c>
      <c r="K14" s="14">
        <f t="shared" si="5"/>
        <v>1.5114873035066514E-3</v>
      </c>
    </row>
    <row r="15" spans="2:11" x14ac:dyDescent="0.25">
      <c r="B15" s="10" t="s">
        <v>174</v>
      </c>
      <c r="C15" s="11">
        <v>3.9351851851851852E-4</v>
      </c>
      <c r="D15" s="12">
        <f t="shared" si="0"/>
        <v>7.3577147803505745E-3</v>
      </c>
      <c r="E15" s="12">
        <f t="shared" si="1"/>
        <v>3.4260378879484095E-3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3.9351851851851852E-4</v>
      </c>
      <c r="J15" s="12">
        <f t="shared" si="4"/>
        <v>7.3577147803505745E-3</v>
      </c>
      <c r="K15" s="14">
        <f t="shared" si="5"/>
        <v>3.4260378879484095E-3</v>
      </c>
    </row>
    <row r="16" spans="2:11" x14ac:dyDescent="0.25">
      <c r="B16" s="10" t="s">
        <v>201</v>
      </c>
      <c r="C16" s="11">
        <v>1.7361111111111109E-4</v>
      </c>
      <c r="D16" s="12">
        <f t="shared" ref="D16:D17" si="7">IFERROR(C16/C$20,0)</f>
        <v>3.2460506383899593E-3</v>
      </c>
      <c r="E16" s="12">
        <f t="shared" ref="E16:E17" si="8">IFERROR(C16/C$31,0)</f>
        <v>1.5114873035066512E-3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1.7361111111111109E-4</v>
      </c>
      <c r="J16" s="12">
        <f t="shared" ref="J16:J17" si="9">IFERROR(I16/I$20,0)</f>
        <v>3.2460506383899593E-3</v>
      </c>
      <c r="K16" s="14">
        <f t="shared" ref="K16:K17" si="10">IFERROR(I16/I$31,0)</f>
        <v>1.5114873035066512E-3</v>
      </c>
    </row>
    <row r="17" spans="2:11" x14ac:dyDescent="0.25">
      <c r="B17" s="10" t="s">
        <v>202</v>
      </c>
      <c r="C17" s="11">
        <v>2.3148148148148146E-4</v>
      </c>
      <c r="D17" s="12">
        <f t="shared" si="7"/>
        <v>4.328067517853279E-3</v>
      </c>
      <c r="E17" s="12">
        <f t="shared" si="8"/>
        <v>2.0153164046755349E-3</v>
      </c>
      <c r="F17" s="11"/>
      <c r="G17" s="12"/>
      <c r="H17" s="12"/>
      <c r="I17" s="11">
        <f t="shared" si="6"/>
        <v>2.3148148148148146E-4</v>
      </c>
      <c r="J17" s="12">
        <f t="shared" si="9"/>
        <v>4.328067517853279E-3</v>
      </c>
      <c r="K17" s="14">
        <f t="shared" si="10"/>
        <v>2.0153164046755349E-3</v>
      </c>
    </row>
    <row r="18" spans="2:11" x14ac:dyDescent="0.25">
      <c r="B18" s="10" t="s">
        <v>160</v>
      </c>
      <c r="C18" s="11">
        <v>1.1574074074074073E-4</v>
      </c>
      <c r="D18" s="12">
        <f t="shared" si="0"/>
        <v>2.1640337589266395E-3</v>
      </c>
      <c r="E18" s="12">
        <f t="shared" si="1"/>
        <v>1.0076582023377675E-3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1.1574074074074073E-4</v>
      </c>
      <c r="J18" s="12">
        <f t="shared" si="4"/>
        <v>2.1640337589266395E-3</v>
      </c>
      <c r="K18" s="14">
        <f t="shared" si="5"/>
        <v>1.0076582023377675E-3</v>
      </c>
    </row>
    <row r="19" spans="2:11" ht="15.75" thickBot="1" x14ac:dyDescent="0.3">
      <c r="B19" s="10" t="s">
        <v>13</v>
      </c>
      <c r="C19" s="11">
        <v>2.1990740740740742E-3</v>
      </c>
      <c r="D19" s="12">
        <f t="shared" si="0"/>
        <v>4.1116641419606158E-2</v>
      </c>
      <c r="E19" s="12">
        <f t="shared" si="1"/>
        <v>1.9145505844417585E-2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2.1990740740740742E-3</v>
      </c>
      <c r="J19" s="12">
        <f t="shared" si="4"/>
        <v>4.1116641419606158E-2</v>
      </c>
      <c r="K19" s="14">
        <f t="shared" si="5"/>
        <v>1.9145505844417585E-2</v>
      </c>
    </row>
    <row r="20" spans="2:11" ht="16.5" thickTop="1" thickBot="1" x14ac:dyDescent="0.3">
      <c r="B20" s="31" t="s">
        <v>3</v>
      </c>
      <c r="C20" s="32">
        <f>SUM(C7:C19)</f>
        <v>5.3483796296296286E-2</v>
      </c>
      <c r="D20" s="33">
        <f>IFERROR(SUM(D7:D19),0)</f>
        <v>1.0000000000000002</v>
      </c>
      <c r="E20" s="33">
        <f>IFERROR(SUM(E7:E19),0)</f>
        <v>0.46563885530028243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5.3483796296296286E-2</v>
      </c>
      <c r="J20" s="33">
        <f>IFERROR(SUM(J7:J19),0)</f>
        <v>1.0000000000000002</v>
      </c>
      <c r="K20" s="34">
        <f>IFERROR(SUM(K7:K19),0)</f>
        <v>0.46563885530028243</v>
      </c>
    </row>
    <row r="21" spans="2:1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25">
      <c r="B23" s="18" t="s">
        <v>15</v>
      </c>
      <c r="C23" s="11">
        <v>3.7268518518518523E-3</v>
      </c>
      <c r="D23" s="19"/>
      <c r="E23" s="12">
        <f>IFERROR(C23/C$31,0)</f>
        <v>3.2446594115276117E-2</v>
      </c>
      <c r="F23" s="11">
        <v>0</v>
      </c>
      <c r="G23" s="19"/>
      <c r="H23" s="12">
        <f>IFERROR(F23/F$31,0)</f>
        <v>0</v>
      </c>
      <c r="I23" s="11">
        <f>C23+F23</f>
        <v>3.7268518518518523E-3</v>
      </c>
      <c r="J23" s="19"/>
      <c r="K23" s="14">
        <f>IFERROR(I23/I$31,0)</f>
        <v>3.2446594115276117E-2</v>
      </c>
    </row>
    <row r="24" spans="2:11" x14ac:dyDescent="0.25">
      <c r="B24" s="18" t="s">
        <v>16</v>
      </c>
      <c r="C24" s="11">
        <v>2.3148148148148147E-5</v>
      </c>
      <c r="D24" s="19"/>
      <c r="E24" s="12">
        <f t="shared" ref="E24:E28" si="11">IFERROR(C24/C$31,0)</f>
        <v>2.015316404675535E-4</v>
      </c>
      <c r="F24" s="11">
        <v>0</v>
      </c>
      <c r="G24" s="19"/>
      <c r="H24" s="12">
        <f t="shared" ref="H24:H28" si="12">IFERROR(F24/F$31,0)</f>
        <v>0</v>
      </c>
      <c r="I24" s="11">
        <f t="shared" ref="I24:I28" si="13">C24+F24</f>
        <v>2.3148148148148147E-5</v>
      </c>
      <c r="J24" s="19"/>
      <c r="K24" s="14">
        <f t="shared" ref="K24:K28" si="14">IFERROR(I24/I$31,0)</f>
        <v>2.015316404675535E-4</v>
      </c>
    </row>
    <row r="25" spans="2:11" x14ac:dyDescent="0.25">
      <c r="B25" s="18" t="s">
        <v>17</v>
      </c>
      <c r="C25" s="11">
        <v>2.7314814814814814E-3</v>
      </c>
      <c r="D25" s="19"/>
      <c r="E25" s="12">
        <f t="shared" si="11"/>
        <v>2.3780733575171315E-2</v>
      </c>
      <c r="F25" s="11">
        <v>0</v>
      </c>
      <c r="G25" s="19"/>
      <c r="H25" s="12">
        <f t="shared" si="12"/>
        <v>0</v>
      </c>
      <c r="I25" s="11">
        <f t="shared" si="13"/>
        <v>2.7314814814814814E-3</v>
      </c>
      <c r="J25" s="19"/>
      <c r="K25" s="14">
        <f t="shared" si="14"/>
        <v>2.3780733575171315E-2</v>
      </c>
    </row>
    <row r="26" spans="2:11" x14ac:dyDescent="0.25">
      <c r="B26" s="18" t="s">
        <v>18</v>
      </c>
      <c r="C26" s="11">
        <v>1.88310185185185E-2</v>
      </c>
      <c r="D26" s="19"/>
      <c r="E26" s="12">
        <f t="shared" si="11"/>
        <v>0.16394598952035463</v>
      </c>
      <c r="F26" s="11">
        <v>0</v>
      </c>
      <c r="G26" s="19"/>
      <c r="H26" s="12">
        <f t="shared" si="12"/>
        <v>0</v>
      </c>
      <c r="I26" s="11">
        <f t="shared" si="13"/>
        <v>1.88310185185185E-2</v>
      </c>
      <c r="J26" s="19"/>
      <c r="K26" s="14">
        <f t="shared" si="14"/>
        <v>0.16394598952035463</v>
      </c>
    </row>
    <row r="27" spans="2:11" x14ac:dyDescent="0.25">
      <c r="B27" s="18" t="s">
        <v>19</v>
      </c>
      <c r="C27" s="11">
        <v>3.3344907407407372E-2</v>
      </c>
      <c r="D27" s="19"/>
      <c r="E27" s="12">
        <f t="shared" si="11"/>
        <v>0.29030632809351054</v>
      </c>
      <c r="F27" s="11">
        <v>0</v>
      </c>
      <c r="G27" s="19"/>
      <c r="H27" s="12">
        <f t="shared" si="12"/>
        <v>0</v>
      </c>
      <c r="I27" s="11">
        <f t="shared" si="13"/>
        <v>3.3344907407407372E-2</v>
      </c>
      <c r="J27" s="19"/>
      <c r="K27" s="14">
        <f t="shared" si="14"/>
        <v>0.29030632809351054</v>
      </c>
    </row>
    <row r="28" spans="2:11" ht="15.75" thickBot="1" x14ac:dyDescent="0.3">
      <c r="B28" s="23" t="s">
        <v>20</v>
      </c>
      <c r="C28" s="20">
        <v>2.719907407407407E-3</v>
      </c>
      <c r="D28" s="24"/>
      <c r="E28" s="21">
        <f t="shared" si="11"/>
        <v>2.3679967754937532E-2</v>
      </c>
      <c r="F28" s="20">
        <v>0</v>
      </c>
      <c r="G28" s="24"/>
      <c r="H28" s="21">
        <f t="shared" si="12"/>
        <v>0</v>
      </c>
      <c r="I28" s="11">
        <f t="shared" si="13"/>
        <v>2.719907407407407E-3</v>
      </c>
      <c r="J28" s="24"/>
      <c r="K28" s="22">
        <f t="shared" si="14"/>
        <v>2.3679967754937532E-2</v>
      </c>
    </row>
    <row r="29" spans="2:11" ht="16.5" thickTop="1" thickBot="1" x14ac:dyDescent="0.3">
      <c r="B29" s="31" t="s">
        <v>3</v>
      </c>
      <c r="C29" s="32">
        <f>SUM(C23:C28)</f>
        <v>6.137731481481476E-2</v>
      </c>
      <c r="D29" s="33"/>
      <c r="E29" s="33">
        <f>IFERROR(SUM(E23:E28),0)</f>
        <v>0.53436114469971763</v>
      </c>
      <c r="F29" s="32">
        <f>SUM(F23:F28)</f>
        <v>0</v>
      </c>
      <c r="G29" s="33"/>
      <c r="H29" s="33">
        <f>IFERROR(SUM(H23:H28),0)</f>
        <v>0</v>
      </c>
      <c r="I29" s="32">
        <f>SUM(I23:I28)</f>
        <v>6.137731481481476E-2</v>
      </c>
      <c r="J29" s="33"/>
      <c r="K29" s="34">
        <f>IFERROR(SUM(K23:K28),0)</f>
        <v>0.53436114469971763</v>
      </c>
    </row>
    <row r="30" spans="2:1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 x14ac:dyDescent="0.3">
      <c r="B31" s="31" t="s">
        <v>6</v>
      </c>
      <c r="C31" s="32">
        <f>SUM(C20,C29)</f>
        <v>0.11486111111111105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0.11486111111111105</v>
      </c>
      <c r="J31" s="35"/>
      <c r="K31" s="38">
        <f>IFERROR(SUM(K20,K29),0)</f>
        <v>1</v>
      </c>
    </row>
    <row r="32" spans="2:1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0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198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x14ac:dyDescent="0.25">
      <c r="B6" s="96" t="s">
        <v>80</v>
      </c>
      <c r="C6" s="97">
        <v>5.3819444444444444E-3</v>
      </c>
      <c r="D6" s="98">
        <v>0.37409493161705548</v>
      </c>
    </row>
    <row r="7" spans="2:4" s="76" customFormat="1" ht="23.25" customHeight="1" x14ac:dyDescent="0.25">
      <c r="B7" s="96" t="s">
        <v>302</v>
      </c>
      <c r="C7" s="97">
        <v>3.8541666666666672E-3</v>
      </c>
      <c r="D7" s="98">
        <v>0.26790024135156881</v>
      </c>
    </row>
    <row r="8" spans="2:4" s="76" customFormat="1" ht="23.25" customHeight="1" x14ac:dyDescent="0.25">
      <c r="B8" s="96" t="s">
        <v>163</v>
      </c>
      <c r="C8" s="97">
        <v>3.0902777777777777E-3</v>
      </c>
      <c r="D8" s="98">
        <v>0.21480289621882542</v>
      </c>
    </row>
    <row r="9" spans="2:4" s="76" customFormat="1" ht="23.25" customHeight="1" x14ac:dyDescent="0.25">
      <c r="B9" s="96" t="s">
        <v>258</v>
      </c>
      <c r="C9" s="97">
        <v>1.3310185185185183E-3</v>
      </c>
      <c r="D9" s="98">
        <v>9.2518101367658867E-2</v>
      </c>
    </row>
    <row r="10" spans="2:4" s="76" customFormat="1" ht="23.25" customHeight="1" thickBot="1" x14ac:dyDescent="0.3">
      <c r="B10" s="122" t="s">
        <v>102</v>
      </c>
      <c r="C10" s="123">
        <v>7.2916666666666659E-4</v>
      </c>
      <c r="D10" s="124">
        <v>5.0683829444891387E-2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197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9" t="s">
        <v>196</v>
      </c>
      <c r="C3" s="220"/>
      <c r="D3" s="221"/>
    </row>
    <row r="4" spans="2:4" s="76" customFormat="1" ht="23.25" customHeight="1" x14ac:dyDescent="0.25">
      <c r="B4" s="222" t="s">
        <v>229</v>
      </c>
      <c r="C4" s="223"/>
      <c r="D4" s="224"/>
    </row>
    <row r="5" spans="2:4" s="76" customFormat="1" ht="23.25" customHeight="1" x14ac:dyDescent="0.25">
      <c r="B5" s="93" t="s">
        <v>10</v>
      </c>
      <c r="C5" s="94" t="s">
        <v>62</v>
      </c>
      <c r="D5" s="95" t="s">
        <v>5</v>
      </c>
    </row>
    <row r="6" spans="2:4" s="76" customFormat="1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20"/>
  <sheetViews>
    <sheetView showZeros="0" workbookViewId="0">
      <selection activeCell="I36" sqref="I36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83</v>
      </c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  <c r="H1" t="s">
        <v>90</v>
      </c>
      <c r="I1" t="s">
        <v>91</v>
      </c>
      <c r="J1" t="s">
        <v>92</v>
      </c>
      <c r="K1" t="s">
        <v>93</v>
      </c>
      <c r="L1" t="s">
        <v>94</v>
      </c>
      <c r="M1" t="s">
        <v>95</v>
      </c>
      <c r="N1" t="s">
        <v>96</v>
      </c>
      <c r="O1" t="s">
        <v>97</v>
      </c>
      <c r="P1" t="s">
        <v>98</v>
      </c>
    </row>
    <row r="2" spans="1:16" x14ac:dyDescent="0.25">
      <c r="A2" t="s">
        <v>37</v>
      </c>
      <c r="B2">
        <v>0</v>
      </c>
      <c r="C2">
        <v>6.2384259259259259E-3</v>
      </c>
      <c r="D2">
        <v>7.3958333333333341E-3</v>
      </c>
      <c r="E2">
        <v>5.4398148148148144E-4</v>
      </c>
      <c r="F2">
        <v>4.5023148148148149E-3</v>
      </c>
      <c r="G2">
        <v>9.4907407407407397E-4</v>
      </c>
      <c r="H2">
        <v>0</v>
      </c>
      <c r="I2">
        <v>0</v>
      </c>
      <c r="J2">
        <v>3.7037037037037035E-4</v>
      </c>
      <c r="K2">
        <v>0</v>
      </c>
      <c r="L2">
        <v>0</v>
      </c>
      <c r="M2">
        <v>1.2546296296296295E-2</v>
      </c>
      <c r="N2">
        <v>4.7800925925925919E-3</v>
      </c>
      <c r="O2">
        <v>1.7708333333333332E-3</v>
      </c>
      <c r="P2">
        <v>9.5486111111111049E-3</v>
      </c>
    </row>
    <row r="3" spans="1:16" x14ac:dyDescent="0.25">
      <c r="A3" t="s">
        <v>100</v>
      </c>
      <c r="B3">
        <v>0</v>
      </c>
      <c r="C3">
        <v>9.0740740740740747E-3</v>
      </c>
      <c r="D3">
        <v>1.1747685185185189E-2</v>
      </c>
      <c r="E3">
        <v>1.6203703703703703E-4</v>
      </c>
      <c r="F3">
        <v>1.2824074074074076E-2</v>
      </c>
      <c r="G3">
        <v>1.8634259259259259E-3</v>
      </c>
      <c r="H3">
        <v>0</v>
      </c>
      <c r="I3">
        <v>0</v>
      </c>
      <c r="J3">
        <v>1.0300925925925926E-3</v>
      </c>
      <c r="K3">
        <v>0</v>
      </c>
      <c r="L3">
        <v>0</v>
      </c>
      <c r="M3">
        <v>3.2951388888888898E-2</v>
      </c>
      <c r="N3">
        <v>4.4907407407407396E-3</v>
      </c>
      <c r="O3">
        <v>2.3495370370370371E-3</v>
      </c>
      <c r="P3">
        <v>9.039351851851847E-3</v>
      </c>
    </row>
    <row r="4" spans="1:16" x14ac:dyDescent="0.25">
      <c r="A4" t="s">
        <v>51</v>
      </c>
      <c r="B4">
        <v>0</v>
      </c>
      <c r="C4">
        <v>1.7824074074074075E-3</v>
      </c>
      <c r="D4">
        <v>4.0277777777777777E-3</v>
      </c>
      <c r="E4">
        <v>2.199074074074074E-4</v>
      </c>
      <c r="F4">
        <v>3.3101851851851851E-3</v>
      </c>
      <c r="G4">
        <v>9.6064814814814819E-4</v>
      </c>
      <c r="I4">
        <v>0</v>
      </c>
      <c r="J4">
        <v>0</v>
      </c>
      <c r="K4">
        <v>0</v>
      </c>
      <c r="L4">
        <v>0</v>
      </c>
      <c r="M4">
        <v>2.4189814814814816E-3</v>
      </c>
      <c r="N4">
        <v>3.1249999999999997E-3</v>
      </c>
      <c r="O4">
        <v>1.0532407407407407E-3</v>
      </c>
      <c r="P4">
        <v>6.3657407407407395E-3</v>
      </c>
    </row>
    <row r="5" spans="1:16" x14ac:dyDescent="0.25">
      <c r="A5" t="s">
        <v>11</v>
      </c>
      <c r="B5">
        <v>0</v>
      </c>
      <c r="C5">
        <v>7.3958333333333341E-3</v>
      </c>
      <c r="D5">
        <v>6.2962962962962964E-3</v>
      </c>
      <c r="E5">
        <v>2.5462962962962961E-4</v>
      </c>
      <c r="F5">
        <v>9.4097222222222256E-3</v>
      </c>
      <c r="G5">
        <v>1.6435185185185188E-3</v>
      </c>
      <c r="I5">
        <v>0</v>
      </c>
      <c r="J5">
        <v>2.199074074074074E-4</v>
      </c>
      <c r="K5">
        <v>0</v>
      </c>
      <c r="L5">
        <v>0</v>
      </c>
      <c r="M5">
        <v>2.4224537037037037E-2</v>
      </c>
      <c r="N5">
        <v>7.037037037037037E-3</v>
      </c>
      <c r="O5">
        <v>5.729166666666668E-3</v>
      </c>
      <c r="P5">
        <v>1.7523148148148145E-2</v>
      </c>
    </row>
    <row r="6" spans="1:16" x14ac:dyDescent="0.25">
      <c r="A6" t="s">
        <v>12</v>
      </c>
      <c r="B6">
        <v>0</v>
      </c>
      <c r="C6">
        <v>2.1064814814814817E-3</v>
      </c>
      <c r="D6">
        <v>2.9976851851851848E-3</v>
      </c>
      <c r="E6">
        <v>0</v>
      </c>
      <c r="F6">
        <v>1.7939814814814819E-3</v>
      </c>
      <c r="G6">
        <v>7.6388888888888893E-4</v>
      </c>
      <c r="H6">
        <v>0</v>
      </c>
      <c r="I6">
        <v>0</v>
      </c>
      <c r="J6">
        <v>0</v>
      </c>
      <c r="K6">
        <v>0</v>
      </c>
      <c r="L6">
        <v>0</v>
      </c>
      <c r="M6">
        <v>4.502314814814814E-3</v>
      </c>
      <c r="N6">
        <v>4.9421296296296288E-3</v>
      </c>
      <c r="O6">
        <v>1.8287037037037037E-3</v>
      </c>
      <c r="P6">
        <v>1.0381944444444437E-2</v>
      </c>
    </row>
    <row r="7" spans="1:16" x14ac:dyDescent="0.25">
      <c r="A7" t="s">
        <v>159</v>
      </c>
      <c r="B7">
        <v>0</v>
      </c>
      <c r="C7">
        <v>1.9675925925925928E-3</v>
      </c>
      <c r="D7">
        <v>1.2152777777777778E-3</v>
      </c>
      <c r="E7">
        <v>0</v>
      </c>
      <c r="F7">
        <v>8.4490740740740739E-4</v>
      </c>
      <c r="H7">
        <v>0</v>
      </c>
      <c r="I7">
        <v>0</v>
      </c>
      <c r="J7">
        <v>0</v>
      </c>
      <c r="K7">
        <v>0</v>
      </c>
      <c r="L7">
        <v>0</v>
      </c>
      <c r="M7">
        <v>1.5046296296296296E-3</v>
      </c>
      <c r="N7">
        <v>1.0648148148148147E-3</v>
      </c>
      <c r="O7">
        <v>5.5555555555555556E-4</v>
      </c>
      <c r="P7">
        <v>3.4374999999999991E-3</v>
      </c>
    </row>
    <row r="8" spans="1:16" x14ac:dyDescent="0.25">
      <c r="A8" t="s">
        <v>105</v>
      </c>
      <c r="C8">
        <v>6.5972222222222224E-4</v>
      </c>
      <c r="D8">
        <v>2.1643518518518518E-3</v>
      </c>
      <c r="E8">
        <v>0</v>
      </c>
      <c r="F8">
        <v>0</v>
      </c>
      <c r="J8">
        <v>0</v>
      </c>
      <c r="M8">
        <v>1.0648148148148149E-3</v>
      </c>
      <c r="N8">
        <v>5.2083333333333333E-4</v>
      </c>
      <c r="O8">
        <v>2.4305555555555558E-4</v>
      </c>
      <c r="P8">
        <v>2.0717592592592597E-3</v>
      </c>
    </row>
    <row r="9" spans="1:16" x14ac:dyDescent="0.25">
      <c r="A9" t="s">
        <v>106</v>
      </c>
      <c r="C9">
        <v>9.2592592592592596E-4</v>
      </c>
      <c r="F9">
        <v>0</v>
      </c>
      <c r="M9">
        <v>1.1458333333333333E-3</v>
      </c>
      <c r="N9">
        <v>1.3888888888888889E-4</v>
      </c>
      <c r="O9">
        <v>2.0833333333333335E-4</v>
      </c>
      <c r="P9">
        <v>6.3657407407407402E-4</v>
      </c>
    </row>
    <row r="10" spans="1:16" x14ac:dyDescent="0.25">
      <c r="A10" t="s">
        <v>174</v>
      </c>
      <c r="C10">
        <v>2.6967592592592599E-3</v>
      </c>
      <c r="D10">
        <v>8.3333333333333328E-4</v>
      </c>
      <c r="F10">
        <v>0</v>
      </c>
      <c r="H10">
        <v>0</v>
      </c>
      <c r="I10">
        <v>0</v>
      </c>
      <c r="J10">
        <v>1.1574074074074073E-4</v>
      </c>
      <c r="K10">
        <v>0</v>
      </c>
      <c r="L10">
        <v>0</v>
      </c>
      <c r="M10">
        <v>4.6296296296296298E-4</v>
      </c>
      <c r="N10">
        <v>2.8935185185185184E-4</v>
      </c>
      <c r="O10">
        <v>2.8935185185185184E-4</v>
      </c>
      <c r="P10">
        <v>7.407407407407407E-4</v>
      </c>
    </row>
    <row r="11" spans="1:16" x14ac:dyDescent="0.25">
      <c r="A11" s="179" t="s">
        <v>201</v>
      </c>
      <c r="C11">
        <v>1.0300925925925926E-3</v>
      </c>
      <c r="D11">
        <v>6.2500000000000001E-4</v>
      </c>
      <c r="F11">
        <v>9.6064814814814819E-4</v>
      </c>
      <c r="M11">
        <v>6.9444444444444447E-4</v>
      </c>
      <c r="N11">
        <v>1.9675925925925926E-4</v>
      </c>
      <c r="O11">
        <v>3.1250000000000001E-4</v>
      </c>
      <c r="P11">
        <v>4.1666666666666664E-4</v>
      </c>
    </row>
    <row r="12" spans="1:16" x14ac:dyDescent="0.25">
      <c r="A12" s="179" t="s">
        <v>202</v>
      </c>
      <c r="C12">
        <v>1.2152777777777778E-3</v>
      </c>
      <c r="D12">
        <v>1.6782407407407406E-3</v>
      </c>
      <c r="F12">
        <v>9.8379629629629642E-4</v>
      </c>
      <c r="I12">
        <v>0</v>
      </c>
      <c r="K12">
        <v>0</v>
      </c>
      <c r="L12">
        <v>0</v>
      </c>
      <c r="M12">
        <v>8.6805555555555551E-4</v>
      </c>
      <c r="N12">
        <v>7.6388888888888882E-4</v>
      </c>
      <c r="O12">
        <v>2.8935185185185184E-4</v>
      </c>
      <c r="P12">
        <v>9.1435185185185185E-4</v>
      </c>
    </row>
    <row r="13" spans="1:16" x14ac:dyDescent="0.25">
      <c r="A13" t="s">
        <v>160</v>
      </c>
      <c r="C13">
        <v>0</v>
      </c>
      <c r="M13">
        <v>3.9351851851851852E-4</v>
      </c>
      <c r="O13">
        <v>2.0833333333333332E-4</v>
      </c>
      <c r="P13">
        <v>4.1666666666666669E-4</v>
      </c>
    </row>
    <row r="14" spans="1:16" x14ac:dyDescent="0.25">
      <c r="A14" t="s">
        <v>13</v>
      </c>
      <c r="B14">
        <v>0</v>
      </c>
      <c r="C14">
        <v>0</v>
      </c>
      <c r="D14">
        <v>8.4490740740740739E-4</v>
      </c>
      <c r="E14">
        <v>0</v>
      </c>
      <c r="F14">
        <v>2.7199074074074074E-3</v>
      </c>
      <c r="G14">
        <v>0</v>
      </c>
      <c r="I14">
        <v>0</v>
      </c>
      <c r="J14">
        <v>1.7361111111111112E-4</v>
      </c>
      <c r="K14">
        <v>0</v>
      </c>
      <c r="L14">
        <v>0</v>
      </c>
      <c r="M14">
        <v>3.8541666666666668E-3</v>
      </c>
      <c r="N14">
        <v>5.7870370370370367E-4</v>
      </c>
      <c r="O14">
        <v>1.5625000000000001E-3</v>
      </c>
      <c r="P14">
        <v>3.6458333333333325E-3</v>
      </c>
    </row>
    <row r="15" spans="1:16" x14ac:dyDescent="0.25">
      <c r="A15" t="s">
        <v>15</v>
      </c>
      <c r="B15">
        <v>0</v>
      </c>
      <c r="C15">
        <v>1.0416666666666669E-3</v>
      </c>
      <c r="D15">
        <v>3.6574074074074074E-3</v>
      </c>
      <c r="E15">
        <v>6.134259259259259E-4</v>
      </c>
      <c r="F15">
        <v>6.134259259259259E-4</v>
      </c>
      <c r="G15">
        <v>0</v>
      </c>
      <c r="I15">
        <v>0</v>
      </c>
      <c r="J15">
        <v>4.2824074074074075E-4</v>
      </c>
      <c r="K15">
        <v>0</v>
      </c>
      <c r="L15">
        <v>0</v>
      </c>
      <c r="M15">
        <v>2.2569444444444447E-3</v>
      </c>
      <c r="N15">
        <v>3.4722222222222218E-4</v>
      </c>
      <c r="O15">
        <v>5.5555555555555556E-4</v>
      </c>
      <c r="P15">
        <v>1.8981481481481479E-3</v>
      </c>
    </row>
    <row r="16" spans="1:16" x14ac:dyDescent="0.25">
      <c r="A16" t="s">
        <v>16</v>
      </c>
      <c r="B16">
        <v>0</v>
      </c>
      <c r="C16">
        <v>7.5231481481481482E-4</v>
      </c>
      <c r="D16">
        <v>2.5925925925925925E-3</v>
      </c>
      <c r="E16">
        <v>0</v>
      </c>
      <c r="I16">
        <v>0</v>
      </c>
      <c r="K16">
        <v>0</v>
      </c>
      <c r="L16">
        <v>0</v>
      </c>
      <c r="M16">
        <v>9.2592592592592588E-5</v>
      </c>
      <c r="N16">
        <v>2.1990740740740743E-4</v>
      </c>
      <c r="O16">
        <v>1.5046296296296297E-4</v>
      </c>
      <c r="P16">
        <v>5.7870370370370367E-4</v>
      </c>
    </row>
    <row r="17" spans="1:16" x14ac:dyDescent="0.25">
      <c r="A17" t="s">
        <v>17</v>
      </c>
      <c r="B17">
        <v>0</v>
      </c>
      <c r="C17">
        <v>1.4120370370370372E-3</v>
      </c>
      <c r="D17">
        <v>2.4305555555555556E-3</v>
      </c>
      <c r="E17">
        <v>1.3888888888888889E-4</v>
      </c>
      <c r="F17">
        <v>1.7361111111111112E-4</v>
      </c>
      <c r="G17">
        <v>2.3148148148148146E-4</v>
      </c>
      <c r="I17">
        <v>0</v>
      </c>
      <c r="J17">
        <v>1.0416666666666667E-4</v>
      </c>
      <c r="K17">
        <v>0</v>
      </c>
      <c r="L17">
        <v>0</v>
      </c>
      <c r="M17">
        <v>1.0069444444444442E-3</v>
      </c>
      <c r="N17">
        <v>9.2592592592592596E-4</v>
      </c>
      <c r="O17">
        <v>6.8287037037037036E-4</v>
      </c>
      <c r="P17">
        <v>2.8240740740740743E-3</v>
      </c>
    </row>
    <row r="18" spans="1:16" x14ac:dyDescent="0.25">
      <c r="A18" t="s">
        <v>18</v>
      </c>
      <c r="B18">
        <v>0</v>
      </c>
      <c r="C18">
        <v>7.1643518518518514E-3</v>
      </c>
      <c r="D18">
        <v>3.5972222222222225E-2</v>
      </c>
      <c r="E18">
        <v>9.0277777777777774E-4</v>
      </c>
      <c r="F18">
        <v>7.3842592592592588E-3</v>
      </c>
      <c r="G18">
        <v>1.0185185185185184E-3</v>
      </c>
      <c r="H18">
        <v>0</v>
      </c>
      <c r="I18">
        <v>0</v>
      </c>
      <c r="J18">
        <v>7.6388888888888882E-4</v>
      </c>
      <c r="K18">
        <v>0</v>
      </c>
      <c r="L18">
        <v>0</v>
      </c>
      <c r="M18">
        <v>1.4479166666666668E-2</v>
      </c>
      <c r="N18">
        <v>5.3240740740740731E-3</v>
      </c>
      <c r="O18">
        <v>3.9930555555555544E-3</v>
      </c>
      <c r="P18">
        <v>1.2858796296296287E-2</v>
      </c>
    </row>
    <row r="19" spans="1:16" x14ac:dyDescent="0.25">
      <c r="A19" t="s">
        <v>19</v>
      </c>
      <c r="B19">
        <v>0</v>
      </c>
      <c r="C19">
        <v>5.9259259259259282E-3</v>
      </c>
      <c r="D19">
        <v>6.1111111111111106E-3</v>
      </c>
      <c r="E19">
        <v>6.7129629629629635E-4</v>
      </c>
      <c r="F19">
        <v>3.9467592592592592E-3</v>
      </c>
      <c r="G19">
        <v>5.5555555555555556E-4</v>
      </c>
      <c r="H19">
        <v>0</v>
      </c>
      <c r="I19">
        <v>0</v>
      </c>
      <c r="J19">
        <v>4.3981481481481481E-4</v>
      </c>
      <c r="K19">
        <v>0</v>
      </c>
      <c r="L19">
        <v>0</v>
      </c>
      <c r="M19">
        <v>1.0775462962962969E-2</v>
      </c>
      <c r="N19">
        <v>3.3333333333333331E-3</v>
      </c>
      <c r="O19">
        <v>4.9074074074074072E-3</v>
      </c>
      <c r="P19">
        <v>1.3101851851851854E-2</v>
      </c>
    </row>
    <row r="20" spans="1:16" x14ac:dyDescent="0.25">
      <c r="A20" t="s">
        <v>20</v>
      </c>
      <c r="B20">
        <v>0</v>
      </c>
      <c r="C20">
        <v>1.0879629629629629E-3</v>
      </c>
      <c r="D20">
        <v>2.8935185185185184E-4</v>
      </c>
      <c r="E20">
        <v>0</v>
      </c>
      <c r="F20">
        <v>3.9351851851851852E-4</v>
      </c>
      <c r="G20">
        <v>1.8518518518518518E-4</v>
      </c>
      <c r="I20">
        <v>0</v>
      </c>
      <c r="J20">
        <v>0</v>
      </c>
      <c r="K20">
        <v>0</v>
      </c>
      <c r="L20">
        <v>0</v>
      </c>
      <c r="M20">
        <v>2.2569444444444442E-3</v>
      </c>
      <c r="N20">
        <v>9.7222222222222219E-4</v>
      </c>
      <c r="O20">
        <v>2.3032407407407407E-3</v>
      </c>
      <c r="P20">
        <v>5.9722222222222225E-3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AE45"/>
  <sheetViews>
    <sheetView showZeros="0" topLeftCell="A13" workbookViewId="0">
      <selection activeCell="A25" sqref="A25:T45"/>
    </sheetView>
  </sheetViews>
  <sheetFormatPr defaultRowHeight="15" x14ac:dyDescent="0.25"/>
  <cols>
    <col min="1" max="1" width="40.5703125" style="72" bestFit="1" customWidth="1"/>
    <col min="2" max="14" width="9.140625" style="72"/>
    <col min="15" max="15" width="9.7109375" style="72" bestFit="1" customWidth="1"/>
    <col min="16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1.3946759259259258E-2</v>
      </c>
      <c r="C2" s="72">
        <v>2.1527777777777778E-3</v>
      </c>
      <c r="D2" s="73">
        <f>B2/F2</f>
        <v>0.86628324946081947</v>
      </c>
      <c r="E2" s="73">
        <f>C2/F2</f>
        <v>0.13371675053918045</v>
      </c>
      <c r="F2" s="72">
        <f>SUM(B2:C2)</f>
        <v>1.6099537037037037E-2</v>
      </c>
    </row>
    <row r="3" spans="1:10" x14ac:dyDescent="0.25">
      <c r="A3" s="72" t="s">
        <v>100</v>
      </c>
      <c r="B3" s="72">
        <v>1.5879629629629625E-2</v>
      </c>
      <c r="C3" s="72">
        <v>0</v>
      </c>
      <c r="D3" s="73">
        <f t="shared" ref="D3:D20" si="0">B3/F3</f>
        <v>1</v>
      </c>
      <c r="E3" s="73">
        <f t="shared" ref="E3:E20" si="1">C3/F3</f>
        <v>0</v>
      </c>
      <c r="F3" s="72">
        <f t="shared" ref="F3:F20" si="2">SUM(B3:C3)</f>
        <v>1.5879629629629625E-2</v>
      </c>
    </row>
    <row r="4" spans="1:10" x14ac:dyDescent="0.25">
      <c r="A4" s="72" t="s">
        <v>51</v>
      </c>
      <c r="B4" s="72">
        <v>8.9930555555555545E-3</v>
      </c>
      <c r="C4" s="72">
        <v>1.5509259259259256E-3</v>
      </c>
      <c r="D4" s="73">
        <f t="shared" si="0"/>
        <v>0.85290889132821068</v>
      </c>
      <c r="E4" s="73">
        <f t="shared" si="1"/>
        <v>0.14709110867178923</v>
      </c>
      <c r="F4" s="72">
        <f t="shared" si="2"/>
        <v>1.0543981481481481E-2</v>
      </c>
    </row>
    <row r="5" spans="1:10" x14ac:dyDescent="0.25">
      <c r="A5" s="72" t="s">
        <v>11</v>
      </c>
      <c r="B5" s="72">
        <v>2.7777777777777769E-2</v>
      </c>
      <c r="C5" s="72">
        <v>2.5115740740740741E-3</v>
      </c>
      <c r="D5" s="73">
        <f t="shared" si="0"/>
        <v>0.91708062667176149</v>
      </c>
      <c r="E5" s="73">
        <f t="shared" si="1"/>
        <v>8.2919373328238455E-2</v>
      </c>
      <c r="F5" s="72">
        <f t="shared" si="2"/>
        <v>3.0289351851851845E-2</v>
      </c>
    </row>
    <row r="6" spans="1:10" x14ac:dyDescent="0.25">
      <c r="A6" s="72" t="s">
        <v>12</v>
      </c>
      <c r="B6" s="72">
        <v>7.0486111111111114E-3</v>
      </c>
      <c r="C6" s="72">
        <v>1.0104166666666664E-2</v>
      </c>
      <c r="D6" s="73">
        <f t="shared" si="0"/>
        <v>0.41093117408906893</v>
      </c>
      <c r="E6" s="73">
        <f t="shared" si="1"/>
        <v>0.58906882591093113</v>
      </c>
      <c r="F6" s="72">
        <f t="shared" si="2"/>
        <v>1.7152777777777774E-2</v>
      </c>
    </row>
    <row r="7" spans="1:10" x14ac:dyDescent="0.25">
      <c r="A7" s="72" t="s">
        <v>159</v>
      </c>
      <c r="B7" s="72">
        <v>2.650462962962963E-3</v>
      </c>
      <c r="C7" s="72">
        <v>2.4074074074074076E-3</v>
      </c>
      <c r="D7" s="73">
        <f t="shared" si="0"/>
        <v>0.52402745995423339</v>
      </c>
      <c r="E7" s="73">
        <f t="shared" si="1"/>
        <v>0.47597254004576661</v>
      </c>
      <c r="F7" s="72">
        <f t="shared" si="2"/>
        <v>5.0578703703703706E-3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B8" s="72">
        <v>2.4305555555555556E-3</v>
      </c>
      <c r="C8" s="72">
        <v>4.0509259259259258E-4</v>
      </c>
      <c r="D8" s="73">
        <f t="shared" si="0"/>
        <v>0.8571428571428571</v>
      </c>
      <c r="E8" s="73">
        <f t="shared" si="1"/>
        <v>0.14285714285714285</v>
      </c>
      <c r="F8" s="72">
        <f t="shared" si="2"/>
        <v>2.8356481481481483E-3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B9" s="72">
        <v>3.8194444444444441E-4</v>
      </c>
      <c r="C9" s="72">
        <v>6.018518518518519E-4</v>
      </c>
      <c r="D9" s="73">
        <f t="shared" si="0"/>
        <v>0.38823529411764696</v>
      </c>
      <c r="E9" s="73">
        <f t="shared" si="1"/>
        <v>0.61176470588235288</v>
      </c>
      <c r="F9" s="72">
        <f t="shared" si="2"/>
        <v>9.8379629629629642E-4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72">
        <v>1.3194444444444443E-3</v>
      </c>
      <c r="C10" s="72">
        <v>0</v>
      </c>
      <c r="D10" s="73">
        <f t="shared" si="0"/>
        <v>1</v>
      </c>
      <c r="E10" s="73">
        <f t="shared" si="1"/>
        <v>0</v>
      </c>
      <c r="F10" s="72">
        <f t="shared" si="2"/>
        <v>1.3194444444444443E-3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B11" s="72">
        <v>9.2592592592592585E-4</v>
      </c>
      <c r="C11" s="72">
        <v>0</v>
      </c>
      <c r="D11" s="73">
        <f t="shared" si="0"/>
        <v>1</v>
      </c>
      <c r="E11" s="73">
        <f t="shared" si="1"/>
        <v>0</v>
      </c>
      <c r="F11" s="72">
        <f t="shared" si="2"/>
        <v>9.2592592592592585E-4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B12" s="72">
        <v>8.4490740740740728E-4</v>
      </c>
      <c r="C12" s="72">
        <v>1.1226851851851851E-3</v>
      </c>
      <c r="D12" s="73">
        <f t="shared" si="0"/>
        <v>0.42941176470588233</v>
      </c>
      <c r="E12" s="73">
        <f t="shared" si="1"/>
        <v>0.57058823529411762</v>
      </c>
      <c r="F12" s="72">
        <f t="shared" si="2"/>
        <v>1.9675925925925924E-3</v>
      </c>
    </row>
    <row r="13" spans="1:10" x14ac:dyDescent="0.25">
      <c r="A13" s="72" t="s">
        <v>160</v>
      </c>
      <c r="B13" s="72">
        <v>6.2500000000000001E-4</v>
      </c>
      <c r="C13" s="72">
        <v>0</v>
      </c>
      <c r="D13" s="73">
        <f t="shared" si="0"/>
        <v>1</v>
      </c>
      <c r="E13" s="73">
        <f t="shared" si="1"/>
        <v>0</v>
      </c>
      <c r="F13" s="72">
        <f t="shared" si="2"/>
        <v>6.2500000000000001E-4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4.4907407407407396E-3</v>
      </c>
      <c r="C14" s="72">
        <v>1.2962962962962963E-3</v>
      </c>
      <c r="D14" s="73">
        <f t="shared" si="0"/>
        <v>0.77599999999999991</v>
      </c>
      <c r="E14" s="73">
        <f t="shared" si="1"/>
        <v>0.22400000000000003</v>
      </c>
      <c r="F14" s="72">
        <f t="shared" si="2"/>
        <v>5.7870370370370358E-3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2.8009259259259255E-3</v>
      </c>
      <c r="C15" s="72">
        <v>0</v>
      </c>
      <c r="D15" s="73">
        <f t="shared" si="0"/>
        <v>1</v>
      </c>
      <c r="E15" s="73">
        <f t="shared" si="1"/>
        <v>0</v>
      </c>
      <c r="F15" s="72">
        <f t="shared" si="2"/>
        <v>2.8009259259259255E-3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9.4907407407407408E-4</v>
      </c>
      <c r="D16" s="73">
        <f t="shared" si="0"/>
        <v>0</v>
      </c>
      <c r="E16" s="73">
        <f t="shared" si="1"/>
        <v>1</v>
      </c>
      <c r="F16" s="72">
        <f t="shared" si="2"/>
        <v>9.4907407407407408E-4</v>
      </c>
      <c r="G16" s="72">
        <v>0</v>
      </c>
      <c r="H16" s="72">
        <v>0</v>
      </c>
      <c r="I16" s="72">
        <v>0</v>
      </c>
      <c r="J16" s="72">
        <v>0</v>
      </c>
    </row>
    <row r="17" spans="1:31" x14ac:dyDescent="0.25">
      <c r="A17" s="72" t="s">
        <v>17</v>
      </c>
      <c r="B17" s="72">
        <v>4.4328703703703709E-3</v>
      </c>
      <c r="C17" s="72">
        <v>0</v>
      </c>
      <c r="D17" s="73">
        <f t="shared" si="0"/>
        <v>1</v>
      </c>
      <c r="E17" s="73">
        <f t="shared" si="1"/>
        <v>0</v>
      </c>
      <c r="F17" s="72">
        <f t="shared" si="2"/>
        <v>4.4328703703703709E-3</v>
      </c>
      <c r="G17" s="72">
        <v>0</v>
      </c>
      <c r="H17" s="72">
        <v>0</v>
      </c>
      <c r="I17" s="72">
        <v>0</v>
      </c>
      <c r="J17" s="72">
        <v>0</v>
      </c>
    </row>
    <row r="18" spans="1:31" x14ac:dyDescent="0.25">
      <c r="A18" s="72" t="s">
        <v>18</v>
      </c>
      <c r="B18" s="72">
        <v>2.2175925925925911E-2</v>
      </c>
      <c r="C18" s="72">
        <v>0</v>
      </c>
      <c r="D18" s="73">
        <f t="shared" si="0"/>
        <v>1</v>
      </c>
      <c r="E18" s="73">
        <f t="shared" si="1"/>
        <v>0</v>
      </c>
      <c r="F18" s="72">
        <f t="shared" si="2"/>
        <v>2.2175925925925911E-2</v>
      </c>
      <c r="G18" s="72">
        <v>0</v>
      </c>
      <c r="H18" s="72">
        <v>0</v>
      </c>
      <c r="I18" s="72">
        <v>0</v>
      </c>
      <c r="J18" s="72">
        <v>0</v>
      </c>
    </row>
    <row r="19" spans="1:31" x14ac:dyDescent="0.25">
      <c r="A19" s="72" t="s">
        <v>19</v>
      </c>
      <c r="B19" s="72">
        <v>1.8472222222222223E-2</v>
      </c>
      <c r="C19" s="72">
        <v>2.8703703703703703E-3</v>
      </c>
      <c r="D19" s="73">
        <f t="shared" si="0"/>
        <v>0.86550976138828639</v>
      </c>
      <c r="E19" s="73">
        <f t="shared" si="1"/>
        <v>0.13449023861171366</v>
      </c>
      <c r="F19" s="72">
        <f t="shared" si="2"/>
        <v>2.1342592592592594E-2</v>
      </c>
      <c r="G19" s="72">
        <v>0</v>
      </c>
      <c r="H19" s="72">
        <v>0</v>
      </c>
      <c r="I19" s="72">
        <v>0</v>
      </c>
      <c r="J19" s="72">
        <v>0</v>
      </c>
    </row>
    <row r="20" spans="1:31" x14ac:dyDescent="0.25">
      <c r="A20" s="72" t="s">
        <v>20</v>
      </c>
      <c r="B20" s="72">
        <v>9.2476851851851852E-3</v>
      </c>
      <c r="C20" s="72">
        <v>0</v>
      </c>
      <c r="D20" s="73">
        <f t="shared" si="0"/>
        <v>1</v>
      </c>
      <c r="E20" s="73">
        <f t="shared" si="1"/>
        <v>0</v>
      </c>
      <c r="F20" s="72">
        <f t="shared" si="2"/>
        <v>9.2476851851851852E-3</v>
      </c>
      <c r="G20" s="72">
        <v>0</v>
      </c>
      <c r="H20" s="72">
        <v>0</v>
      </c>
      <c r="I20" s="72">
        <v>0</v>
      </c>
      <c r="J20" s="72">
        <v>0</v>
      </c>
    </row>
    <row r="26" spans="1:31" s="182" customFormat="1" x14ac:dyDescent="0.25"/>
    <row r="27" spans="1:31" s="179" customFormat="1" x14ac:dyDescent="0.25"/>
    <row r="28" spans="1:31" customFormat="1" x14ac:dyDescent="0.25">
      <c r="B28" s="183"/>
      <c r="C28" s="183"/>
      <c r="D28" s="183"/>
      <c r="E28" s="183"/>
      <c r="F28" s="183"/>
      <c r="G28" s="183"/>
      <c r="U28" s="72"/>
      <c r="V28" s="179"/>
      <c r="W28" s="179"/>
      <c r="X28" s="179"/>
      <c r="Y28" s="72"/>
      <c r="Z28" s="72"/>
      <c r="AA28" s="72"/>
      <c r="AB28" s="72"/>
      <c r="AC28" s="72"/>
      <c r="AD28" s="72"/>
      <c r="AE28" s="72"/>
    </row>
    <row r="29" spans="1:31" x14ac:dyDescent="0.25">
      <c r="V29" s="179"/>
      <c r="W29" s="179"/>
      <c r="X29" s="179"/>
    </row>
    <row r="30" spans="1:31" x14ac:dyDescent="0.25">
      <c r="V30" s="179"/>
      <c r="W30" s="179"/>
      <c r="X30" s="179"/>
    </row>
    <row r="31" spans="1:31" x14ac:dyDescent="0.25">
      <c r="V31" s="179"/>
      <c r="W31" s="179"/>
      <c r="X31" s="179"/>
    </row>
    <row r="32" spans="1:31" x14ac:dyDescent="0.25">
      <c r="V32" s="179"/>
      <c r="W32" s="179"/>
      <c r="X32" s="179"/>
    </row>
    <row r="33" spans="22:24" x14ac:dyDescent="0.25">
      <c r="V33" s="179"/>
      <c r="W33" s="179"/>
      <c r="X33" s="179"/>
    </row>
    <row r="34" spans="22:24" x14ac:dyDescent="0.25">
      <c r="V34" s="179"/>
      <c r="W34" s="179"/>
      <c r="X34" s="179"/>
    </row>
    <row r="35" spans="22:24" x14ac:dyDescent="0.25">
      <c r="V35" s="179"/>
      <c r="W35" s="179"/>
      <c r="X35" s="179"/>
    </row>
    <row r="36" spans="22:24" x14ac:dyDescent="0.25">
      <c r="V36" s="179"/>
      <c r="W36" s="179"/>
      <c r="X36" s="179"/>
    </row>
    <row r="37" spans="22:24" x14ac:dyDescent="0.25">
      <c r="V37" s="179"/>
      <c r="W37" s="179"/>
      <c r="X37" s="179"/>
    </row>
    <row r="38" spans="22:24" x14ac:dyDescent="0.25">
      <c r="V38" s="179"/>
      <c r="W38" s="179"/>
      <c r="X38" s="179"/>
    </row>
    <row r="39" spans="22:24" x14ac:dyDescent="0.25">
      <c r="V39" s="179"/>
      <c r="W39" s="179"/>
      <c r="X39" s="179"/>
    </row>
    <row r="40" spans="22:24" x14ac:dyDescent="0.25">
      <c r="V40" s="179"/>
      <c r="W40" s="179"/>
      <c r="X40" s="179"/>
    </row>
    <row r="41" spans="22:24" x14ac:dyDescent="0.25">
      <c r="V41" s="179"/>
      <c r="W41" s="179"/>
      <c r="X41" s="179"/>
    </row>
    <row r="42" spans="22:24" x14ac:dyDescent="0.25">
      <c r="V42" s="179"/>
      <c r="W42" s="179"/>
      <c r="X42" s="179"/>
    </row>
    <row r="43" spans="22:24" x14ac:dyDescent="0.25">
      <c r="V43" s="179"/>
      <c r="W43" s="179"/>
      <c r="X43" s="179"/>
    </row>
    <row r="44" spans="22:24" x14ac:dyDescent="0.25">
      <c r="V44" s="179"/>
      <c r="W44" s="179"/>
      <c r="X44" s="179"/>
    </row>
    <row r="45" spans="22:24" x14ac:dyDescent="0.25">
      <c r="V45" s="179"/>
      <c r="W45" s="179"/>
      <c r="X45" s="179"/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0"/>
  <sheetViews>
    <sheetView showZeros="0" topLeftCell="A13" workbookViewId="0">
      <selection activeCell="A24" sqref="A24:T4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3.7037037037037035E-4</v>
      </c>
      <c r="C2" s="72">
        <v>0</v>
      </c>
      <c r="D2" s="73">
        <f>B2/F2</f>
        <v>1</v>
      </c>
      <c r="E2" s="73">
        <f>C2/F2</f>
        <v>0</v>
      </c>
      <c r="F2" s="72">
        <v>3.7037037037037035E-4</v>
      </c>
    </row>
    <row r="3" spans="1:10" x14ac:dyDescent="0.25">
      <c r="A3" s="72" t="s">
        <v>100</v>
      </c>
      <c r="B3" s="72">
        <v>9.1435185185185185E-4</v>
      </c>
      <c r="C3" s="72">
        <v>1.1574074074074073E-4</v>
      </c>
      <c r="D3" s="73">
        <f t="shared" ref="D3:D20" si="0">B3/F3</f>
        <v>0.88764044943820219</v>
      </c>
      <c r="E3" s="73">
        <f t="shared" ref="E3:E20" si="1">C3/F3</f>
        <v>0.11235955056179774</v>
      </c>
      <c r="F3" s="72">
        <v>1.0300925925925926E-3</v>
      </c>
    </row>
    <row r="4" spans="1:10" x14ac:dyDescent="0.25">
      <c r="A4" s="72" t="s">
        <v>51</v>
      </c>
      <c r="B4" s="72">
        <v>0</v>
      </c>
      <c r="D4" s="73" t="e">
        <f t="shared" si="0"/>
        <v>#DIV/0!</v>
      </c>
      <c r="E4" s="73" t="e">
        <f t="shared" si="1"/>
        <v>#DIV/0!</v>
      </c>
      <c r="F4" s="72">
        <v>0</v>
      </c>
    </row>
    <row r="5" spans="1:10" x14ac:dyDescent="0.25">
      <c r="A5" s="72" t="s">
        <v>11</v>
      </c>
      <c r="B5" s="72">
        <v>2.199074074074074E-4</v>
      </c>
      <c r="D5" s="73">
        <f t="shared" si="0"/>
        <v>1</v>
      </c>
      <c r="E5" s="73">
        <f t="shared" si="1"/>
        <v>0</v>
      </c>
      <c r="F5" s="72">
        <v>2.199074074074074E-4</v>
      </c>
    </row>
    <row r="6" spans="1:10" x14ac:dyDescent="0.25">
      <c r="A6" s="72" t="s">
        <v>12</v>
      </c>
      <c r="B6" s="72">
        <v>0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v>0</v>
      </c>
    </row>
    <row r="7" spans="1:10" x14ac:dyDescent="0.25">
      <c r="A7" s="72" t="s">
        <v>159</v>
      </c>
      <c r="B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B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D9" s="73" t="e">
        <f t="shared" si="0"/>
        <v>#DIV/0!</v>
      </c>
      <c r="E9" s="73" t="e">
        <f t="shared" si="1"/>
        <v>#DIV/0!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72">
        <v>1.1574074074074073E-4</v>
      </c>
      <c r="D10" s="73">
        <f t="shared" si="0"/>
        <v>1</v>
      </c>
      <c r="E10" s="73">
        <f t="shared" si="1"/>
        <v>0</v>
      </c>
      <c r="F10" s="72">
        <v>1.1574074074074073E-4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D11" s="73" t="e">
        <f t="shared" si="0"/>
        <v>#DIV/0!</v>
      </c>
      <c r="E11" s="73" t="e">
        <f t="shared" si="1"/>
        <v>#DIV/0!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D12" s="73" t="e">
        <f t="shared" si="0"/>
        <v>#DIV/0!</v>
      </c>
      <c r="E12" s="73" t="e">
        <f t="shared" si="1"/>
        <v>#DIV/0!</v>
      </c>
    </row>
    <row r="13" spans="1:10" x14ac:dyDescent="0.25">
      <c r="A13" s="72" t="s">
        <v>160</v>
      </c>
      <c r="D13" s="73" t="e">
        <f t="shared" si="0"/>
        <v>#DIV/0!</v>
      </c>
      <c r="E13" s="73" t="e">
        <f t="shared" si="1"/>
        <v>#DIV/0!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1.7361111111111112E-4</v>
      </c>
      <c r="D14" s="73">
        <f t="shared" si="0"/>
        <v>1</v>
      </c>
      <c r="E14" s="73">
        <f t="shared" si="1"/>
        <v>0</v>
      </c>
      <c r="F14" s="72">
        <v>1.7361111111111112E-4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4.2824074074074075E-4</v>
      </c>
      <c r="D15" s="73">
        <f t="shared" si="0"/>
        <v>1</v>
      </c>
      <c r="E15" s="73">
        <f t="shared" si="1"/>
        <v>0</v>
      </c>
      <c r="F15" s="72">
        <v>4.2824074074074075E-4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D16" s="73" t="e">
        <f t="shared" si="0"/>
        <v>#DIV/0!</v>
      </c>
      <c r="E16" s="73" t="e">
        <f t="shared" si="1"/>
        <v>#DIV/0!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1.0416666666666667E-4</v>
      </c>
      <c r="D17" s="73">
        <f t="shared" si="0"/>
        <v>1</v>
      </c>
      <c r="E17" s="73">
        <f t="shared" si="1"/>
        <v>0</v>
      </c>
      <c r="F17" s="72">
        <v>1.0416666666666667E-4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7.6388888888888882E-4</v>
      </c>
      <c r="D18" s="73">
        <f t="shared" si="0"/>
        <v>1</v>
      </c>
      <c r="E18" s="73">
        <f t="shared" si="1"/>
        <v>0</v>
      </c>
      <c r="F18" s="72">
        <v>7.6388888888888882E-4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4.3981481481481481E-4</v>
      </c>
      <c r="C19" s="72">
        <v>0</v>
      </c>
      <c r="D19" s="73">
        <f t="shared" si="0"/>
        <v>1</v>
      </c>
      <c r="E19" s="73">
        <f t="shared" si="1"/>
        <v>0</v>
      </c>
      <c r="F19" s="72">
        <v>4.3981481481481481E-4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D20" s="73" t="e">
        <f t="shared" si="0"/>
        <v>#DIV/0!</v>
      </c>
      <c r="E20" s="73" t="e">
        <f t="shared" si="1"/>
        <v>#DIV/0!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N47"/>
  <sheetViews>
    <sheetView showZeros="0" topLeftCell="A16" workbookViewId="0">
      <selection activeCell="A25" sqref="A25:N45"/>
    </sheetView>
  </sheetViews>
  <sheetFormatPr defaultRowHeight="15" x14ac:dyDescent="0.25"/>
  <cols>
    <col min="1" max="16384" width="9.140625" style="72"/>
  </cols>
  <sheetData>
    <row r="1" spans="1:6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6" x14ac:dyDescent="0.25">
      <c r="A2" s="72" t="s">
        <v>37</v>
      </c>
      <c r="B2" s="72">
        <v>5.1736111111111115E-3</v>
      </c>
      <c r="C2" s="72">
        <v>2.7777777777777778E-4</v>
      </c>
      <c r="D2" s="73">
        <f>B2/F2</f>
        <v>0.94904458598726116</v>
      </c>
      <c r="E2" s="73">
        <f>C2/F2</f>
        <v>5.0955414012738849E-2</v>
      </c>
      <c r="F2" s="72">
        <v>5.4513888888888893E-3</v>
      </c>
    </row>
    <row r="3" spans="1:6" x14ac:dyDescent="0.25">
      <c r="A3" s="72" t="s">
        <v>100</v>
      </c>
      <c r="B3" s="72">
        <v>1.4687500000000003E-2</v>
      </c>
      <c r="C3" s="72">
        <v>0</v>
      </c>
      <c r="D3" s="73">
        <f t="shared" ref="D3:D20" si="0">B3/F3</f>
        <v>1</v>
      </c>
      <c r="E3" s="73">
        <f t="shared" ref="E3:E20" si="1">C3/F3</f>
        <v>0</v>
      </c>
      <c r="F3" s="72">
        <v>1.4687500000000003E-2</v>
      </c>
    </row>
    <row r="4" spans="1:6" x14ac:dyDescent="0.25">
      <c r="A4" s="72" t="s">
        <v>51</v>
      </c>
      <c r="B4" s="72">
        <v>3.2407407407407411E-3</v>
      </c>
      <c r="C4" s="72">
        <v>1.0300925925925926E-3</v>
      </c>
      <c r="D4" s="73">
        <f t="shared" si="0"/>
        <v>0.75880758807588078</v>
      </c>
      <c r="E4" s="73">
        <f t="shared" si="1"/>
        <v>0.24119241192411922</v>
      </c>
      <c r="F4" s="72">
        <v>4.2708333333333339E-3</v>
      </c>
    </row>
    <row r="5" spans="1:6" x14ac:dyDescent="0.25">
      <c r="A5" s="72" t="s">
        <v>11</v>
      </c>
      <c r="B5" s="72">
        <v>1.1053240740740744E-2</v>
      </c>
      <c r="C5" s="72">
        <v>0</v>
      </c>
      <c r="D5" s="73">
        <f t="shared" si="0"/>
        <v>1</v>
      </c>
      <c r="E5" s="73">
        <f t="shared" si="1"/>
        <v>0</v>
      </c>
      <c r="F5" s="72">
        <v>1.1053240740740744E-2</v>
      </c>
    </row>
    <row r="6" spans="1:6" x14ac:dyDescent="0.25">
      <c r="A6" s="72" t="s">
        <v>12</v>
      </c>
      <c r="B6" s="72">
        <v>7.7546296296296293E-4</v>
      </c>
      <c r="C6" s="72">
        <v>1.7824074074074075E-3</v>
      </c>
      <c r="D6" s="73">
        <f t="shared" si="0"/>
        <v>0.30316742081447962</v>
      </c>
      <c r="E6" s="73">
        <f t="shared" si="1"/>
        <v>0.69683257918552033</v>
      </c>
      <c r="F6" s="72">
        <v>2.5578703703703705E-3</v>
      </c>
    </row>
    <row r="7" spans="1:6" x14ac:dyDescent="0.25">
      <c r="A7" s="72" t="s">
        <v>159</v>
      </c>
      <c r="B7" s="72">
        <v>7.1759259259259259E-4</v>
      </c>
      <c r="C7" s="72">
        <v>1.273148148148148E-4</v>
      </c>
      <c r="D7" s="73">
        <f t="shared" si="0"/>
        <v>0.84931506849315075</v>
      </c>
      <c r="E7" s="73">
        <f t="shared" si="1"/>
        <v>0.15068493150684931</v>
      </c>
      <c r="F7" s="72">
        <v>8.4490740740740739E-4</v>
      </c>
    </row>
    <row r="8" spans="1:6" x14ac:dyDescent="0.25">
      <c r="A8" s="72" t="s">
        <v>105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</row>
    <row r="9" spans="1:6" x14ac:dyDescent="0.25">
      <c r="A9" s="72" t="s">
        <v>106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</row>
    <row r="10" spans="1:6" x14ac:dyDescent="0.25">
      <c r="A10" s="72" t="s">
        <v>174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</row>
    <row r="11" spans="1:6" x14ac:dyDescent="0.25">
      <c r="A11" s="72" t="s">
        <v>201</v>
      </c>
      <c r="B11" s="72">
        <v>9.6064814814814819E-4</v>
      </c>
      <c r="C11" s="72">
        <v>0</v>
      </c>
      <c r="D11" s="73">
        <f t="shared" si="0"/>
        <v>1</v>
      </c>
      <c r="E11" s="73">
        <f t="shared" si="1"/>
        <v>0</v>
      </c>
      <c r="F11" s="72">
        <v>9.6064814814814819E-4</v>
      </c>
    </row>
    <row r="12" spans="1:6" x14ac:dyDescent="0.25">
      <c r="A12" s="72" t="s">
        <v>202</v>
      </c>
      <c r="B12" s="72">
        <v>4.2824074074074075E-4</v>
      </c>
      <c r="C12" s="72">
        <v>5.5555555555555556E-4</v>
      </c>
      <c r="D12" s="73">
        <f t="shared" si="0"/>
        <v>0.43529411764705878</v>
      </c>
      <c r="E12" s="73">
        <f t="shared" si="1"/>
        <v>0.56470588235294106</v>
      </c>
      <c r="F12" s="72">
        <v>9.8379629629629642E-4</v>
      </c>
    </row>
    <row r="13" spans="1:6" x14ac:dyDescent="0.25">
      <c r="A13" s="72" t="s">
        <v>160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</row>
    <row r="14" spans="1:6" x14ac:dyDescent="0.25">
      <c r="A14" s="72" t="s">
        <v>13</v>
      </c>
      <c r="B14" s="72">
        <v>2.7199074074074074E-3</v>
      </c>
      <c r="C14" s="72">
        <v>0</v>
      </c>
      <c r="D14" s="73">
        <f t="shared" si="0"/>
        <v>1</v>
      </c>
      <c r="E14" s="73">
        <f t="shared" si="1"/>
        <v>0</v>
      </c>
      <c r="F14" s="72">
        <v>2.7199074074074074E-3</v>
      </c>
    </row>
    <row r="15" spans="1:6" x14ac:dyDescent="0.25">
      <c r="A15" s="72" t="s">
        <v>15</v>
      </c>
      <c r="B15" s="72">
        <v>6.134259259259259E-4</v>
      </c>
      <c r="C15" s="72">
        <v>0</v>
      </c>
      <c r="D15" s="73">
        <f t="shared" si="0"/>
        <v>1</v>
      </c>
      <c r="E15" s="73">
        <f t="shared" si="1"/>
        <v>0</v>
      </c>
      <c r="F15" s="72">
        <v>6.134259259259259E-4</v>
      </c>
    </row>
    <row r="16" spans="1:6" x14ac:dyDescent="0.25">
      <c r="A16" s="72" t="s">
        <v>16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</row>
    <row r="17" spans="1:14" x14ac:dyDescent="0.25">
      <c r="A17" s="72" t="s">
        <v>17</v>
      </c>
      <c r="B17" s="72">
        <v>4.0509259259259258E-4</v>
      </c>
      <c r="C17" s="72">
        <v>0</v>
      </c>
      <c r="D17" s="73">
        <f t="shared" si="0"/>
        <v>1</v>
      </c>
      <c r="E17" s="73">
        <f t="shared" si="1"/>
        <v>0</v>
      </c>
      <c r="F17" s="72">
        <v>4.0509259259259258E-4</v>
      </c>
    </row>
    <row r="18" spans="1:14" x14ac:dyDescent="0.25">
      <c r="A18" s="72" t="s">
        <v>18</v>
      </c>
      <c r="B18" s="72">
        <v>8.4027777777777764E-3</v>
      </c>
      <c r="C18" s="72">
        <v>0</v>
      </c>
      <c r="D18" s="73">
        <f t="shared" si="0"/>
        <v>1</v>
      </c>
      <c r="E18" s="73">
        <f t="shared" si="1"/>
        <v>0</v>
      </c>
      <c r="F18" s="72">
        <v>8.4027777777777764E-3</v>
      </c>
    </row>
    <row r="19" spans="1:14" x14ac:dyDescent="0.25">
      <c r="A19" s="72" t="s">
        <v>19</v>
      </c>
      <c r="B19" s="72">
        <v>4.5023148148148149E-3</v>
      </c>
      <c r="C19" s="72">
        <v>0</v>
      </c>
      <c r="D19" s="73">
        <f t="shared" si="0"/>
        <v>1</v>
      </c>
      <c r="E19" s="73">
        <f t="shared" si="1"/>
        <v>0</v>
      </c>
      <c r="F19" s="72">
        <v>4.5023148148148149E-3</v>
      </c>
    </row>
    <row r="20" spans="1:14" x14ac:dyDescent="0.25">
      <c r="A20" s="72" t="s">
        <v>20</v>
      </c>
      <c r="B20" s="72">
        <v>5.7870370370370367E-4</v>
      </c>
      <c r="C20" s="72">
        <v>0</v>
      </c>
      <c r="D20" s="73">
        <f t="shared" si="0"/>
        <v>1</v>
      </c>
      <c r="E20" s="73">
        <f t="shared" si="1"/>
        <v>0</v>
      </c>
      <c r="F20" s="72">
        <v>5.7870370370370367E-4</v>
      </c>
    </row>
    <row r="27" spans="1:14" customForma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customForma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spans="1:14" customFormat="1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</row>
    <row r="30" spans="1:14" customFormat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</row>
    <row r="31" spans="1:14" customFormat="1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</row>
    <row r="32" spans="1:14" customFormat="1" x14ac:dyDescent="0.2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1:14" customForma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</row>
    <row r="34" spans="1:14" customFormat="1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</row>
    <row r="35" spans="1:14" customFormat="1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6" spans="1:14" customFormat="1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</row>
    <row r="37" spans="1:14" customFormat="1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</row>
    <row r="38" spans="1:14" customForma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</row>
    <row r="39" spans="1:14" customFormat="1" x14ac:dyDescent="0.2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</row>
    <row r="40" spans="1:14" customFormat="1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</row>
    <row r="41" spans="1:14" customFormat="1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</row>
    <row r="42" spans="1:14" customFormat="1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</row>
    <row r="43" spans="1:14" customFormat="1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</row>
    <row r="44" spans="1:14" customFormat="1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</row>
    <row r="45" spans="1:14" customFormat="1" x14ac:dyDescent="0.2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</row>
    <row r="46" spans="1:14" customFormat="1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1:14" customFormat="1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O46"/>
  <sheetViews>
    <sheetView showZeros="0" topLeftCell="A16" workbookViewId="0">
      <selection activeCell="A26" sqref="A26:N46"/>
    </sheetView>
  </sheetViews>
  <sheetFormatPr defaultRowHeight="15" x14ac:dyDescent="0.25"/>
  <cols>
    <col min="1" max="16384" width="9.140625" style="72"/>
  </cols>
  <sheetData>
    <row r="1" spans="1:6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6" x14ac:dyDescent="0.25">
      <c r="A2" s="72" t="s">
        <v>37</v>
      </c>
      <c r="B2" s="72">
        <v>1.1736111111111109E-2</v>
      </c>
      <c r="C2" s="72">
        <v>8.1018518518518527E-4</v>
      </c>
      <c r="D2" s="73">
        <f>B2/F2</f>
        <v>0.93542435424354242</v>
      </c>
      <c r="E2" s="73">
        <f>C2/F2</f>
        <v>6.4575645756457592E-2</v>
      </c>
      <c r="F2" s="72">
        <v>1.2546296296296293E-2</v>
      </c>
    </row>
    <row r="3" spans="1:6" x14ac:dyDescent="0.25">
      <c r="A3" s="72" t="s">
        <v>100</v>
      </c>
      <c r="B3" s="72">
        <v>3.2951388888888898E-2</v>
      </c>
      <c r="D3" s="73">
        <f t="shared" ref="D3:D20" si="0">B3/F3</f>
        <v>1</v>
      </c>
      <c r="E3" s="73">
        <f t="shared" ref="E3:E20" si="1">C3/F3</f>
        <v>0</v>
      </c>
      <c r="F3" s="72">
        <v>3.2951388888888898E-2</v>
      </c>
    </row>
    <row r="4" spans="1:6" x14ac:dyDescent="0.25">
      <c r="A4" s="72" t="s">
        <v>51</v>
      </c>
      <c r="B4" s="72">
        <v>2.4189814814814816E-3</v>
      </c>
      <c r="D4" s="73">
        <f t="shared" si="0"/>
        <v>1</v>
      </c>
      <c r="E4" s="73">
        <f t="shared" si="1"/>
        <v>0</v>
      </c>
      <c r="F4" s="72">
        <v>2.4189814814814816E-3</v>
      </c>
    </row>
    <row r="5" spans="1:6" x14ac:dyDescent="0.25">
      <c r="A5" s="72" t="s">
        <v>11</v>
      </c>
      <c r="B5" s="72">
        <v>2.2627314814814819E-2</v>
      </c>
      <c r="C5" s="72">
        <v>1.5972222222222223E-3</v>
      </c>
      <c r="D5" s="73">
        <f t="shared" si="0"/>
        <v>0.93406593406593408</v>
      </c>
      <c r="E5" s="73">
        <f t="shared" si="1"/>
        <v>6.5934065934065922E-2</v>
      </c>
      <c r="F5" s="72">
        <v>2.4224537037037041E-2</v>
      </c>
    </row>
    <row r="6" spans="1:6" x14ac:dyDescent="0.25">
      <c r="A6" s="72" t="s">
        <v>12</v>
      </c>
      <c r="B6" s="72">
        <v>0</v>
      </c>
      <c r="C6" s="72">
        <v>4.502314814814814E-3</v>
      </c>
      <c r="D6" s="73">
        <f t="shared" si="0"/>
        <v>0</v>
      </c>
      <c r="E6" s="73">
        <f t="shared" si="1"/>
        <v>1</v>
      </c>
      <c r="F6" s="72">
        <v>4.502314814814814E-3</v>
      </c>
    </row>
    <row r="7" spans="1:6" x14ac:dyDescent="0.25">
      <c r="A7" s="72" t="s">
        <v>159</v>
      </c>
      <c r="B7" s="72">
        <v>1.5046296296296296E-3</v>
      </c>
      <c r="D7" s="73">
        <f t="shared" si="0"/>
        <v>1</v>
      </c>
      <c r="E7" s="73">
        <f t="shared" si="1"/>
        <v>0</v>
      </c>
      <c r="F7" s="72">
        <v>1.5046296296296296E-3</v>
      </c>
    </row>
    <row r="8" spans="1:6" x14ac:dyDescent="0.25">
      <c r="A8" s="72" t="s">
        <v>105</v>
      </c>
      <c r="B8" s="72">
        <v>0</v>
      </c>
      <c r="C8" s="72">
        <v>1.0648148148148149E-3</v>
      </c>
      <c r="D8" s="73">
        <f t="shared" si="0"/>
        <v>0</v>
      </c>
      <c r="E8" s="73">
        <f t="shared" si="1"/>
        <v>1</v>
      </c>
      <c r="F8" s="72">
        <v>1.0648148148148149E-3</v>
      </c>
    </row>
    <row r="9" spans="1:6" x14ac:dyDescent="0.25">
      <c r="A9" s="72" t="s">
        <v>106</v>
      </c>
      <c r="B9" s="72">
        <v>1.1458333333333333E-3</v>
      </c>
      <c r="D9" s="73">
        <f t="shared" si="0"/>
        <v>1</v>
      </c>
      <c r="E9" s="73">
        <f t="shared" si="1"/>
        <v>0</v>
      </c>
      <c r="F9" s="72">
        <v>1.1458333333333333E-3</v>
      </c>
    </row>
    <row r="10" spans="1:6" x14ac:dyDescent="0.25">
      <c r="A10" s="72" t="s">
        <v>174</v>
      </c>
      <c r="B10" s="72">
        <v>4.6296296296296298E-4</v>
      </c>
      <c r="D10" s="73">
        <f t="shared" si="0"/>
        <v>1</v>
      </c>
      <c r="E10" s="73">
        <f t="shared" si="1"/>
        <v>0</v>
      </c>
      <c r="F10" s="72">
        <v>4.6296296296296298E-4</v>
      </c>
    </row>
    <row r="11" spans="1:6" x14ac:dyDescent="0.25">
      <c r="A11" s="72" t="s">
        <v>201</v>
      </c>
      <c r="B11" s="72">
        <v>6.9444444444444447E-4</v>
      </c>
      <c r="D11" s="73">
        <f t="shared" si="0"/>
        <v>1</v>
      </c>
      <c r="E11" s="73">
        <f t="shared" si="1"/>
        <v>0</v>
      </c>
      <c r="F11" s="72">
        <v>6.9444444444444447E-4</v>
      </c>
    </row>
    <row r="12" spans="1:6" x14ac:dyDescent="0.25">
      <c r="A12" s="72" t="s">
        <v>202</v>
      </c>
      <c r="B12" s="72">
        <v>8.6805555555555551E-4</v>
      </c>
      <c r="C12" s="72">
        <v>0</v>
      </c>
      <c r="D12" s="73">
        <f t="shared" si="0"/>
        <v>1</v>
      </c>
      <c r="E12" s="73">
        <f t="shared" si="1"/>
        <v>0</v>
      </c>
      <c r="F12" s="72">
        <v>8.6805555555555551E-4</v>
      </c>
    </row>
    <row r="13" spans="1:6" x14ac:dyDescent="0.25">
      <c r="A13" s="72" t="s">
        <v>160</v>
      </c>
      <c r="B13" s="72">
        <v>3.9351851851851852E-4</v>
      </c>
      <c r="D13" s="73">
        <f t="shared" si="0"/>
        <v>1</v>
      </c>
      <c r="E13" s="73">
        <f t="shared" si="1"/>
        <v>0</v>
      </c>
      <c r="F13" s="72">
        <v>3.9351851851851852E-4</v>
      </c>
    </row>
    <row r="14" spans="1:6" x14ac:dyDescent="0.25">
      <c r="A14" s="72" t="s">
        <v>13</v>
      </c>
      <c r="B14" s="72">
        <v>9.8379629629629642E-4</v>
      </c>
      <c r="C14" s="72">
        <v>2.8703703703703703E-3</v>
      </c>
      <c r="D14" s="73">
        <f t="shared" si="0"/>
        <v>0.25525525525525528</v>
      </c>
      <c r="E14" s="73">
        <f t="shared" si="1"/>
        <v>0.74474474474474472</v>
      </c>
      <c r="F14" s="72">
        <v>3.8541666666666668E-3</v>
      </c>
    </row>
    <row r="15" spans="1:6" x14ac:dyDescent="0.25">
      <c r="A15" s="72" t="s">
        <v>15</v>
      </c>
      <c r="B15" s="72">
        <v>2.2569444444444447E-3</v>
      </c>
      <c r="D15" s="73">
        <f t="shared" si="0"/>
        <v>1</v>
      </c>
      <c r="E15" s="73">
        <f t="shared" si="1"/>
        <v>0</v>
      </c>
      <c r="F15" s="72">
        <v>2.2569444444444447E-3</v>
      </c>
    </row>
    <row r="16" spans="1:6" x14ac:dyDescent="0.25">
      <c r="A16" s="72" t="s">
        <v>16</v>
      </c>
      <c r="C16" s="72">
        <v>9.2592592592592588E-5</v>
      </c>
      <c r="D16" s="73">
        <f t="shared" si="0"/>
        <v>0</v>
      </c>
      <c r="E16" s="73">
        <f t="shared" si="1"/>
        <v>1</v>
      </c>
      <c r="F16" s="72">
        <v>9.2592592592592588E-5</v>
      </c>
    </row>
    <row r="17" spans="1:15" x14ac:dyDescent="0.25">
      <c r="A17" s="72" t="s">
        <v>17</v>
      </c>
      <c r="B17" s="72">
        <v>1.0069444444444442E-3</v>
      </c>
      <c r="D17" s="73">
        <f t="shared" si="0"/>
        <v>1</v>
      </c>
      <c r="E17" s="73">
        <f t="shared" si="1"/>
        <v>0</v>
      </c>
      <c r="F17" s="72">
        <v>1.0069444444444442E-3</v>
      </c>
    </row>
    <row r="18" spans="1:15" x14ac:dyDescent="0.25">
      <c r="A18" s="72" t="s">
        <v>18</v>
      </c>
      <c r="B18" s="72">
        <v>1.4479166666666668E-2</v>
      </c>
      <c r="D18" s="73">
        <f t="shared" si="0"/>
        <v>1</v>
      </c>
      <c r="E18" s="73">
        <f t="shared" si="1"/>
        <v>0</v>
      </c>
      <c r="F18" s="72">
        <v>1.4479166666666668E-2</v>
      </c>
    </row>
    <row r="19" spans="1:15" x14ac:dyDescent="0.25">
      <c r="A19" s="72" t="s">
        <v>19</v>
      </c>
      <c r="B19" s="72">
        <v>1.0590277777777784E-2</v>
      </c>
      <c r="C19" s="72">
        <v>1.8518518518518518E-4</v>
      </c>
      <c r="D19" s="73">
        <f t="shared" si="0"/>
        <v>0.98281417830290008</v>
      </c>
      <c r="E19" s="73">
        <f t="shared" si="1"/>
        <v>1.7185821697099882E-2</v>
      </c>
      <c r="F19" s="72">
        <v>1.0775462962962969E-2</v>
      </c>
    </row>
    <row r="20" spans="1:15" x14ac:dyDescent="0.25">
      <c r="A20" s="72" t="s">
        <v>20</v>
      </c>
      <c r="B20" s="72">
        <v>2.2569444444444442E-3</v>
      </c>
      <c r="D20" s="73">
        <f t="shared" si="0"/>
        <v>1</v>
      </c>
      <c r="E20" s="73">
        <f t="shared" si="1"/>
        <v>0</v>
      </c>
      <c r="F20" s="72">
        <v>2.2569444444444442E-3</v>
      </c>
    </row>
    <row r="26" spans="1:15" s="182" customFormat="1" x14ac:dyDescent="0.25"/>
    <row r="27" spans="1:15" s="182" customFormat="1" x14ac:dyDescent="0.25"/>
    <row r="28" spans="1:15" customForma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1:15" customFormat="1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5" customFormat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15" customFormat="1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15" customFormat="1" x14ac:dyDescent="0.2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5" customForma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1:15" customFormat="1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</row>
    <row r="35" spans="1:15" customFormat="1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1:15" customFormat="1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</row>
    <row r="37" spans="1:15" customFormat="1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</row>
    <row r="38" spans="1:15" customForma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  <row r="39" spans="1:15" customFormat="1" x14ac:dyDescent="0.2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</row>
    <row r="40" spans="1:15" customFormat="1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</row>
    <row r="41" spans="1:15" customFormat="1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</row>
    <row r="42" spans="1:15" customFormat="1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  <row r="43" spans="1:15" customFormat="1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15" customFormat="1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</row>
    <row r="45" spans="1:15" customFormat="1" x14ac:dyDescent="0.2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</row>
    <row r="46" spans="1:15" customFormat="1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G20"/>
  <sheetViews>
    <sheetView showZeros="0" topLeftCell="A19" workbookViewId="0">
      <selection activeCell="A27" sqref="A27:M47"/>
    </sheetView>
  </sheetViews>
  <sheetFormatPr defaultRowHeight="15" x14ac:dyDescent="0.25"/>
  <cols>
    <col min="1" max="16384" width="9.140625" style="72"/>
  </cols>
  <sheetData>
    <row r="1" spans="1:7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7" x14ac:dyDescent="0.25">
      <c r="A2" s="72" t="s">
        <v>37</v>
      </c>
      <c r="B2" s="72">
        <v>5.4398148148148144E-4</v>
      </c>
      <c r="D2" s="73">
        <f>B2/F2</f>
        <v>1</v>
      </c>
      <c r="E2" s="73">
        <f>C2/F2</f>
        <v>0</v>
      </c>
      <c r="F2" s="72">
        <v>5.4398148148148144E-4</v>
      </c>
    </row>
    <row r="3" spans="1:7" x14ac:dyDescent="0.25">
      <c r="A3" s="72" t="s">
        <v>100</v>
      </c>
      <c r="B3" s="72">
        <v>1.6203703703703703E-4</v>
      </c>
      <c r="D3" s="73">
        <f t="shared" ref="D3:D20" si="0">B3/F3</f>
        <v>1</v>
      </c>
      <c r="E3" s="73">
        <f t="shared" ref="E3:E20" si="1">C3/F3</f>
        <v>0</v>
      </c>
      <c r="F3" s="72">
        <v>1.6203703703703703E-4</v>
      </c>
    </row>
    <row r="4" spans="1:7" x14ac:dyDescent="0.25">
      <c r="A4" s="72" t="s">
        <v>51</v>
      </c>
      <c r="B4" s="72">
        <v>2.199074074074074E-4</v>
      </c>
      <c r="D4" s="73">
        <f t="shared" si="0"/>
        <v>1</v>
      </c>
      <c r="E4" s="73">
        <f t="shared" si="1"/>
        <v>0</v>
      </c>
      <c r="F4" s="72">
        <v>2.199074074074074E-4</v>
      </c>
    </row>
    <row r="5" spans="1:7" x14ac:dyDescent="0.25">
      <c r="A5" s="72" t="s">
        <v>11</v>
      </c>
      <c r="B5" s="72">
        <v>2.5462962962962961E-4</v>
      </c>
      <c r="D5" s="73">
        <f t="shared" si="0"/>
        <v>1</v>
      </c>
      <c r="E5" s="73">
        <f t="shared" si="1"/>
        <v>0</v>
      </c>
      <c r="F5" s="72">
        <v>2.5462962962962961E-4</v>
      </c>
    </row>
    <row r="6" spans="1:7" x14ac:dyDescent="0.25">
      <c r="A6" s="72" t="s">
        <v>12</v>
      </c>
      <c r="D6" s="73" t="e">
        <f t="shared" si="0"/>
        <v>#DIV/0!</v>
      </c>
      <c r="E6" s="73" t="e">
        <f t="shared" si="1"/>
        <v>#DIV/0!</v>
      </c>
    </row>
    <row r="7" spans="1:7" x14ac:dyDescent="0.25">
      <c r="A7" s="72" t="s">
        <v>159</v>
      </c>
      <c r="B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</row>
    <row r="8" spans="1:7" x14ac:dyDescent="0.25">
      <c r="A8" s="72" t="s">
        <v>105</v>
      </c>
      <c r="D8" s="73" t="e">
        <f t="shared" si="0"/>
        <v>#DIV/0!</v>
      </c>
      <c r="E8" s="73" t="e">
        <f t="shared" si="1"/>
        <v>#DIV/0!</v>
      </c>
      <c r="G8" s="72">
        <v>0</v>
      </c>
    </row>
    <row r="9" spans="1:7" x14ac:dyDescent="0.25">
      <c r="A9" s="72" t="s">
        <v>106</v>
      </c>
      <c r="D9" s="73" t="e">
        <f t="shared" si="0"/>
        <v>#DIV/0!</v>
      </c>
      <c r="E9" s="73" t="e">
        <f t="shared" si="1"/>
        <v>#DIV/0!</v>
      </c>
      <c r="G9" s="72">
        <v>0</v>
      </c>
    </row>
    <row r="10" spans="1:7" x14ac:dyDescent="0.25">
      <c r="A10" s="72" t="s">
        <v>174</v>
      </c>
      <c r="D10" s="73" t="e">
        <f t="shared" si="0"/>
        <v>#DIV/0!</v>
      </c>
      <c r="E10" s="73" t="e">
        <f t="shared" si="1"/>
        <v>#DIV/0!</v>
      </c>
      <c r="G10" s="72">
        <v>0</v>
      </c>
    </row>
    <row r="11" spans="1:7" x14ac:dyDescent="0.25">
      <c r="A11" s="72" t="s">
        <v>201</v>
      </c>
      <c r="D11" s="73" t="e">
        <f t="shared" si="0"/>
        <v>#DIV/0!</v>
      </c>
      <c r="E11" s="73" t="e">
        <f t="shared" si="1"/>
        <v>#DIV/0!</v>
      </c>
      <c r="G11" s="72">
        <v>0</v>
      </c>
    </row>
    <row r="12" spans="1:7" x14ac:dyDescent="0.25">
      <c r="A12" s="72" t="s">
        <v>202</v>
      </c>
      <c r="D12" s="73" t="e">
        <f t="shared" si="0"/>
        <v>#DIV/0!</v>
      </c>
      <c r="E12" s="73" t="e">
        <f t="shared" si="1"/>
        <v>#DIV/0!</v>
      </c>
    </row>
    <row r="13" spans="1:7" x14ac:dyDescent="0.25">
      <c r="A13" s="72" t="s">
        <v>160</v>
      </c>
      <c r="D13" s="73" t="e">
        <f t="shared" si="0"/>
        <v>#DIV/0!</v>
      </c>
      <c r="E13" s="73" t="e">
        <f t="shared" si="1"/>
        <v>#DIV/0!</v>
      </c>
      <c r="G13" s="72">
        <v>0</v>
      </c>
    </row>
    <row r="14" spans="1:7" x14ac:dyDescent="0.25">
      <c r="A14" s="72" t="s">
        <v>13</v>
      </c>
      <c r="B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</row>
    <row r="15" spans="1:7" x14ac:dyDescent="0.25">
      <c r="A15" s="72" t="s">
        <v>15</v>
      </c>
      <c r="B15" s="72">
        <v>6.134259259259259E-4</v>
      </c>
      <c r="D15" s="73">
        <f t="shared" si="0"/>
        <v>1</v>
      </c>
      <c r="E15" s="73">
        <f t="shared" si="1"/>
        <v>0</v>
      </c>
      <c r="F15" s="72">
        <v>6.134259259259259E-4</v>
      </c>
      <c r="G15" s="72">
        <v>0</v>
      </c>
    </row>
    <row r="16" spans="1:7" x14ac:dyDescent="0.25">
      <c r="A16" s="72" t="s">
        <v>16</v>
      </c>
      <c r="D16" s="73" t="e">
        <f t="shared" si="0"/>
        <v>#DIV/0!</v>
      </c>
      <c r="E16" s="73" t="e">
        <f t="shared" si="1"/>
        <v>#DIV/0!</v>
      </c>
      <c r="G16" s="72">
        <v>0</v>
      </c>
    </row>
    <row r="17" spans="1:7" x14ac:dyDescent="0.25">
      <c r="A17" s="72" t="s">
        <v>17</v>
      </c>
      <c r="B17" s="72">
        <v>1.3888888888888889E-4</v>
      </c>
      <c r="D17" s="73">
        <f t="shared" si="0"/>
        <v>1</v>
      </c>
      <c r="E17" s="73">
        <f t="shared" si="1"/>
        <v>0</v>
      </c>
      <c r="F17" s="72">
        <v>1.3888888888888889E-4</v>
      </c>
      <c r="G17" s="72">
        <v>0</v>
      </c>
    </row>
    <row r="18" spans="1:7" x14ac:dyDescent="0.25">
      <c r="A18" s="72" t="s">
        <v>18</v>
      </c>
      <c r="B18" s="72">
        <v>9.0277777777777774E-4</v>
      </c>
      <c r="D18" s="73">
        <f t="shared" si="0"/>
        <v>1</v>
      </c>
      <c r="E18" s="73">
        <f t="shared" si="1"/>
        <v>0</v>
      </c>
      <c r="F18" s="72">
        <v>9.0277777777777774E-4</v>
      </c>
      <c r="G18" s="72">
        <v>0</v>
      </c>
    </row>
    <row r="19" spans="1:7" x14ac:dyDescent="0.25">
      <c r="A19" s="72" t="s">
        <v>19</v>
      </c>
      <c r="B19" s="72">
        <v>6.7129629629629635E-4</v>
      </c>
      <c r="D19" s="73">
        <f t="shared" si="0"/>
        <v>1</v>
      </c>
      <c r="E19" s="73">
        <f t="shared" si="1"/>
        <v>0</v>
      </c>
      <c r="F19" s="72">
        <v>6.7129629629629635E-4</v>
      </c>
      <c r="G19" s="72">
        <v>0</v>
      </c>
    </row>
    <row r="20" spans="1:7" x14ac:dyDescent="0.25">
      <c r="A20" s="72" t="s">
        <v>20</v>
      </c>
      <c r="B20" s="72">
        <v>0</v>
      </c>
      <c r="D20" s="73" t="e">
        <f t="shared" si="0"/>
        <v>#DIV/0!</v>
      </c>
      <c r="E20" s="73" t="e">
        <f t="shared" si="1"/>
        <v>#DIV/0!</v>
      </c>
      <c r="F20" s="72">
        <v>0</v>
      </c>
      <c r="G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M30"/>
  <sheetViews>
    <sheetView showZeros="0" topLeftCell="A16" workbookViewId="0">
      <selection activeCell="A27" sqref="A27:J47"/>
    </sheetView>
  </sheetViews>
  <sheetFormatPr defaultRowHeight="15" x14ac:dyDescent="0.25"/>
  <cols>
    <col min="1" max="16384" width="9.140625" style="72"/>
  </cols>
  <sheetData>
    <row r="1" spans="1:9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9" x14ac:dyDescent="0.25">
      <c r="A2" s="72" t="s">
        <v>37</v>
      </c>
      <c r="B2" s="72">
        <v>7.3958333333333341E-3</v>
      </c>
      <c r="C2" s="72">
        <v>0</v>
      </c>
      <c r="D2" s="73">
        <f>B2/F2</f>
        <v>1</v>
      </c>
      <c r="E2" s="73">
        <f>C2/F2</f>
        <v>0</v>
      </c>
      <c r="F2" s="72">
        <v>7.3958333333333341E-3</v>
      </c>
    </row>
    <row r="3" spans="1:9" x14ac:dyDescent="0.25">
      <c r="A3" s="72" t="s">
        <v>100</v>
      </c>
      <c r="B3" s="72">
        <v>1.1747685185185189E-2</v>
      </c>
      <c r="D3" s="73">
        <f t="shared" ref="D3:D20" si="0">B3/F3</f>
        <v>1</v>
      </c>
      <c r="E3" s="73">
        <f t="shared" ref="E3:E20" si="1">C3/F3</f>
        <v>0</v>
      </c>
      <c r="F3" s="72">
        <v>1.1747685185185189E-2</v>
      </c>
    </row>
    <row r="4" spans="1:9" x14ac:dyDescent="0.25">
      <c r="A4" s="72" t="s">
        <v>51</v>
      </c>
      <c r="B4" s="72">
        <v>2.8703703703703703E-3</v>
      </c>
      <c r="C4" s="72">
        <v>1.1574074074074076E-3</v>
      </c>
      <c r="D4" s="73">
        <f t="shared" si="0"/>
        <v>0.71264367816091956</v>
      </c>
      <c r="E4" s="73">
        <f t="shared" si="1"/>
        <v>0.2873563218390805</v>
      </c>
      <c r="F4" s="72">
        <v>4.0277777777777777E-3</v>
      </c>
    </row>
    <row r="5" spans="1:9" x14ac:dyDescent="0.25">
      <c r="A5" s="72" t="s">
        <v>11</v>
      </c>
      <c r="B5" s="72">
        <v>5.5902777777777773E-3</v>
      </c>
      <c r="C5" s="72">
        <v>7.0601851851851858E-4</v>
      </c>
      <c r="D5" s="73">
        <f t="shared" si="0"/>
        <v>0.88786764705882348</v>
      </c>
      <c r="E5" s="73">
        <f t="shared" si="1"/>
        <v>0.11213235294117647</v>
      </c>
      <c r="F5" s="72">
        <v>6.2962962962962964E-3</v>
      </c>
    </row>
    <row r="6" spans="1:9" x14ac:dyDescent="0.25">
      <c r="A6" s="72" t="s">
        <v>12</v>
      </c>
      <c r="B6" s="72">
        <v>4.7453703703703698E-4</v>
      </c>
      <c r="C6" s="72">
        <v>2.5231481481481481E-3</v>
      </c>
      <c r="D6" s="73">
        <f t="shared" si="0"/>
        <v>0.15830115830115829</v>
      </c>
      <c r="E6" s="73">
        <f t="shared" si="1"/>
        <v>0.84169884169884179</v>
      </c>
      <c r="F6" s="72">
        <v>2.9976851851851848E-3</v>
      </c>
    </row>
    <row r="7" spans="1:9" x14ac:dyDescent="0.25">
      <c r="A7" s="72" t="s">
        <v>159</v>
      </c>
      <c r="B7" s="72">
        <v>8.9120370370370373E-4</v>
      </c>
      <c r="C7" s="72">
        <v>3.2407407407407406E-4</v>
      </c>
      <c r="D7" s="73">
        <f t="shared" si="0"/>
        <v>0.73333333333333339</v>
      </c>
      <c r="E7" s="73">
        <f t="shared" si="1"/>
        <v>0.26666666666666666</v>
      </c>
      <c r="F7" s="72">
        <v>1.2152777777777778E-3</v>
      </c>
      <c r="G7" s="72">
        <v>0</v>
      </c>
      <c r="H7" s="72">
        <v>0</v>
      </c>
      <c r="I7" s="72">
        <v>0</v>
      </c>
    </row>
    <row r="8" spans="1:9" x14ac:dyDescent="0.25">
      <c r="A8" s="72" t="s">
        <v>105</v>
      </c>
      <c r="B8" s="72">
        <v>1.7708333333333332E-3</v>
      </c>
      <c r="C8" s="72">
        <v>3.9351851851851852E-4</v>
      </c>
      <c r="D8" s="73">
        <f t="shared" si="0"/>
        <v>0.81818181818181812</v>
      </c>
      <c r="E8" s="73">
        <f t="shared" si="1"/>
        <v>0.18181818181818182</v>
      </c>
      <c r="F8" s="72">
        <v>2.1643518518518518E-3</v>
      </c>
      <c r="G8" s="72">
        <v>0</v>
      </c>
      <c r="H8" s="72">
        <v>0</v>
      </c>
      <c r="I8" s="72">
        <v>0</v>
      </c>
    </row>
    <row r="9" spans="1:9" x14ac:dyDescent="0.25">
      <c r="A9" s="72" t="s">
        <v>106</v>
      </c>
      <c r="D9" s="73" t="e">
        <f t="shared" si="0"/>
        <v>#DIV/0!</v>
      </c>
      <c r="E9" s="73" t="e">
        <f t="shared" si="1"/>
        <v>#DIV/0!</v>
      </c>
      <c r="G9" s="72">
        <v>0</v>
      </c>
      <c r="H9" s="72">
        <v>0</v>
      </c>
      <c r="I9" s="72">
        <v>0</v>
      </c>
    </row>
    <row r="10" spans="1:9" x14ac:dyDescent="0.25">
      <c r="A10" s="72" t="s">
        <v>174</v>
      </c>
      <c r="B10" s="72">
        <v>8.3333333333333328E-4</v>
      </c>
      <c r="D10" s="73">
        <f t="shared" si="0"/>
        <v>1</v>
      </c>
      <c r="E10" s="73">
        <f t="shared" si="1"/>
        <v>0</v>
      </c>
      <c r="F10" s="72">
        <v>8.3333333333333328E-4</v>
      </c>
      <c r="G10" s="72">
        <v>0</v>
      </c>
      <c r="H10" s="72">
        <v>0</v>
      </c>
      <c r="I10" s="72">
        <v>0</v>
      </c>
    </row>
    <row r="11" spans="1:9" x14ac:dyDescent="0.25">
      <c r="A11" s="72" t="s">
        <v>201</v>
      </c>
      <c r="B11" s="72">
        <v>6.2500000000000001E-4</v>
      </c>
      <c r="D11" s="73">
        <f t="shared" si="0"/>
        <v>1</v>
      </c>
      <c r="E11" s="73">
        <f t="shared" si="1"/>
        <v>0</v>
      </c>
      <c r="F11" s="72">
        <v>6.2500000000000001E-4</v>
      </c>
      <c r="G11" s="72">
        <v>0</v>
      </c>
      <c r="H11" s="72">
        <v>0</v>
      </c>
      <c r="I11" s="72">
        <v>0</v>
      </c>
    </row>
    <row r="12" spans="1:9" x14ac:dyDescent="0.25">
      <c r="A12" s="72" t="s">
        <v>202</v>
      </c>
      <c r="B12" s="72">
        <v>1.3888888888888887E-3</v>
      </c>
      <c r="C12" s="72">
        <v>2.8935185185185189E-4</v>
      </c>
      <c r="D12" s="73">
        <f t="shared" si="0"/>
        <v>0.82758620689655171</v>
      </c>
      <c r="E12" s="73">
        <f t="shared" si="1"/>
        <v>0.17241379310344832</v>
      </c>
      <c r="F12" s="72">
        <v>1.6782407407407406E-3</v>
      </c>
    </row>
    <row r="13" spans="1:9" x14ac:dyDescent="0.25">
      <c r="A13" s="72" t="s">
        <v>160</v>
      </c>
      <c r="D13" s="73" t="e">
        <f t="shared" si="0"/>
        <v>#DIV/0!</v>
      </c>
      <c r="E13" s="73" t="e">
        <f t="shared" si="1"/>
        <v>#DIV/0!</v>
      </c>
      <c r="G13" s="72">
        <v>0</v>
      </c>
      <c r="H13" s="72">
        <v>0</v>
      </c>
      <c r="I13" s="72">
        <v>0</v>
      </c>
    </row>
    <row r="14" spans="1:9" x14ac:dyDescent="0.25">
      <c r="A14" s="72" t="s">
        <v>13</v>
      </c>
      <c r="B14" s="72">
        <v>8.4490740740740739E-4</v>
      </c>
      <c r="D14" s="73">
        <f t="shared" si="0"/>
        <v>1</v>
      </c>
      <c r="E14" s="73">
        <f t="shared" si="1"/>
        <v>0</v>
      </c>
      <c r="F14" s="72">
        <v>8.4490740740740739E-4</v>
      </c>
      <c r="G14" s="72">
        <v>0</v>
      </c>
      <c r="H14" s="72">
        <v>0</v>
      </c>
      <c r="I14" s="72">
        <v>0</v>
      </c>
    </row>
    <row r="15" spans="1:9" x14ac:dyDescent="0.25">
      <c r="A15" s="72" t="s">
        <v>15</v>
      </c>
      <c r="B15" s="72">
        <v>3.6574074074074074E-3</v>
      </c>
      <c r="D15" s="73">
        <f t="shared" si="0"/>
        <v>1</v>
      </c>
      <c r="E15" s="73">
        <f t="shared" si="1"/>
        <v>0</v>
      </c>
      <c r="F15" s="72">
        <v>3.6574074074074074E-3</v>
      </c>
      <c r="G15" s="72">
        <v>0</v>
      </c>
      <c r="H15" s="72">
        <v>0</v>
      </c>
      <c r="I15" s="72">
        <v>0</v>
      </c>
    </row>
    <row r="16" spans="1:9" x14ac:dyDescent="0.25">
      <c r="A16" s="72" t="s">
        <v>16</v>
      </c>
      <c r="C16" s="72">
        <v>2.5925925925925925E-3</v>
      </c>
      <c r="D16" s="73">
        <f t="shared" si="0"/>
        <v>0</v>
      </c>
      <c r="E16" s="73">
        <f t="shared" si="1"/>
        <v>1</v>
      </c>
      <c r="F16" s="72">
        <v>2.5925925925925925E-3</v>
      </c>
      <c r="G16" s="72">
        <v>0</v>
      </c>
      <c r="H16" s="72">
        <v>0</v>
      </c>
      <c r="I16" s="72">
        <v>0</v>
      </c>
    </row>
    <row r="17" spans="1:13" x14ac:dyDescent="0.25">
      <c r="A17" s="72" t="s">
        <v>17</v>
      </c>
      <c r="B17" s="72">
        <v>2.4305555555555556E-3</v>
      </c>
      <c r="D17" s="73">
        <f t="shared" si="0"/>
        <v>1</v>
      </c>
      <c r="E17" s="73">
        <f t="shared" si="1"/>
        <v>0</v>
      </c>
      <c r="F17" s="72">
        <v>2.4305555555555556E-3</v>
      </c>
      <c r="G17" s="72">
        <v>0</v>
      </c>
      <c r="H17" s="72">
        <v>0</v>
      </c>
      <c r="I17" s="72">
        <v>0</v>
      </c>
    </row>
    <row r="18" spans="1:13" x14ac:dyDescent="0.25">
      <c r="A18" s="72" t="s">
        <v>18</v>
      </c>
      <c r="B18" s="72">
        <v>3.5972222222222225E-2</v>
      </c>
      <c r="D18" s="73">
        <f t="shared" si="0"/>
        <v>1</v>
      </c>
      <c r="E18" s="73">
        <f t="shared" si="1"/>
        <v>0</v>
      </c>
      <c r="F18" s="72">
        <v>3.5972222222222225E-2</v>
      </c>
      <c r="G18" s="72">
        <v>0</v>
      </c>
      <c r="H18" s="72">
        <v>0</v>
      </c>
      <c r="I18" s="72">
        <v>0</v>
      </c>
    </row>
    <row r="19" spans="1:13" x14ac:dyDescent="0.25">
      <c r="A19" s="72" t="s">
        <v>19</v>
      </c>
      <c r="B19" s="72">
        <v>6.1111111111111106E-3</v>
      </c>
      <c r="C19" s="72">
        <v>0</v>
      </c>
      <c r="D19" s="73">
        <f t="shared" si="0"/>
        <v>1</v>
      </c>
      <c r="E19" s="73">
        <f t="shared" si="1"/>
        <v>0</v>
      </c>
      <c r="F19" s="72">
        <v>6.1111111111111106E-3</v>
      </c>
      <c r="G19" s="72">
        <v>0</v>
      </c>
      <c r="H19" s="72">
        <v>0</v>
      </c>
      <c r="I19" s="72">
        <v>0</v>
      </c>
    </row>
    <row r="20" spans="1:13" x14ac:dyDescent="0.25">
      <c r="A20" s="72" t="s">
        <v>20</v>
      </c>
      <c r="B20" s="72">
        <v>2.8935185185185184E-4</v>
      </c>
      <c r="D20" s="73">
        <f t="shared" si="0"/>
        <v>1</v>
      </c>
      <c r="E20" s="73">
        <f t="shared" si="1"/>
        <v>0</v>
      </c>
      <c r="F20" s="72">
        <v>2.8935185185185184E-4</v>
      </c>
    </row>
    <row r="28" spans="1:13" x14ac:dyDescent="0.25">
      <c r="K28" s="182"/>
      <c r="L28" s="182"/>
      <c r="M28" s="182"/>
    </row>
    <row r="29" spans="1:13" x14ac:dyDescent="0.25">
      <c r="K29" s="179"/>
      <c r="L29" s="179"/>
      <c r="M29" s="179"/>
    </row>
    <row r="30" spans="1:13" x14ac:dyDescent="0.25">
      <c r="K30"/>
      <c r="L30"/>
      <c r="M30"/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7"/>
  <sheetViews>
    <sheetView showGridLines="0" showZeros="0" view="pageBreakPreview" zoomScale="110" zoomScaleSheetLayoutView="110" workbookViewId="0">
      <selection activeCell="B4" sqref="B4:K4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89" t="s">
        <v>38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229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2.2685185185185187E-3</v>
      </c>
      <c r="D7" s="12">
        <f t="shared" ref="D7:D19" si="0">IFERROR(C7/C$20,0)</f>
        <v>0.46009389671361511</v>
      </c>
      <c r="E7" s="12">
        <f t="shared" ref="E7:E19" si="1">IFERROR(C7/C$31,0)</f>
        <v>0.10218978102189781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f>C7+F7</f>
        <v>2.2685185185185187E-3</v>
      </c>
      <c r="J7" s="12">
        <f t="shared" ref="J7:J19" si="4">IFERROR(I7/I$20,0)</f>
        <v>0.46009389671361511</v>
      </c>
      <c r="K7" s="14">
        <f t="shared" ref="K7:K19" si="5">IFERROR(I7/I$31,0)</f>
        <v>0.10218978102189781</v>
      </c>
    </row>
    <row r="8" spans="2:11" s="5" customFormat="1" x14ac:dyDescent="0.25">
      <c r="B8" s="145" t="s">
        <v>100</v>
      </c>
      <c r="C8" s="11">
        <v>4.861111111111111E-4</v>
      </c>
      <c r="D8" s="12">
        <f t="shared" si="0"/>
        <v>9.8591549295774655E-2</v>
      </c>
      <c r="E8" s="12">
        <f t="shared" si="1"/>
        <v>2.18978102189781E-2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9" si="6">C8+F8</f>
        <v>4.861111111111111E-4</v>
      </c>
      <c r="J8" s="12">
        <f t="shared" si="4"/>
        <v>9.8591549295774655E-2</v>
      </c>
      <c r="K8" s="14">
        <f t="shared" si="5"/>
        <v>2.18978102189781E-2</v>
      </c>
    </row>
    <row r="9" spans="2:11" s="5" customFormat="1" x14ac:dyDescent="0.25">
      <c r="B9" s="10" t="s">
        <v>51</v>
      </c>
      <c r="C9" s="11">
        <v>1.5046296296296297E-4</v>
      </c>
      <c r="D9" s="12">
        <f t="shared" si="0"/>
        <v>3.0516431924882632E-2</v>
      </c>
      <c r="E9" s="12">
        <f t="shared" si="1"/>
        <v>6.7778936392075073E-3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1.5046296296296297E-4</v>
      </c>
      <c r="J9" s="12">
        <f t="shared" si="4"/>
        <v>3.0516431924882632E-2</v>
      </c>
      <c r="K9" s="14">
        <f t="shared" si="5"/>
        <v>6.7778936392075073E-3</v>
      </c>
    </row>
    <row r="10" spans="2:11" s="5" customFormat="1" x14ac:dyDescent="0.25">
      <c r="B10" s="10" t="s">
        <v>11</v>
      </c>
      <c r="C10" s="11">
        <v>5.6712962962962967E-4</v>
      </c>
      <c r="D10" s="12">
        <f t="shared" si="0"/>
        <v>0.11502347417840378</v>
      </c>
      <c r="E10" s="12">
        <f t="shared" si="1"/>
        <v>2.5547445255474453E-2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5.6712962962962967E-4</v>
      </c>
      <c r="J10" s="12">
        <f t="shared" si="4"/>
        <v>0.11502347417840378</v>
      </c>
      <c r="K10" s="14">
        <f t="shared" si="5"/>
        <v>2.5547445255474453E-2</v>
      </c>
    </row>
    <row r="11" spans="2:11" s="5" customFormat="1" x14ac:dyDescent="0.25">
      <c r="B11" s="10" t="s">
        <v>12</v>
      </c>
      <c r="C11" s="11">
        <v>2.7777777777777783E-4</v>
      </c>
      <c r="D11" s="12">
        <f t="shared" si="0"/>
        <v>5.63380281690141E-2</v>
      </c>
      <c r="E11" s="12">
        <f t="shared" si="1"/>
        <v>1.2513034410844632E-2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2.7777777777777783E-4</v>
      </c>
      <c r="J11" s="12">
        <f t="shared" si="4"/>
        <v>5.63380281690141E-2</v>
      </c>
      <c r="K11" s="14">
        <f t="shared" si="5"/>
        <v>1.2513034410844632E-2</v>
      </c>
    </row>
    <row r="12" spans="2:11" s="5" customFormat="1" x14ac:dyDescent="0.25">
      <c r="B12" s="10" t="s">
        <v>159</v>
      </c>
      <c r="C12" s="11">
        <v>1.8518518518518518E-4</v>
      </c>
      <c r="D12" s="12">
        <f t="shared" si="0"/>
        <v>3.7558685446009391E-2</v>
      </c>
      <c r="E12" s="12">
        <f t="shared" si="1"/>
        <v>8.342022940563085E-3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1.8518518518518518E-4</v>
      </c>
      <c r="J12" s="12">
        <f t="shared" si="4"/>
        <v>3.7558685446009391E-2</v>
      </c>
      <c r="K12" s="14">
        <f t="shared" si="5"/>
        <v>8.342022940563085E-3</v>
      </c>
    </row>
    <row r="13" spans="2:11" s="5" customFormat="1" x14ac:dyDescent="0.25">
      <c r="B13" s="10" t="s">
        <v>105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106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174</v>
      </c>
      <c r="C15" s="11">
        <v>6.9444444444444444E-5</v>
      </c>
      <c r="D15" s="12">
        <f t="shared" si="0"/>
        <v>1.4084507042253521E-2</v>
      </c>
      <c r="E15" s="12">
        <f t="shared" si="1"/>
        <v>3.1282586027111571E-3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6.9444444444444444E-5</v>
      </c>
      <c r="J15" s="12">
        <f t="shared" si="4"/>
        <v>1.4084507042253521E-2</v>
      </c>
      <c r="K15" s="14">
        <f t="shared" si="5"/>
        <v>3.1282586027111571E-3</v>
      </c>
    </row>
    <row r="16" spans="2:11" s="5" customFormat="1" x14ac:dyDescent="0.25">
      <c r="B16" s="10" t="s">
        <v>201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202</v>
      </c>
      <c r="C17" s="11"/>
      <c r="D17" s="12"/>
      <c r="E17" s="12"/>
      <c r="F17" s="11"/>
      <c r="G17" s="12"/>
      <c r="H17" s="12"/>
      <c r="I17" s="11">
        <f t="shared" si="6"/>
        <v>0</v>
      </c>
      <c r="J17" s="12"/>
      <c r="K17" s="14"/>
    </row>
    <row r="18" spans="2:11" s="5" customFormat="1" x14ac:dyDescent="0.25">
      <c r="B18" s="10" t="s">
        <v>160</v>
      </c>
      <c r="C18" s="11"/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 x14ac:dyDescent="0.3">
      <c r="B19" s="10" t="s">
        <v>13</v>
      </c>
      <c r="C19" s="11">
        <v>9.2592592592592585E-4</v>
      </c>
      <c r="D19" s="12">
        <f t="shared" si="0"/>
        <v>0.18779342723004694</v>
      </c>
      <c r="E19" s="12">
        <f t="shared" si="1"/>
        <v>4.1710114702815423E-2</v>
      </c>
      <c r="F19" s="11">
        <v>0</v>
      </c>
      <c r="G19" s="12">
        <f t="shared" si="2"/>
        <v>0</v>
      </c>
      <c r="H19" s="12">
        <f t="shared" si="3"/>
        <v>0</v>
      </c>
      <c r="I19" s="11">
        <f t="shared" si="6"/>
        <v>9.2592592592592585E-4</v>
      </c>
      <c r="J19" s="12">
        <f t="shared" si="4"/>
        <v>0.18779342723004694</v>
      </c>
      <c r="K19" s="14">
        <f t="shared" si="5"/>
        <v>4.1710114702815423E-2</v>
      </c>
    </row>
    <row r="20" spans="2:11" s="5" customFormat="1" ht="16.5" thickTop="1" thickBot="1" x14ac:dyDescent="0.3">
      <c r="B20" s="31" t="s">
        <v>3</v>
      </c>
      <c r="C20" s="32">
        <f>SUM(C7:C19)</f>
        <v>4.9305555555555552E-3</v>
      </c>
      <c r="D20" s="33">
        <f>IFERROR(SUM(D7:D19),0)</f>
        <v>1</v>
      </c>
      <c r="E20" s="33">
        <f>IFERROR(SUM(E7:E19),0)</f>
        <v>0.22210636079249219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4.9305555555555552E-3</v>
      </c>
      <c r="J20" s="33">
        <f>IFERROR(SUM(J7:J19),0)</f>
        <v>1</v>
      </c>
      <c r="K20" s="34">
        <f>IFERROR(SUM(K7:K19),0)</f>
        <v>0.22210636079249219</v>
      </c>
    </row>
    <row r="21" spans="2:11" s="5" customFormat="1" ht="15.75" thickTop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2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25">
      <c r="B23" s="18" t="s">
        <v>15</v>
      </c>
      <c r="C23" s="11">
        <v>6.018518518518519E-4</v>
      </c>
      <c r="D23" s="19"/>
      <c r="E23" s="12">
        <f>IFERROR(C23/C$31,0)</f>
        <v>2.7111574556830029E-2</v>
      </c>
      <c r="F23" s="11">
        <v>0</v>
      </c>
      <c r="G23" s="19"/>
      <c r="H23" s="12">
        <f>IFERROR(F23/F$31,0)</f>
        <v>0</v>
      </c>
      <c r="I23" s="11">
        <f>C23+F23</f>
        <v>6.018518518518519E-4</v>
      </c>
      <c r="J23" s="19"/>
      <c r="K23" s="14">
        <f>IFERROR(I23/I$31,0)</f>
        <v>2.7111574556830029E-2</v>
      </c>
    </row>
    <row r="24" spans="2:11" s="5" customFormat="1" x14ac:dyDescent="0.25">
      <c r="B24" s="18" t="s">
        <v>16</v>
      </c>
      <c r="C24" s="11">
        <v>4.6296296296296294E-5</v>
      </c>
      <c r="D24" s="19"/>
      <c r="E24" s="12">
        <f t="shared" ref="E24:E28" si="7">IFERROR(C24/C$31,0)</f>
        <v>2.0855057351407713E-3</v>
      </c>
      <c r="F24" s="11">
        <v>0</v>
      </c>
      <c r="G24" s="19"/>
      <c r="H24" s="12">
        <f t="shared" ref="H24:H28" si="8">IFERROR(F24/F$31,0)</f>
        <v>0</v>
      </c>
      <c r="I24" s="11">
        <f t="shared" ref="I24:I28" si="9">C24+F24</f>
        <v>4.6296296296296294E-5</v>
      </c>
      <c r="J24" s="19"/>
      <c r="K24" s="14">
        <f t="shared" ref="K24:K28" si="10">IFERROR(I24/I$31,0)</f>
        <v>2.0855057351407713E-3</v>
      </c>
    </row>
    <row r="25" spans="2:11" s="5" customFormat="1" x14ac:dyDescent="0.25">
      <c r="B25" s="18" t="s">
        <v>17</v>
      </c>
      <c r="C25" s="11">
        <v>1.2037037037037036E-3</v>
      </c>
      <c r="D25" s="19"/>
      <c r="E25" s="12">
        <f t="shared" si="7"/>
        <v>5.4223149113660052E-2</v>
      </c>
      <c r="F25" s="11">
        <v>0</v>
      </c>
      <c r="G25" s="19"/>
      <c r="H25" s="12">
        <f t="shared" si="8"/>
        <v>0</v>
      </c>
      <c r="I25" s="11">
        <f t="shared" si="9"/>
        <v>1.2037037037037036E-3</v>
      </c>
      <c r="J25" s="19"/>
      <c r="K25" s="14">
        <f t="shared" si="10"/>
        <v>5.4223149113660052E-2</v>
      </c>
    </row>
    <row r="26" spans="2:11" s="5" customFormat="1" x14ac:dyDescent="0.25">
      <c r="B26" s="18" t="s">
        <v>18</v>
      </c>
      <c r="C26" s="11">
        <v>5.9375000000000001E-3</v>
      </c>
      <c r="D26" s="19"/>
      <c r="E26" s="12">
        <f t="shared" si="7"/>
        <v>0.26746611053180397</v>
      </c>
      <c r="F26" s="11">
        <v>0</v>
      </c>
      <c r="G26" s="19"/>
      <c r="H26" s="12">
        <f t="shared" si="8"/>
        <v>0</v>
      </c>
      <c r="I26" s="11">
        <f t="shared" si="9"/>
        <v>5.9375000000000001E-3</v>
      </c>
      <c r="J26" s="19"/>
      <c r="K26" s="14">
        <f t="shared" si="10"/>
        <v>0.26746611053180397</v>
      </c>
    </row>
    <row r="27" spans="2:11" s="5" customFormat="1" x14ac:dyDescent="0.25">
      <c r="B27" s="18" t="s">
        <v>19</v>
      </c>
      <c r="C27" s="11">
        <v>9.4791666666666687E-3</v>
      </c>
      <c r="D27" s="19"/>
      <c r="E27" s="12">
        <f t="shared" si="7"/>
        <v>0.42700729927007303</v>
      </c>
      <c r="F27" s="11">
        <v>0</v>
      </c>
      <c r="G27" s="19"/>
      <c r="H27" s="12">
        <f t="shared" si="8"/>
        <v>0</v>
      </c>
      <c r="I27" s="11">
        <f t="shared" si="9"/>
        <v>9.4791666666666687E-3</v>
      </c>
      <c r="J27" s="19"/>
      <c r="K27" s="14">
        <f t="shared" si="10"/>
        <v>0.42700729927007303</v>
      </c>
    </row>
    <row r="28" spans="2:11" s="5" customFormat="1" ht="15.75" thickBot="1" x14ac:dyDescent="0.3">
      <c r="B28" s="23" t="s">
        <v>20</v>
      </c>
      <c r="C28" s="20"/>
      <c r="D28" s="24"/>
      <c r="E28" s="21">
        <f t="shared" si="7"/>
        <v>0</v>
      </c>
      <c r="F28" s="20">
        <v>0</v>
      </c>
      <c r="G28" s="24"/>
      <c r="H28" s="21">
        <f t="shared" si="8"/>
        <v>0</v>
      </c>
      <c r="I28" s="11">
        <f t="shared" si="9"/>
        <v>0</v>
      </c>
      <c r="J28" s="24"/>
      <c r="K28" s="22">
        <f t="shared" si="10"/>
        <v>0</v>
      </c>
    </row>
    <row r="29" spans="2:11" s="5" customFormat="1" ht="16.5" thickTop="1" thickBot="1" x14ac:dyDescent="0.3">
      <c r="B29" s="31" t="s">
        <v>3</v>
      </c>
      <c r="C29" s="32">
        <f>SUM(C23:C28)</f>
        <v>1.726851851851852E-2</v>
      </c>
      <c r="D29" s="33"/>
      <c r="E29" s="33">
        <f>IFERROR(SUM(E23:E28),0)</f>
        <v>0.77789363920750776</v>
      </c>
      <c r="F29" s="32">
        <f>SUM(F23:F28)</f>
        <v>0</v>
      </c>
      <c r="G29" s="33"/>
      <c r="H29" s="33">
        <f>IFERROR(SUM(H23:H28),0)</f>
        <v>0</v>
      </c>
      <c r="I29" s="32">
        <f>SUM(I23:I28)</f>
        <v>1.726851851851852E-2</v>
      </c>
      <c r="J29" s="33"/>
      <c r="K29" s="34">
        <f>IFERROR(SUM(K23:K28),0)</f>
        <v>0.77789363920750776</v>
      </c>
    </row>
    <row r="30" spans="2:11" s="5" customFormat="1" ht="16.5" thickTop="1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 x14ac:dyDescent="0.3">
      <c r="B31" s="31" t="s">
        <v>6</v>
      </c>
      <c r="C31" s="32">
        <f>SUM(C20,C29)</f>
        <v>2.2199074074074076E-2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2.2199074074074076E-2</v>
      </c>
      <c r="J31" s="35"/>
      <c r="K31" s="38">
        <f>IFERROR(SUM(K20,K29),0)</f>
        <v>1</v>
      </c>
    </row>
    <row r="32" spans="2:11" s="5" customFormat="1" ht="66" customHeight="1" thickTop="1" thickBot="1" x14ac:dyDescent="0.3">
      <c r="B32" s="186" t="s">
        <v>153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  <row r="67" spans="3:8" s="5" customFormat="1" x14ac:dyDescent="0.2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M48"/>
  <sheetViews>
    <sheetView showZeros="0" topLeftCell="A16" workbookViewId="0">
      <selection activeCell="A24" sqref="A24:K49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5.2430555555555564E-3</v>
      </c>
      <c r="C2" s="72">
        <v>9.9537037037037042E-4</v>
      </c>
      <c r="D2" s="73">
        <f>B2/F2</f>
        <v>0.84044526901669758</v>
      </c>
      <c r="E2" s="73">
        <f>C2/F2</f>
        <v>0.15955473098330239</v>
      </c>
      <c r="F2" s="72">
        <v>6.2384259259259268E-3</v>
      </c>
    </row>
    <row r="3" spans="1:10" x14ac:dyDescent="0.25">
      <c r="A3" s="72" t="s">
        <v>100</v>
      </c>
      <c r="B3" s="72">
        <v>8.7962962962962968E-3</v>
      </c>
      <c r="C3" s="72">
        <v>2.7777777777777778E-4</v>
      </c>
      <c r="D3" s="73">
        <f t="shared" ref="D3:D20" si="0">B3/F3</f>
        <v>0.96938775510204078</v>
      </c>
      <c r="E3" s="73">
        <f t="shared" ref="E3:E20" si="1">C3/F3</f>
        <v>3.0612244897959183E-2</v>
      </c>
      <c r="F3" s="72">
        <v>9.0740740740740747E-3</v>
      </c>
    </row>
    <row r="4" spans="1:10" x14ac:dyDescent="0.25">
      <c r="A4" s="72" t="s">
        <v>51</v>
      </c>
      <c r="B4" s="72">
        <v>1.5162037037037036E-3</v>
      </c>
      <c r="C4" s="72">
        <v>2.6620370370370372E-4</v>
      </c>
      <c r="D4" s="73">
        <f t="shared" si="0"/>
        <v>0.85064935064935054</v>
      </c>
      <c r="E4" s="73">
        <f t="shared" si="1"/>
        <v>0.14935064935064934</v>
      </c>
      <c r="F4" s="72">
        <v>1.7824074074074075E-3</v>
      </c>
    </row>
    <row r="5" spans="1:10" x14ac:dyDescent="0.25">
      <c r="A5" s="72" t="s">
        <v>11</v>
      </c>
      <c r="B5" s="72">
        <v>7.3958333333333341E-3</v>
      </c>
      <c r="D5" s="73">
        <f t="shared" si="0"/>
        <v>1</v>
      </c>
      <c r="E5" s="73">
        <f t="shared" si="1"/>
        <v>0</v>
      </c>
      <c r="F5" s="72">
        <v>7.3958333333333341E-3</v>
      </c>
    </row>
    <row r="6" spans="1:10" x14ac:dyDescent="0.25">
      <c r="A6" s="72" t="s">
        <v>12</v>
      </c>
      <c r="B6" s="72">
        <v>2.8935185185185189E-4</v>
      </c>
      <c r="C6" s="72">
        <v>1.8171296296296297E-3</v>
      </c>
      <c r="D6" s="73">
        <f t="shared" si="0"/>
        <v>0.13736263736263737</v>
      </c>
      <c r="E6" s="73">
        <f t="shared" si="1"/>
        <v>0.86263736263736257</v>
      </c>
      <c r="F6" s="72">
        <v>2.1064814814814817E-3</v>
      </c>
    </row>
    <row r="7" spans="1:10" x14ac:dyDescent="0.25">
      <c r="A7" s="72" t="s">
        <v>159</v>
      </c>
      <c r="B7" s="72">
        <v>1.7245370370370372E-3</v>
      </c>
      <c r="C7" s="72">
        <v>2.4305555555555552E-4</v>
      </c>
      <c r="D7" s="73">
        <f t="shared" si="0"/>
        <v>0.87647058823529411</v>
      </c>
      <c r="E7" s="73">
        <f t="shared" si="1"/>
        <v>0.12352941176470585</v>
      </c>
      <c r="F7" s="72">
        <v>1.9675925925925928E-3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B8" s="72">
        <v>2.5462962962962961E-4</v>
      </c>
      <c r="C8" s="72">
        <v>4.0509259259259264E-4</v>
      </c>
      <c r="D8" s="73">
        <f t="shared" si="0"/>
        <v>0.38596491228070173</v>
      </c>
      <c r="E8" s="73">
        <f t="shared" si="1"/>
        <v>0.61403508771929827</v>
      </c>
      <c r="F8" s="72">
        <v>6.5972222222222224E-4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B9" s="72">
        <v>6.4814814814814813E-4</v>
      </c>
      <c r="C9" s="72">
        <v>2.7777777777777778E-4</v>
      </c>
      <c r="D9" s="73">
        <f t="shared" si="0"/>
        <v>0.7</v>
      </c>
      <c r="E9" s="73">
        <f t="shared" si="1"/>
        <v>0.3</v>
      </c>
      <c r="F9" s="72">
        <v>9.2592592592592596E-4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72">
        <v>2.6967592592592599E-3</v>
      </c>
      <c r="D10" s="73">
        <f t="shared" si="0"/>
        <v>1</v>
      </c>
      <c r="E10" s="73">
        <f t="shared" si="1"/>
        <v>0</v>
      </c>
      <c r="F10" s="72">
        <v>2.6967592592592599E-3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B11" s="72">
        <v>1.0300925925925926E-3</v>
      </c>
      <c r="D11" s="73">
        <f t="shared" si="0"/>
        <v>1</v>
      </c>
      <c r="E11" s="73">
        <f t="shared" si="1"/>
        <v>0</v>
      </c>
      <c r="F11" s="72">
        <v>1.0300925925925926E-3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B12" s="72">
        <v>4.861111111111111E-4</v>
      </c>
      <c r="C12" s="72">
        <v>7.291666666666667E-4</v>
      </c>
      <c r="D12" s="73">
        <f t="shared" si="0"/>
        <v>0.39999999999999997</v>
      </c>
      <c r="E12" s="73">
        <f t="shared" si="1"/>
        <v>0.6</v>
      </c>
      <c r="F12" s="72">
        <v>1.2152777777777778E-3</v>
      </c>
    </row>
    <row r="13" spans="1:10" x14ac:dyDescent="0.25">
      <c r="A13" s="72" t="s">
        <v>160</v>
      </c>
      <c r="B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1.0416666666666669E-3</v>
      </c>
      <c r="D15" s="73">
        <f t="shared" si="0"/>
        <v>1</v>
      </c>
      <c r="E15" s="73">
        <f t="shared" si="1"/>
        <v>0</v>
      </c>
      <c r="F15" s="72">
        <v>1.0416666666666669E-3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C16" s="72">
        <v>7.5231481481481482E-4</v>
      </c>
      <c r="D16" s="73">
        <f t="shared" si="0"/>
        <v>0</v>
      </c>
      <c r="E16" s="73">
        <f t="shared" si="1"/>
        <v>1</v>
      </c>
      <c r="F16" s="72">
        <v>7.5231481481481482E-4</v>
      </c>
      <c r="G16" s="72">
        <v>0</v>
      </c>
      <c r="H16" s="72">
        <v>0</v>
      </c>
      <c r="I16" s="72">
        <v>0</v>
      </c>
      <c r="J16" s="72">
        <v>0</v>
      </c>
    </row>
    <row r="17" spans="1:13" x14ac:dyDescent="0.25">
      <c r="A17" s="72" t="s">
        <v>17</v>
      </c>
      <c r="B17" s="72">
        <v>1.4120370370370372E-3</v>
      </c>
      <c r="D17" s="73">
        <f t="shared" si="0"/>
        <v>1</v>
      </c>
      <c r="E17" s="73">
        <f t="shared" si="1"/>
        <v>0</v>
      </c>
      <c r="F17" s="72">
        <v>1.4120370370370372E-3</v>
      </c>
      <c r="G17" s="72">
        <v>0</v>
      </c>
      <c r="H17" s="72">
        <v>0</v>
      </c>
      <c r="I17" s="72">
        <v>0</v>
      </c>
      <c r="J17" s="72">
        <v>0</v>
      </c>
    </row>
    <row r="18" spans="1:13" x14ac:dyDescent="0.25">
      <c r="A18" s="72" t="s">
        <v>18</v>
      </c>
      <c r="B18" s="72">
        <v>7.1643518518518514E-3</v>
      </c>
      <c r="D18" s="73">
        <f t="shared" si="0"/>
        <v>1</v>
      </c>
      <c r="E18" s="73">
        <f t="shared" si="1"/>
        <v>0</v>
      </c>
      <c r="F18" s="72">
        <v>7.1643518518518514E-3</v>
      </c>
      <c r="G18" s="72">
        <v>0</v>
      </c>
      <c r="H18" s="72">
        <v>0</v>
      </c>
      <c r="I18" s="72">
        <v>0</v>
      </c>
      <c r="J18" s="72">
        <v>0</v>
      </c>
    </row>
    <row r="19" spans="1:13" x14ac:dyDescent="0.25">
      <c r="A19" s="72" t="s">
        <v>19</v>
      </c>
      <c r="B19" s="72">
        <v>5.405092592592595E-3</v>
      </c>
      <c r="C19" s="72">
        <v>5.2083333333333333E-4</v>
      </c>
      <c r="D19" s="73">
        <f t="shared" si="0"/>
        <v>0.912109375</v>
      </c>
      <c r="E19" s="73">
        <f t="shared" si="1"/>
        <v>8.7890624999999958E-2</v>
      </c>
      <c r="F19" s="72">
        <v>5.9259259259259282E-3</v>
      </c>
      <c r="G19" s="72">
        <v>0</v>
      </c>
      <c r="H19" s="72">
        <v>0</v>
      </c>
      <c r="I19" s="72">
        <v>0</v>
      </c>
      <c r="J19" s="72">
        <v>0</v>
      </c>
    </row>
    <row r="20" spans="1:13" x14ac:dyDescent="0.25">
      <c r="A20" s="72" t="s">
        <v>20</v>
      </c>
      <c r="B20" s="72">
        <v>1.0879629629629629E-3</v>
      </c>
      <c r="D20" s="73">
        <f t="shared" si="0"/>
        <v>1</v>
      </c>
      <c r="E20" s="73">
        <f t="shared" si="1"/>
        <v>0</v>
      </c>
      <c r="F20" s="72">
        <v>1.0879629629629629E-3</v>
      </c>
      <c r="G20" s="72">
        <v>0</v>
      </c>
      <c r="H20" s="72">
        <v>0</v>
      </c>
      <c r="I20" s="72">
        <v>0</v>
      </c>
      <c r="J20" s="72">
        <v>0</v>
      </c>
    </row>
    <row r="26" spans="1:13" x14ac:dyDescent="0.25">
      <c r="A26" s="182"/>
      <c r="B26" s="182"/>
      <c r="C26" s="182"/>
      <c r="D26" s="182"/>
      <c r="E26" s="182"/>
      <c r="F26" s="182"/>
      <c r="G26" s="182"/>
      <c r="H26" s="182"/>
      <c r="I26" s="182"/>
      <c r="J26" s="182"/>
    </row>
    <row r="27" spans="1:13" x14ac:dyDescent="0.25">
      <c r="A27" s="179"/>
      <c r="B27" s="179"/>
      <c r="C27" s="179"/>
      <c r="D27" s="179"/>
      <c r="E27" s="179"/>
      <c r="F27" s="179"/>
      <c r="G27" s="179"/>
      <c r="H27" s="179"/>
      <c r="I27" s="179"/>
      <c r="J27" s="179"/>
    </row>
    <row r="28" spans="1:13" x14ac:dyDescent="0.25">
      <c r="A28"/>
      <c r="B28" s="183"/>
      <c r="C28" s="183"/>
      <c r="D28" s="183"/>
      <c r="E28" s="183"/>
      <c r="F28" s="183"/>
      <c r="G28" s="183"/>
      <c r="H28"/>
      <c r="I28"/>
      <c r="J28"/>
      <c r="K28" s="182"/>
      <c r="L28" s="182"/>
      <c r="M28" s="182"/>
    </row>
    <row r="29" spans="1:13" x14ac:dyDescent="0.25">
      <c r="K29" s="182"/>
      <c r="L29" s="182"/>
      <c r="M29" s="182"/>
    </row>
    <row r="30" spans="1:13" x14ac:dyDescent="0.25">
      <c r="K30" s="183"/>
      <c r="L30" s="183"/>
      <c r="M30" s="183"/>
    </row>
    <row r="31" spans="1:13" x14ac:dyDescent="0.25">
      <c r="K31" s="183"/>
      <c r="L31" s="183"/>
      <c r="M31" s="183"/>
    </row>
    <row r="32" spans="1:13" x14ac:dyDescent="0.25">
      <c r="K32" s="183"/>
      <c r="L32" s="183"/>
      <c r="M32" s="183"/>
    </row>
    <row r="33" spans="1:13" x14ac:dyDescent="0.25">
      <c r="K33" s="183"/>
      <c r="L33" s="183"/>
      <c r="M33" s="183"/>
    </row>
    <row r="34" spans="1:13" x14ac:dyDescent="0.25">
      <c r="K34" s="183"/>
      <c r="L34" s="183"/>
      <c r="M34" s="183"/>
    </row>
    <row r="35" spans="1:13" x14ac:dyDescent="0.25">
      <c r="K35" s="183"/>
      <c r="L35" s="183"/>
      <c r="M35" s="183"/>
    </row>
    <row r="36" spans="1:13" x14ac:dyDescent="0.25">
      <c r="K36" s="183"/>
      <c r="L36" s="183"/>
      <c r="M36" s="183"/>
    </row>
    <row r="37" spans="1:13" x14ac:dyDescent="0.25">
      <c r="K37" s="183"/>
      <c r="L37" s="183"/>
      <c r="M37" s="183"/>
    </row>
    <row r="38" spans="1:13" x14ac:dyDescent="0.25">
      <c r="K38" s="183"/>
      <c r="L38" s="183"/>
      <c r="M38" s="183"/>
    </row>
    <row r="39" spans="1:13" x14ac:dyDescent="0.25">
      <c r="K39" s="183"/>
      <c r="L39" s="183"/>
      <c r="M39" s="183"/>
    </row>
    <row r="40" spans="1:13" x14ac:dyDescent="0.25">
      <c r="K40" s="183"/>
      <c r="L40" s="183"/>
      <c r="M40" s="183"/>
    </row>
    <row r="41" spans="1:13" x14ac:dyDescent="0.25">
      <c r="K41" s="183"/>
      <c r="L41" s="183"/>
      <c r="M41" s="183"/>
    </row>
    <row r="42" spans="1:13" x14ac:dyDescent="0.25">
      <c r="K42" s="183"/>
      <c r="L42" s="183"/>
      <c r="M42" s="183"/>
    </row>
    <row r="43" spans="1:13" x14ac:dyDescent="0.25">
      <c r="K43" s="183"/>
      <c r="L43" s="183"/>
      <c r="M43" s="183"/>
    </row>
    <row r="44" spans="1:13" x14ac:dyDescent="0.25">
      <c r="K44" s="183"/>
      <c r="L44" s="183"/>
      <c r="M44" s="183"/>
    </row>
    <row r="45" spans="1:13" x14ac:dyDescent="0.25">
      <c r="K45" s="183"/>
      <c r="L45" s="183"/>
      <c r="M45" s="183"/>
    </row>
    <row r="46" spans="1:13" x14ac:dyDescent="0.25">
      <c r="A46"/>
      <c r="B46"/>
      <c r="C46"/>
      <c r="D46"/>
      <c r="E46"/>
      <c r="F46"/>
      <c r="G46"/>
      <c r="H46"/>
      <c r="I46"/>
      <c r="J46" s="183"/>
      <c r="K46" s="183"/>
      <c r="L46" s="183"/>
      <c r="M46" s="183"/>
    </row>
    <row r="47" spans="1:13" x14ac:dyDescent="0.25">
      <c r="A47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</row>
    <row r="48" spans="1:13" x14ac:dyDescent="0.25">
      <c r="A48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0"/>
  <sheetViews>
    <sheetView showZeros="0" workbookViewId="0">
      <selection activeCell="A2" sqref="A2:A1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159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D12" s="73"/>
      <c r="E12" s="73"/>
    </row>
    <row r="13" spans="1:10" x14ac:dyDescent="0.25">
      <c r="A13" s="72" t="s">
        <v>160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N44"/>
  <sheetViews>
    <sheetView showZeros="0" topLeftCell="A13" workbookViewId="0">
      <selection activeCell="A24" sqref="A24:J44"/>
    </sheetView>
  </sheetViews>
  <sheetFormatPr defaultRowHeight="15" x14ac:dyDescent="0.25"/>
  <cols>
    <col min="1" max="1" width="14.7109375" style="72" customWidth="1"/>
    <col min="2" max="16384" width="9.140625" style="72"/>
  </cols>
  <sheetData>
    <row r="1" spans="1:7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7" x14ac:dyDescent="0.25">
      <c r="A2" s="72" t="s">
        <v>37</v>
      </c>
      <c r="B2" s="72">
        <v>9.1770833333333315E-2</v>
      </c>
      <c r="C2" s="72">
        <v>2.8252314814814806E-2</v>
      </c>
      <c r="D2" s="73">
        <f>B2/F2</f>
        <v>0.76460945033751204</v>
      </c>
      <c r="E2" s="73">
        <f>C2/F2</f>
        <v>0.2353905496624879</v>
      </c>
      <c r="F2" s="72">
        <f>B2+C2</f>
        <v>0.12002314814814813</v>
      </c>
    </row>
    <row r="3" spans="1:7" x14ac:dyDescent="0.25">
      <c r="A3" s="72" t="s">
        <v>100</v>
      </c>
      <c r="B3" s="72">
        <v>9.5393518518518489E-2</v>
      </c>
      <c r="C3" s="72">
        <v>1.6666666666666668E-3</v>
      </c>
      <c r="D3" s="73">
        <f t="shared" ref="D3:D20" si="0">B3/F3</f>
        <v>0.98282852373002627</v>
      </c>
      <c r="E3" s="73">
        <f t="shared" ref="E3:E20" si="1">C3/F3</f>
        <v>1.7171476269973774E-2</v>
      </c>
      <c r="F3" s="72">
        <f t="shared" ref="F3:F20" si="2">B3+C3</f>
        <v>9.7060185185185152E-2</v>
      </c>
    </row>
    <row r="4" spans="1:7" x14ac:dyDescent="0.25">
      <c r="A4" s="72" t="s">
        <v>51</v>
      </c>
      <c r="B4" s="72">
        <v>4.9861111111111092E-2</v>
      </c>
      <c r="C4" s="72">
        <v>7.3032407407407412E-3</v>
      </c>
      <c r="D4" s="73">
        <f t="shared" si="0"/>
        <v>0.87224134440170065</v>
      </c>
      <c r="E4" s="73">
        <f t="shared" si="1"/>
        <v>0.1277586555982993</v>
      </c>
      <c r="F4" s="72">
        <f t="shared" si="2"/>
        <v>5.7164351851851834E-2</v>
      </c>
    </row>
    <row r="5" spans="1:7" x14ac:dyDescent="0.25">
      <c r="A5" s="72" t="s">
        <v>11</v>
      </c>
      <c r="B5" s="72">
        <v>0.12846064814814823</v>
      </c>
      <c r="C5" s="72">
        <v>7.7743055555555607E-2</v>
      </c>
      <c r="D5" s="73">
        <f t="shared" si="0"/>
        <v>0.62297934440951952</v>
      </c>
      <c r="E5" s="73">
        <f t="shared" si="1"/>
        <v>0.37702065559048048</v>
      </c>
      <c r="F5" s="72">
        <f t="shared" si="2"/>
        <v>0.20620370370370383</v>
      </c>
    </row>
    <row r="6" spans="1:7" x14ac:dyDescent="0.25">
      <c r="A6" s="72" t="s">
        <v>12</v>
      </c>
      <c r="B6" s="72">
        <v>3.7337962962962969E-2</v>
      </c>
      <c r="C6" s="72">
        <v>1.7916666666666668E-2</v>
      </c>
      <c r="D6" s="73">
        <f t="shared" si="0"/>
        <v>0.67574361122748217</v>
      </c>
      <c r="E6" s="73">
        <f t="shared" si="1"/>
        <v>0.32425638877251778</v>
      </c>
      <c r="F6" s="72">
        <f t="shared" si="2"/>
        <v>5.525462962962964E-2</v>
      </c>
    </row>
    <row r="7" spans="1:7" x14ac:dyDescent="0.25">
      <c r="A7" s="72" t="s">
        <v>159</v>
      </c>
      <c r="B7" s="72">
        <v>3.124999999999999E-2</v>
      </c>
      <c r="C7" s="72">
        <v>2.9745370370370368E-3</v>
      </c>
      <c r="D7" s="73">
        <f t="shared" si="0"/>
        <v>0.91308758877240448</v>
      </c>
      <c r="E7" s="73">
        <f t="shared" si="1"/>
        <v>8.6912411227595562E-2</v>
      </c>
      <c r="F7" s="72">
        <f t="shared" si="2"/>
        <v>3.4224537037037026E-2</v>
      </c>
      <c r="G7" s="72">
        <v>0</v>
      </c>
    </row>
    <row r="8" spans="1:7" x14ac:dyDescent="0.25">
      <c r="A8" s="72" t="s">
        <v>105</v>
      </c>
      <c r="B8" s="72">
        <v>2.7569444444444452E-2</v>
      </c>
      <c r="C8" s="72">
        <v>9.8148148148148144E-3</v>
      </c>
      <c r="D8" s="73">
        <f t="shared" si="0"/>
        <v>0.73746130030959756</v>
      </c>
      <c r="E8" s="73">
        <f t="shared" si="1"/>
        <v>0.26253869969040239</v>
      </c>
      <c r="F8" s="72">
        <f t="shared" si="2"/>
        <v>3.738425925925927E-2</v>
      </c>
      <c r="G8" s="72">
        <v>0</v>
      </c>
    </row>
    <row r="9" spans="1:7" x14ac:dyDescent="0.25">
      <c r="A9" s="72" t="s">
        <v>106</v>
      </c>
      <c r="B9" s="72">
        <v>8.2870370370370355E-3</v>
      </c>
      <c r="C9" s="72">
        <v>5.4398148148148144E-4</v>
      </c>
      <c r="D9" s="73">
        <f t="shared" si="0"/>
        <v>0.93840104849279149</v>
      </c>
      <c r="E9" s="73">
        <f t="shared" si="1"/>
        <v>6.1598951507208392E-2</v>
      </c>
      <c r="F9" s="72">
        <f t="shared" si="2"/>
        <v>8.8310185185185176E-3</v>
      </c>
      <c r="G9" s="72">
        <v>0</v>
      </c>
    </row>
    <row r="10" spans="1:7" x14ac:dyDescent="0.25">
      <c r="A10" s="72" t="s">
        <v>174</v>
      </c>
      <c r="B10" s="72">
        <v>2.2662037037037033E-2</v>
      </c>
      <c r="C10" s="72">
        <v>0</v>
      </c>
      <c r="D10" s="73">
        <f t="shared" si="0"/>
        <v>1</v>
      </c>
      <c r="E10" s="73">
        <f t="shared" si="1"/>
        <v>0</v>
      </c>
      <c r="F10" s="72">
        <f t="shared" si="2"/>
        <v>2.2662037037037033E-2</v>
      </c>
      <c r="G10" s="72">
        <v>0</v>
      </c>
    </row>
    <row r="11" spans="1:7" x14ac:dyDescent="0.25">
      <c r="A11" s="72" t="s">
        <v>201</v>
      </c>
      <c r="B11" s="72">
        <v>1.3020833333333334E-2</v>
      </c>
      <c r="C11" s="72">
        <v>4.7685185185185183E-3</v>
      </c>
      <c r="D11" s="73">
        <f t="shared" si="0"/>
        <v>0.73194534808067668</v>
      </c>
      <c r="E11" s="73">
        <f t="shared" si="1"/>
        <v>0.26805465191932337</v>
      </c>
      <c r="F11" s="72">
        <f t="shared" si="2"/>
        <v>1.7789351851851851E-2</v>
      </c>
      <c r="G11" s="72">
        <v>0</v>
      </c>
    </row>
    <row r="12" spans="1:7" x14ac:dyDescent="0.25">
      <c r="A12" s="72" t="s">
        <v>202</v>
      </c>
      <c r="B12" s="72">
        <v>6.0995370370370361E-3</v>
      </c>
      <c r="C12" s="72">
        <v>7.7777777777777784E-3</v>
      </c>
      <c r="D12" s="73">
        <f t="shared" si="0"/>
        <v>0.43953294412010002</v>
      </c>
      <c r="E12" s="73">
        <f t="shared" si="1"/>
        <v>0.56046705587989998</v>
      </c>
      <c r="F12" s="72">
        <f t="shared" si="2"/>
        <v>1.3877314814814815E-2</v>
      </c>
    </row>
    <row r="13" spans="1:7" x14ac:dyDescent="0.25">
      <c r="A13" s="72" t="s">
        <v>160</v>
      </c>
      <c r="B13" s="72">
        <v>5.1967592592592586E-3</v>
      </c>
      <c r="C13" s="72">
        <v>0</v>
      </c>
      <c r="D13" s="73">
        <f t="shared" si="0"/>
        <v>1</v>
      </c>
      <c r="E13" s="73">
        <f t="shared" si="1"/>
        <v>0</v>
      </c>
      <c r="F13" s="72">
        <f t="shared" si="2"/>
        <v>5.1967592592592586E-3</v>
      </c>
      <c r="G13" s="72">
        <v>0</v>
      </c>
    </row>
    <row r="14" spans="1:7" x14ac:dyDescent="0.25">
      <c r="A14" s="72" t="s">
        <v>13</v>
      </c>
      <c r="B14" s="72">
        <v>8.2384259259259213E-2</v>
      </c>
      <c r="C14" s="72">
        <v>1.6643518518518523E-2</v>
      </c>
      <c r="D14" s="73">
        <f t="shared" si="0"/>
        <v>0.8319308087891536</v>
      </c>
      <c r="E14" s="73">
        <f t="shared" si="1"/>
        <v>0.16806919121084629</v>
      </c>
      <c r="F14" s="72">
        <f t="shared" si="2"/>
        <v>9.9027777777777742E-2</v>
      </c>
      <c r="G14" s="72">
        <v>0</v>
      </c>
    </row>
    <row r="15" spans="1:7" x14ac:dyDescent="0.25">
      <c r="A15" s="72" t="s">
        <v>15</v>
      </c>
      <c r="B15" s="72">
        <v>1.2361111111111113E-2</v>
      </c>
      <c r="C15" s="72">
        <v>0</v>
      </c>
      <c r="D15" s="73">
        <f t="shared" si="0"/>
        <v>1</v>
      </c>
      <c r="E15" s="73">
        <f t="shared" si="1"/>
        <v>0</v>
      </c>
      <c r="F15" s="72">
        <f t="shared" si="2"/>
        <v>1.2361111111111113E-2</v>
      </c>
      <c r="G15" s="72">
        <v>0</v>
      </c>
    </row>
    <row r="16" spans="1:7" x14ac:dyDescent="0.25">
      <c r="A16" s="72" t="s">
        <v>16</v>
      </c>
      <c r="B16" s="72">
        <v>0</v>
      </c>
      <c r="C16" s="72">
        <v>3.7037037037037038E-3</v>
      </c>
      <c r="D16" s="73">
        <f t="shared" si="0"/>
        <v>0</v>
      </c>
      <c r="E16" s="73">
        <f t="shared" si="1"/>
        <v>1</v>
      </c>
      <c r="F16" s="72">
        <f t="shared" si="2"/>
        <v>3.7037037037037038E-3</v>
      </c>
      <c r="G16" s="72">
        <v>0</v>
      </c>
    </row>
    <row r="17" spans="1:14" x14ac:dyDescent="0.25">
      <c r="A17" s="72" t="s">
        <v>17</v>
      </c>
      <c r="B17" s="72">
        <v>1.1805555555555556E-3</v>
      </c>
      <c r="C17" s="72">
        <v>0</v>
      </c>
      <c r="D17" s="73">
        <f t="shared" si="0"/>
        <v>1</v>
      </c>
      <c r="E17" s="73">
        <f t="shared" si="1"/>
        <v>0</v>
      </c>
      <c r="F17" s="72">
        <f t="shared" si="2"/>
        <v>1.1805555555555556E-3</v>
      </c>
      <c r="G17" s="72">
        <v>0</v>
      </c>
    </row>
    <row r="18" spans="1:14" x14ac:dyDescent="0.25">
      <c r="A18" s="72" t="s">
        <v>18</v>
      </c>
      <c r="B18" s="72">
        <v>6.6006944444444424E-2</v>
      </c>
      <c r="C18" s="72">
        <v>0</v>
      </c>
      <c r="D18" s="73">
        <f t="shared" si="0"/>
        <v>1</v>
      </c>
      <c r="E18" s="73">
        <f t="shared" si="1"/>
        <v>0</v>
      </c>
      <c r="F18" s="72">
        <f t="shared" si="2"/>
        <v>6.6006944444444424E-2</v>
      </c>
      <c r="G18" s="72">
        <v>0</v>
      </c>
    </row>
    <row r="19" spans="1:14" x14ac:dyDescent="0.25">
      <c r="A19" s="72" t="s">
        <v>19</v>
      </c>
      <c r="B19" s="72">
        <v>1.8240740740740741E-2</v>
      </c>
      <c r="C19" s="72">
        <v>7.2222222222222228E-3</v>
      </c>
      <c r="D19" s="73">
        <f t="shared" si="0"/>
        <v>0.71636363636363631</v>
      </c>
      <c r="E19" s="73">
        <f t="shared" si="1"/>
        <v>0.28363636363636363</v>
      </c>
      <c r="F19" s="72">
        <f t="shared" si="2"/>
        <v>2.5462962962962965E-2</v>
      </c>
      <c r="G19" s="72">
        <v>0</v>
      </c>
    </row>
    <row r="20" spans="1:14" x14ac:dyDescent="0.25">
      <c r="A20" s="72" t="s">
        <v>20</v>
      </c>
      <c r="B20" s="72">
        <v>1.7476851851851855E-2</v>
      </c>
      <c r="C20" s="72">
        <v>0</v>
      </c>
      <c r="D20" s="73">
        <f t="shared" si="0"/>
        <v>1</v>
      </c>
      <c r="E20" s="73">
        <f t="shared" si="1"/>
        <v>0</v>
      </c>
      <c r="F20" s="72">
        <f t="shared" si="2"/>
        <v>1.7476851851851855E-2</v>
      </c>
    </row>
    <row r="26" spans="1:14" s="184" customFormat="1" x14ac:dyDescent="0.25">
      <c r="L26" s="185"/>
      <c r="M26" s="185"/>
      <c r="N26" s="185"/>
    </row>
    <row r="27" spans="1:14" x14ac:dyDescent="0.25">
      <c r="L27" s="185"/>
      <c r="M27" s="185"/>
      <c r="N27" s="185"/>
    </row>
    <row r="28" spans="1:14" x14ac:dyDescent="0.25">
      <c r="L28" s="185"/>
      <c r="M28" s="185"/>
      <c r="N28" s="185"/>
    </row>
    <row r="29" spans="1:14" x14ac:dyDescent="0.25">
      <c r="L29" s="185"/>
      <c r="M29" s="185"/>
      <c r="N29" s="185"/>
    </row>
    <row r="30" spans="1:14" x14ac:dyDescent="0.25">
      <c r="L30" s="185"/>
      <c r="M30" s="185"/>
      <c r="N30" s="185"/>
    </row>
    <row r="31" spans="1:14" x14ac:dyDescent="0.25">
      <c r="L31" s="185"/>
      <c r="M31" s="185"/>
      <c r="N31" s="185"/>
    </row>
    <row r="32" spans="1:14" x14ac:dyDescent="0.25">
      <c r="L32" s="185"/>
      <c r="M32" s="185"/>
      <c r="N32" s="185"/>
    </row>
    <row r="33" spans="12:14" x14ac:dyDescent="0.25">
      <c r="L33" s="185"/>
      <c r="M33" s="185"/>
      <c r="N33" s="185"/>
    </row>
    <row r="34" spans="12:14" x14ac:dyDescent="0.25">
      <c r="L34" s="185"/>
      <c r="M34" s="185"/>
      <c r="N34" s="185"/>
    </row>
    <row r="35" spans="12:14" x14ac:dyDescent="0.25">
      <c r="L35" s="185"/>
      <c r="M35" s="185"/>
      <c r="N35" s="185"/>
    </row>
    <row r="36" spans="12:14" x14ac:dyDescent="0.25">
      <c r="L36" s="185"/>
      <c r="M36" s="185"/>
      <c r="N36" s="185"/>
    </row>
    <row r="37" spans="12:14" x14ac:dyDescent="0.25">
      <c r="L37" s="185"/>
      <c r="M37" s="185"/>
      <c r="N37" s="185"/>
    </row>
    <row r="38" spans="12:14" x14ac:dyDescent="0.25">
      <c r="L38" s="185"/>
      <c r="M38" s="185"/>
      <c r="N38" s="185"/>
    </row>
    <row r="39" spans="12:14" x14ac:dyDescent="0.25">
      <c r="L39" s="185"/>
      <c r="M39" s="185"/>
      <c r="N39" s="185"/>
    </row>
    <row r="40" spans="12:14" x14ac:dyDescent="0.25">
      <c r="L40" s="185"/>
      <c r="M40" s="185"/>
      <c r="N40" s="185"/>
    </row>
    <row r="41" spans="12:14" x14ac:dyDescent="0.25">
      <c r="L41" s="185"/>
      <c r="M41" s="185"/>
      <c r="N41" s="185"/>
    </row>
    <row r="42" spans="12:14" x14ac:dyDescent="0.25">
      <c r="L42" s="185"/>
      <c r="M42" s="185"/>
      <c r="N42" s="185"/>
    </row>
    <row r="43" spans="12:14" x14ac:dyDescent="0.25">
      <c r="L43" s="185"/>
      <c r="M43" s="185"/>
      <c r="N43" s="185"/>
    </row>
    <row r="44" spans="12:14" x14ac:dyDescent="0.25">
      <c r="L44" s="185"/>
      <c r="M44" s="185"/>
      <c r="N44" s="185"/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47"/>
  <sheetViews>
    <sheetView showZeros="0" workbookViewId="0">
      <selection activeCell="A26" sqref="A26:M47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C4" s="72">
        <v>0</v>
      </c>
      <c r="D4" s="73"/>
      <c r="E4" s="73">
        <v>0</v>
      </c>
    </row>
    <row r="5" spans="1:10" x14ac:dyDescent="0.25">
      <c r="A5" s="72" t="s">
        <v>11</v>
      </c>
      <c r="C5" s="72">
        <v>0</v>
      </c>
      <c r="D5" s="73"/>
      <c r="E5" s="73">
        <v>0</v>
      </c>
    </row>
    <row r="6" spans="1:10" x14ac:dyDescent="0.25">
      <c r="A6" s="72" t="s">
        <v>12</v>
      </c>
      <c r="C6" s="72">
        <v>0</v>
      </c>
      <c r="D6" s="73"/>
      <c r="E6" s="73">
        <v>0</v>
      </c>
    </row>
    <row r="7" spans="1:10" x14ac:dyDescent="0.25">
      <c r="A7" s="72" t="s">
        <v>159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D12" s="73"/>
      <c r="E12" s="73"/>
    </row>
    <row r="13" spans="1:10" x14ac:dyDescent="0.25">
      <c r="A13" s="72" t="s">
        <v>160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  <row r="27" spans="1:10" s="180" customFormat="1" x14ac:dyDescent="0.25"/>
    <row r="28" spans="1:10" s="180" customFormat="1" x14ac:dyDescent="0.25"/>
    <row r="29" spans="1:10" x14ac:dyDescent="0.25">
      <c r="H29" s="181"/>
      <c r="I29" s="181"/>
      <c r="J29" s="181"/>
    </row>
    <row r="30" spans="1:10" x14ac:dyDescent="0.25">
      <c r="H30" s="181"/>
      <c r="I30" s="181"/>
      <c r="J30" s="181"/>
    </row>
    <row r="31" spans="1:10" x14ac:dyDescent="0.25">
      <c r="H31" s="181"/>
      <c r="I31" s="181"/>
      <c r="J31" s="181"/>
    </row>
    <row r="32" spans="1:10" x14ac:dyDescent="0.25">
      <c r="H32" s="181"/>
      <c r="I32" s="181"/>
      <c r="J32" s="181"/>
    </row>
    <row r="33" spans="8:10" x14ac:dyDescent="0.25">
      <c r="H33" s="181"/>
      <c r="I33" s="181"/>
      <c r="J33" s="181"/>
    </row>
    <row r="34" spans="8:10" x14ac:dyDescent="0.25">
      <c r="H34" s="181"/>
      <c r="I34" s="181"/>
      <c r="J34" s="181"/>
    </row>
    <row r="35" spans="8:10" x14ac:dyDescent="0.25">
      <c r="H35" s="181"/>
      <c r="I35" s="181"/>
      <c r="J35" s="181"/>
    </row>
    <row r="36" spans="8:10" x14ac:dyDescent="0.25">
      <c r="H36" s="181"/>
      <c r="I36" s="181"/>
      <c r="J36" s="181"/>
    </row>
    <row r="37" spans="8:10" x14ac:dyDescent="0.25">
      <c r="H37" s="181"/>
      <c r="I37" s="181"/>
      <c r="J37" s="181"/>
    </row>
    <row r="38" spans="8:10" x14ac:dyDescent="0.25">
      <c r="H38" s="181"/>
      <c r="I38" s="181"/>
      <c r="J38" s="181"/>
    </row>
    <row r="39" spans="8:10" x14ac:dyDescent="0.25">
      <c r="H39" s="181"/>
      <c r="I39" s="181"/>
      <c r="J39" s="181"/>
    </row>
    <row r="40" spans="8:10" x14ac:dyDescent="0.25">
      <c r="H40" s="181"/>
      <c r="I40" s="181"/>
      <c r="J40" s="181"/>
    </row>
    <row r="41" spans="8:10" x14ac:dyDescent="0.25">
      <c r="H41" s="181"/>
      <c r="I41" s="181"/>
      <c r="J41" s="181"/>
    </row>
    <row r="42" spans="8:10" x14ac:dyDescent="0.25">
      <c r="H42" s="181"/>
      <c r="I42" s="181"/>
      <c r="J42" s="181"/>
    </row>
    <row r="43" spans="8:10" x14ac:dyDescent="0.25">
      <c r="H43" s="181"/>
      <c r="I43" s="181"/>
      <c r="J43" s="181"/>
    </row>
    <row r="44" spans="8:10" x14ac:dyDescent="0.25">
      <c r="H44" s="181"/>
      <c r="I44" s="181"/>
      <c r="J44" s="181"/>
    </row>
    <row r="45" spans="8:10" x14ac:dyDescent="0.25">
      <c r="H45" s="181"/>
      <c r="I45" s="181"/>
      <c r="J45" s="181"/>
    </row>
    <row r="46" spans="8:10" x14ac:dyDescent="0.25">
      <c r="H46" s="181"/>
      <c r="I46" s="181"/>
      <c r="J46" s="181"/>
    </row>
    <row r="47" spans="8:10" x14ac:dyDescent="0.25">
      <c r="H47" s="181"/>
      <c r="I47" s="181"/>
      <c r="J47" s="181"/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G20"/>
  <sheetViews>
    <sheetView showZeros="0" topLeftCell="A19" workbookViewId="0">
      <selection activeCell="A24" sqref="A24:L45"/>
    </sheetView>
  </sheetViews>
  <sheetFormatPr defaultRowHeight="15" x14ac:dyDescent="0.25"/>
  <cols>
    <col min="1" max="16384" width="9.140625" style="72"/>
  </cols>
  <sheetData>
    <row r="1" spans="1:7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7" x14ac:dyDescent="0.25">
      <c r="A2" s="72" t="s">
        <v>37</v>
      </c>
      <c r="B2" s="181">
        <v>1.5995370370370372E-2</v>
      </c>
      <c r="C2" s="181">
        <v>5.092592592592593E-3</v>
      </c>
      <c r="D2" s="73">
        <f>B2/F2</f>
        <v>0.75850713501646538</v>
      </c>
      <c r="E2" s="73">
        <f>C2/F2</f>
        <v>0.24149286498353459</v>
      </c>
      <c r="F2" s="181">
        <v>2.1087962962962965E-2</v>
      </c>
    </row>
    <row r="3" spans="1:7" x14ac:dyDescent="0.25">
      <c r="A3" s="72" t="s">
        <v>100</v>
      </c>
      <c r="B3" s="181">
        <v>2.1875000000000006E-2</v>
      </c>
      <c r="C3" s="181"/>
      <c r="D3" s="73">
        <f t="shared" ref="D3:D20" si="0">B3/F3</f>
        <v>1</v>
      </c>
      <c r="E3" s="73">
        <f t="shared" ref="E3:E20" si="1">C3/F3</f>
        <v>0</v>
      </c>
      <c r="F3" s="181">
        <v>2.1875000000000006E-2</v>
      </c>
    </row>
    <row r="4" spans="1:7" x14ac:dyDescent="0.25">
      <c r="A4" s="72" t="s">
        <v>51</v>
      </c>
      <c r="B4" s="181">
        <v>1.0763888888888889E-3</v>
      </c>
      <c r="C4" s="181">
        <v>3.9004629629629628E-3</v>
      </c>
      <c r="D4" s="73">
        <f t="shared" si="0"/>
        <v>0.21627906976744185</v>
      </c>
      <c r="E4" s="73">
        <f t="shared" si="1"/>
        <v>0.78372093023255807</v>
      </c>
      <c r="F4" s="181">
        <v>4.9768518518518521E-3</v>
      </c>
    </row>
    <row r="5" spans="1:7" x14ac:dyDescent="0.25">
      <c r="A5" s="72" t="s">
        <v>11</v>
      </c>
      <c r="B5" s="181">
        <v>1.3900462962962962E-2</v>
      </c>
      <c r="C5" s="181">
        <v>9.7453703703703678E-3</v>
      </c>
      <c r="D5" s="73">
        <f t="shared" si="0"/>
        <v>0.58786098874204606</v>
      </c>
      <c r="E5" s="73">
        <f t="shared" si="1"/>
        <v>0.41213901125795394</v>
      </c>
      <c r="F5" s="181">
        <v>2.3645833333333331E-2</v>
      </c>
    </row>
    <row r="6" spans="1:7" x14ac:dyDescent="0.25">
      <c r="A6" s="72" t="s">
        <v>12</v>
      </c>
      <c r="B6" s="181">
        <v>7.3958333333333333E-3</v>
      </c>
      <c r="C6" s="181">
        <v>5.3240740740740744E-4</v>
      </c>
      <c r="D6" s="73">
        <f t="shared" si="0"/>
        <v>0.93284671532846708</v>
      </c>
      <c r="E6" s="73">
        <f t="shared" si="1"/>
        <v>6.7153284671532851E-2</v>
      </c>
      <c r="F6" s="181">
        <v>7.9282407407407409E-3</v>
      </c>
    </row>
    <row r="7" spans="1:7" x14ac:dyDescent="0.25">
      <c r="A7" s="72" t="s">
        <v>159</v>
      </c>
      <c r="B7" s="181">
        <v>1.7939814814814815E-3</v>
      </c>
      <c r="C7" s="181">
        <v>4.5138888888888892E-4</v>
      </c>
      <c r="D7" s="73">
        <f t="shared" si="0"/>
        <v>0.7989690721649485</v>
      </c>
      <c r="E7" s="73">
        <f t="shared" si="1"/>
        <v>0.20103092783505158</v>
      </c>
      <c r="F7" s="181">
        <v>2.2453703703703702E-3</v>
      </c>
      <c r="G7" s="72">
        <v>0</v>
      </c>
    </row>
    <row r="8" spans="1:7" x14ac:dyDescent="0.25">
      <c r="A8" s="72" t="s">
        <v>105</v>
      </c>
      <c r="B8" s="181">
        <v>3.9351851851851852E-4</v>
      </c>
      <c r="C8" s="181"/>
      <c r="D8" s="73">
        <f t="shared" si="0"/>
        <v>1</v>
      </c>
      <c r="E8" s="73">
        <f t="shared" si="1"/>
        <v>0</v>
      </c>
      <c r="F8" s="181">
        <v>3.9351851851851852E-4</v>
      </c>
      <c r="G8" s="72">
        <v>0</v>
      </c>
    </row>
    <row r="9" spans="1:7" x14ac:dyDescent="0.25">
      <c r="A9" s="72" t="s">
        <v>106</v>
      </c>
      <c r="B9" s="181"/>
      <c r="C9" s="181"/>
      <c r="D9" s="73" t="e">
        <f t="shared" si="0"/>
        <v>#DIV/0!</v>
      </c>
      <c r="E9" s="73" t="e">
        <f t="shared" si="1"/>
        <v>#DIV/0!</v>
      </c>
      <c r="F9" s="181"/>
      <c r="G9" s="72">
        <v>0</v>
      </c>
    </row>
    <row r="10" spans="1:7" x14ac:dyDescent="0.25">
      <c r="A10" s="72" t="s">
        <v>174</v>
      </c>
      <c r="B10" s="181">
        <v>1.9675925925925926E-4</v>
      </c>
      <c r="C10" s="181"/>
      <c r="D10" s="73">
        <f t="shared" si="0"/>
        <v>1</v>
      </c>
      <c r="E10" s="73">
        <f t="shared" si="1"/>
        <v>0</v>
      </c>
      <c r="F10" s="181">
        <v>1.9675925925925926E-4</v>
      </c>
      <c r="G10" s="72">
        <v>0</v>
      </c>
    </row>
    <row r="11" spans="1:7" x14ac:dyDescent="0.25">
      <c r="A11" s="72" t="s">
        <v>201</v>
      </c>
      <c r="B11" s="181">
        <v>6.504629629629631E-3</v>
      </c>
      <c r="C11" s="181"/>
      <c r="D11" s="73">
        <f t="shared" si="0"/>
        <v>1</v>
      </c>
      <c r="E11" s="73">
        <f t="shared" si="1"/>
        <v>0</v>
      </c>
      <c r="F11" s="181">
        <v>6.504629629629631E-3</v>
      </c>
      <c r="G11" s="72">
        <v>0</v>
      </c>
    </row>
    <row r="12" spans="1:7" x14ac:dyDescent="0.25">
      <c r="A12" s="72" t="s">
        <v>202</v>
      </c>
      <c r="B12" s="181"/>
      <c r="C12" s="181">
        <v>1.7361111111111112E-4</v>
      </c>
      <c r="D12" s="73">
        <f t="shared" si="0"/>
        <v>0</v>
      </c>
      <c r="E12" s="73">
        <f t="shared" si="1"/>
        <v>1</v>
      </c>
      <c r="F12" s="181">
        <v>1.7361111111111112E-4</v>
      </c>
    </row>
    <row r="13" spans="1:7" x14ac:dyDescent="0.25">
      <c r="A13" s="72" t="s">
        <v>160</v>
      </c>
      <c r="B13" s="181"/>
      <c r="C13" s="181"/>
      <c r="D13" s="73" t="e">
        <f t="shared" si="0"/>
        <v>#DIV/0!</v>
      </c>
      <c r="E13" s="73" t="e">
        <f t="shared" si="1"/>
        <v>#DIV/0!</v>
      </c>
      <c r="F13" s="181"/>
      <c r="G13" s="72">
        <v>0</v>
      </c>
    </row>
    <row r="14" spans="1:7" x14ac:dyDescent="0.25">
      <c r="A14" s="72" t="s">
        <v>13</v>
      </c>
      <c r="B14" s="181">
        <v>1.0775462962962962E-2</v>
      </c>
      <c r="C14" s="181">
        <v>2.4305555555555556E-3</v>
      </c>
      <c r="D14" s="73">
        <f t="shared" si="0"/>
        <v>0.81595092024539873</v>
      </c>
      <c r="E14" s="73">
        <f t="shared" si="1"/>
        <v>0.18404907975460125</v>
      </c>
      <c r="F14" s="181">
        <v>1.3206018518518518E-2</v>
      </c>
      <c r="G14" s="72">
        <v>0</v>
      </c>
    </row>
    <row r="15" spans="1:7" x14ac:dyDescent="0.25">
      <c r="A15" s="72" t="s">
        <v>15</v>
      </c>
      <c r="B15" s="181">
        <v>2.8935185185185189E-4</v>
      </c>
      <c r="C15" s="181"/>
      <c r="D15" s="73">
        <f t="shared" si="0"/>
        <v>1</v>
      </c>
      <c r="E15" s="73">
        <f t="shared" si="1"/>
        <v>0</v>
      </c>
      <c r="F15" s="181">
        <v>2.8935185185185189E-4</v>
      </c>
      <c r="G15" s="72">
        <v>0</v>
      </c>
    </row>
    <row r="16" spans="1:7" x14ac:dyDescent="0.25">
      <c r="A16" s="72" t="s">
        <v>16</v>
      </c>
      <c r="B16" s="181"/>
      <c r="C16" s="181"/>
      <c r="D16" s="73" t="e">
        <f t="shared" si="0"/>
        <v>#DIV/0!</v>
      </c>
      <c r="E16" s="73" t="e">
        <f t="shared" si="1"/>
        <v>#DIV/0!</v>
      </c>
      <c r="F16" s="181"/>
      <c r="G16" s="72">
        <v>0</v>
      </c>
    </row>
    <row r="17" spans="1:7" x14ac:dyDescent="0.25">
      <c r="A17" s="72" t="s">
        <v>17</v>
      </c>
      <c r="B17" s="181">
        <v>5.3240740740740744E-4</v>
      </c>
      <c r="C17" s="181"/>
      <c r="D17" s="73">
        <f t="shared" si="0"/>
        <v>1</v>
      </c>
      <c r="E17" s="73">
        <f t="shared" si="1"/>
        <v>0</v>
      </c>
      <c r="F17" s="181">
        <v>5.3240740740740744E-4</v>
      </c>
      <c r="G17" s="72">
        <v>0</v>
      </c>
    </row>
    <row r="18" spans="1:7" x14ac:dyDescent="0.25">
      <c r="A18" s="72" t="s">
        <v>18</v>
      </c>
      <c r="B18" s="181">
        <v>3.8657407407407408E-3</v>
      </c>
      <c r="C18" s="181"/>
      <c r="D18" s="73">
        <f t="shared" si="0"/>
        <v>1</v>
      </c>
      <c r="E18" s="73">
        <f t="shared" si="1"/>
        <v>0</v>
      </c>
      <c r="F18" s="181">
        <v>3.8657407407407408E-3</v>
      </c>
      <c r="G18" s="72">
        <v>0</v>
      </c>
    </row>
    <row r="19" spans="1:7" x14ac:dyDescent="0.25">
      <c r="A19" s="72" t="s">
        <v>19</v>
      </c>
      <c r="B19" s="181">
        <v>7.5347222222222213E-3</v>
      </c>
      <c r="C19" s="181"/>
      <c r="D19" s="73">
        <f t="shared" si="0"/>
        <v>1</v>
      </c>
      <c r="E19" s="73">
        <f t="shared" si="1"/>
        <v>0</v>
      </c>
      <c r="F19" s="181">
        <v>7.5347222222222213E-3</v>
      </c>
      <c r="G19" s="72">
        <v>0</v>
      </c>
    </row>
    <row r="20" spans="1:7" x14ac:dyDescent="0.25">
      <c r="A20" s="72" t="s">
        <v>20</v>
      </c>
      <c r="B20" s="181">
        <v>3.8194444444444446E-4</v>
      </c>
      <c r="C20" s="181"/>
      <c r="D20" s="73">
        <f t="shared" si="0"/>
        <v>1</v>
      </c>
      <c r="E20" s="73">
        <f t="shared" si="1"/>
        <v>0</v>
      </c>
      <c r="F20" s="181">
        <v>3.8194444444444446E-4</v>
      </c>
      <c r="G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4"/>
  <sheetViews>
    <sheetView showZeros="0" topLeftCell="A19" workbookViewId="0">
      <selection activeCell="A26" sqref="A26:K47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181">
        <v>1.1979166666666671E-2</v>
      </c>
      <c r="C2" s="181">
        <v>1.7476851851851852E-3</v>
      </c>
      <c r="D2" s="73">
        <f>B2/F2</f>
        <v>0.87268128161888703</v>
      </c>
      <c r="E2" s="73">
        <f>C2/F2</f>
        <v>0.12731871838111294</v>
      </c>
      <c r="F2" s="181">
        <v>1.3726851851851856E-2</v>
      </c>
    </row>
    <row r="3" spans="1:10" x14ac:dyDescent="0.25">
      <c r="A3" s="72" t="s">
        <v>100</v>
      </c>
      <c r="B3" s="181">
        <v>5.365740740740739E-2</v>
      </c>
      <c r="C3" s="181"/>
      <c r="D3" s="73">
        <f t="shared" ref="D3:D20" si="0">B3/F3</f>
        <v>1</v>
      </c>
      <c r="E3" s="73">
        <f t="shared" ref="E3:E20" si="1">C3/F3</f>
        <v>0</v>
      </c>
      <c r="F3" s="181">
        <v>5.365740740740739E-2</v>
      </c>
    </row>
    <row r="4" spans="1:10" x14ac:dyDescent="0.25">
      <c r="A4" s="72" t="s">
        <v>51</v>
      </c>
      <c r="B4" s="181">
        <v>2.2962962962962963E-2</v>
      </c>
      <c r="C4" s="181">
        <v>6.018518518518519E-4</v>
      </c>
      <c r="D4" s="73">
        <f t="shared" si="0"/>
        <v>0.97445972495088407</v>
      </c>
      <c r="E4" s="73">
        <f t="shared" si="1"/>
        <v>2.5540275049115914E-2</v>
      </c>
      <c r="F4" s="181">
        <v>2.3564814814814816E-2</v>
      </c>
    </row>
    <row r="5" spans="1:10" x14ac:dyDescent="0.25">
      <c r="A5" s="72" t="s">
        <v>11</v>
      </c>
      <c r="B5" s="181">
        <v>9.1701388888888888E-2</v>
      </c>
      <c r="C5" s="181">
        <v>9.120370370370369E-3</v>
      </c>
      <c r="D5" s="73">
        <f t="shared" si="0"/>
        <v>0.90953966249569507</v>
      </c>
      <c r="E5" s="73">
        <f t="shared" si="1"/>
        <v>9.0460337504304877E-2</v>
      </c>
      <c r="F5" s="181">
        <v>0.10082175925925926</v>
      </c>
    </row>
    <row r="6" spans="1:10" x14ac:dyDescent="0.25">
      <c r="A6" s="72" t="s">
        <v>12</v>
      </c>
      <c r="B6" s="181">
        <v>8.912037037037036E-3</v>
      </c>
      <c r="C6" s="181">
        <v>1.6319444444444443E-3</v>
      </c>
      <c r="D6" s="73">
        <f t="shared" si="0"/>
        <v>0.84522502744237105</v>
      </c>
      <c r="E6" s="73">
        <f t="shared" si="1"/>
        <v>0.15477497255762898</v>
      </c>
      <c r="F6" s="181">
        <v>1.0543981481481481E-2</v>
      </c>
    </row>
    <row r="7" spans="1:10" x14ac:dyDescent="0.25">
      <c r="A7" s="72" t="s">
        <v>159</v>
      </c>
      <c r="B7" s="181">
        <v>1.2812499999999999E-2</v>
      </c>
      <c r="C7" s="181">
        <v>1.3078703703703703E-3</v>
      </c>
      <c r="D7" s="73">
        <f t="shared" si="0"/>
        <v>0.9073770491803278</v>
      </c>
      <c r="E7" s="73">
        <f t="shared" si="1"/>
        <v>9.2622950819672131E-2</v>
      </c>
      <c r="F7" s="181">
        <v>1.412037037037037E-2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B8" s="181">
        <v>6.3194444444444444E-3</v>
      </c>
      <c r="C8" s="181"/>
      <c r="D8" s="73">
        <f t="shared" si="0"/>
        <v>1</v>
      </c>
      <c r="E8" s="73">
        <f t="shared" si="1"/>
        <v>0</v>
      </c>
      <c r="F8" s="181">
        <v>6.3194444444444444E-3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B9" s="181"/>
      <c r="C9" s="181"/>
      <c r="D9" s="73" t="e">
        <f t="shared" si="0"/>
        <v>#DIV/0!</v>
      </c>
      <c r="E9" s="73" t="e">
        <f t="shared" si="1"/>
        <v>#DIV/0!</v>
      </c>
      <c r="F9" s="181"/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181">
        <v>2.4826388888888891E-2</v>
      </c>
      <c r="C10" s="181"/>
      <c r="D10" s="73">
        <f t="shared" si="0"/>
        <v>1</v>
      </c>
      <c r="E10" s="73">
        <f t="shared" si="1"/>
        <v>0</v>
      </c>
      <c r="F10" s="181">
        <v>2.4826388888888891E-2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B11" s="181"/>
      <c r="C11" s="181"/>
      <c r="D11" s="73" t="e">
        <f t="shared" si="0"/>
        <v>#DIV/0!</v>
      </c>
      <c r="E11" s="73" t="e">
        <f t="shared" si="1"/>
        <v>#DIV/0!</v>
      </c>
      <c r="F11" s="181"/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B12" s="181">
        <v>2.4305555555555552E-4</v>
      </c>
      <c r="C12" s="181">
        <v>5.9606481481481481E-3</v>
      </c>
      <c r="D12" s="73">
        <f t="shared" si="0"/>
        <v>3.9179104477611935E-2</v>
      </c>
      <c r="E12" s="73">
        <f t="shared" si="1"/>
        <v>0.96082089552238814</v>
      </c>
      <c r="F12" s="181">
        <v>6.2037037037037035E-3</v>
      </c>
    </row>
    <row r="13" spans="1:10" x14ac:dyDescent="0.25">
      <c r="A13" s="72" t="s">
        <v>160</v>
      </c>
      <c r="B13" s="181"/>
      <c r="C13" s="181"/>
      <c r="D13" s="73" t="e">
        <f t="shared" si="0"/>
        <v>#DIV/0!</v>
      </c>
      <c r="E13" s="73" t="e">
        <f t="shared" si="1"/>
        <v>#DIV/0!</v>
      </c>
      <c r="F13" s="181"/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181">
        <v>4.3425925925925923E-2</v>
      </c>
      <c r="C14" s="181">
        <v>1.8518518518518518E-4</v>
      </c>
      <c r="D14" s="73">
        <f t="shared" si="0"/>
        <v>0.99575371549893843</v>
      </c>
      <c r="E14" s="73">
        <f t="shared" si="1"/>
        <v>4.246284501061571E-3</v>
      </c>
      <c r="F14" s="181">
        <v>4.3611111111111107E-2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181">
        <v>5.1620370370370362E-3</v>
      </c>
      <c r="C15" s="181"/>
      <c r="D15" s="73">
        <f t="shared" si="0"/>
        <v>1</v>
      </c>
      <c r="E15" s="73">
        <f t="shared" si="1"/>
        <v>0</v>
      </c>
      <c r="F15" s="181">
        <v>5.1620370370370362E-3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181"/>
      <c r="C16" s="181"/>
      <c r="D16" s="73" t="e">
        <f t="shared" si="0"/>
        <v>#DIV/0!</v>
      </c>
      <c r="E16" s="73" t="e">
        <f t="shared" si="1"/>
        <v>#DIV/0!</v>
      </c>
      <c r="F16" s="181"/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181">
        <v>1.273148148148148E-4</v>
      </c>
      <c r="C17" s="181"/>
      <c r="D17" s="73">
        <f t="shared" si="0"/>
        <v>1</v>
      </c>
      <c r="E17" s="73">
        <f t="shared" si="1"/>
        <v>0</v>
      </c>
      <c r="F17" s="181">
        <v>1.273148148148148E-4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181">
        <v>4.2939814814814826E-2</v>
      </c>
      <c r="C18" s="181"/>
      <c r="D18" s="73">
        <f t="shared" si="0"/>
        <v>1</v>
      </c>
      <c r="E18" s="73">
        <f t="shared" si="1"/>
        <v>0</v>
      </c>
      <c r="F18" s="181">
        <v>4.2939814814814826E-2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181">
        <v>3.9699074074074072E-3</v>
      </c>
      <c r="C19" s="181">
        <v>1.6203703703703703E-4</v>
      </c>
      <c r="D19" s="73">
        <f t="shared" si="0"/>
        <v>0.96078431372549022</v>
      </c>
      <c r="E19" s="73">
        <f t="shared" si="1"/>
        <v>3.9215686274509803E-2</v>
      </c>
      <c r="F19" s="181">
        <v>4.1319444444444442E-3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181">
        <v>1.3888888888888889E-3</v>
      </c>
      <c r="C20" s="181"/>
      <c r="D20" s="73">
        <f t="shared" si="0"/>
        <v>1</v>
      </c>
      <c r="E20" s="73">
        <f t="shared" si="1"/>
        <v>0</v>
      </c>
      <c r="F20" s="181">
        <v>1.3888888888888889E-3</v>
      </c>
      <c r="H20" s="72">
        <v>0</v>
      </c>
      <c r="I20" s="72">
        <v>0</v>
      </c>
      <c r="J20" s="72">
        <v>0</v>
      </c>
    </row>
    <row r="24" spans="1:10" x14ac:dyDescent="0.25">
      <c r="A24" s="180"/>
      <c r="B24" s="180"/>
      <c r="C24" s="180"/>
      <c r="D24" s="180"/>
      <c r="E24" s="180"/>
      <c r="F24" s="180"/>
      <c r="G24" s="180"/>
      <c r="H24" s="180"/>
      <c r="I24" s="180"/>
      <c r="J24" s="180"/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0"/>
  <sheetViews>
    <sheetView showZeros="0" workbookViewId="0">
      <selection activeCell="A2" sqref="A2:A1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159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D12" s="73"/>
      <c r="E12" s="73"/>
    </row>
    <row r="13" spans="1:10" x14ac:dyDescent="0.25">
      <c r="A13" s="72" t="s">
        <v>160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6"/>
  <sheetViews>
    <sheetView showZeros="0" topLeftCell="A22" workbookViewId="0">
      <selection activeCell="A23" sqref="A23:L46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181"/>
      <c r="C2" s="181"/>
      <c r="D2" s="73" t="e">
        <f>B2/F2</f>
        <v>#DIV/0!</v>
      </c>
      <c r="E2" s="73" t="e">
        <f>C2/F2</f>
        <v>#DIV/0!</v>
      </c>
      <c r="F2" s="181"/>
    </row>
    <row r="3" spans="1:10" x14ac:dyDescent="0.25">
      <c r="A3" s="72" t="s">
        <v>100</v>
      </c>
      <c r="B3" s="181"/>
      <c r="C3" s="181"/>
      <c r="D3" s="73" t="e">
        <f t="shared" ref="D3:D20" si="0">B3/F3</f>
        <v>#DIV/0!</v>
      </c>
      <c r="E3" s="73" t="e">
        <f t="shared" ref="E3:E20" si="1">C3/F3</f>
        <v>#DIV/0!</v>
      </c>
      <c r="F3" s="181"/>
    </row>
    <row r="4" spans="1:10" x14ac:dyDescent="0.25">
      <c r="A4" s="72" t="s">
        <v>51</v>
      </c>
      <c r="B4" s="181">
        <v>3.0902777777777777E-3</v>
      </c>
      <c r="C4" s="181"/>
      <c r="D4" s="73">
        <f t="shared" si="0"/>
        <v>1</v>
      </c>
      <c r="E4" s="73">
        <f t="shared" si="1"/>
        <v>0</v>
      </c>
      <c r="F4" s="181">
        <v>3.0902777777777777E-3</v>
      </c>
    </row>
    <row r="5" spans="1:10" x14ac:dyDescent="0.25">
      <c r="A5" s="72" t="s">
        <v>11</v>
      </c>
      <c r="B5" s="181">
        <v>3.8541666666666663E-3</v>
      </c>
      <c r="C5" s="181"/>
      <c r="D5" s="73">
        <f t="shared" si="0"/>
        <v>1</v>
      </c>
      <c r="E5" s="73">
        <f t="shared" si="1"/>
        <v>0</v>
      </c>
      <c r="F5" s="181">
        <v>3.8541666666666663E-3</v>
      </c>
    </row>
    <row r="6" spans="1:10" x14ac:dyDescent="0.25">
      <c r="A6" s="72" t="s">
        <v>12</v>
      </c>
      <c r="B6" s="181">
        <v>1.3310185185185183E-3</v>
      </c>
      <c r="C6" s="181">
        <v>5.3819444444444444E-3</v>
      </c>
      <c r="D6" s="73">
        <f t="shared" si="0"/>
        <v>0.1982758620689655</v>
      </c>
      <c r="E6" s="73">
        <f t="shared" si="1"/>
        <v>0.80172413793103459</v>
      </c>
      <c r="F6" s="181">
        <v>6.7129629629629622E-3</v>
      </c>
    </row>
    <row r="7" spans="1:10" x14ac:dyDescent="0.25">
      <c r="A7" s="72" t="s">
        <v>159</v>
      </c>
      <c r="B7" s="181"/>
      <c r="C7" s="181"/>
      <c r="D7" s="73" t="e">
        <f t="shared" si="0"/>
        <v>#DIV/0!</v>
      </c>
      <c r="E7" s="73" t="e">
        <f t="shared" si="1"/>
        <v>#DIV/0!</v>
      </c>
      <c r="F7" s="181"/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B8" s="181"/>
      <c r="C8" s="181"/>
      <c r="D8" s="73" t="e">
        <f t="shared" si="0"/>
        <v>#DIV/0!</v>
      </c>
      <c r="E8" s="73" t="e">
        <f t="shared" si="1"/>
        <v>#DIV/0!</v>
      </c>
      <c r="F8" s="181"/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B9" s="181"/>
      <c r="C9" s="181"/>
      <c r="D9" s="73" t="e">
        <f t="shared" si="0"/>
        <v>#DIV/0!</v>
      </c>
      <c r="E9" s="73" t="e">
        <f t="shared" si="1"/>
        <v>#DIV/0!</v>
      </c>
      <c r="F9" s="181"/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181"/>
      <c r="C10" s="181"/>
      <c r="D10" s="73" t="e">
        <f t="shared" si="0"/>
        <v>#DIV/0!</v>
      </c>
      <c r="E10" s="73" t="e">
        <f t="shared" si="1"/>
        <v>#DIV/0!</v>
      </c>
      <c r="F10" s="181"/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B11" s="181"/>
      <c r="C11" s="181"/>
      <c r="D11" s="73" t="e">
        <f t="shared" si="0"/>
        <v>#DIV/0!</v>
      </c>
      <c r="E11" s="73" t="e">
        <f t="shared" si="1"/>
        <v>#DIV/0!</v>
      </c>
      <c r="F11" s="181"/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B12" s="181"/>
      <c r="C12" s="181"/>
      <c r="D12" s="73" t="e">
        <f t="shared" si="0"/>
        <v>#DIV/0!</v>
      </c>
      <c r="E12" s="73" t="e">
        <f t="shared" si="1"/>
        <v>#DIV/0!</v>
      </c>
      <c r="F12" s="181"/>
    </row>
    <row r="13" spans="1:10" x14ac:dyDescent="0.25">
      <c r="A13" s="72" t="s">
        <v>160</v>
      </c>
      <c r="B13" s="181"/>
      <c r="C13" s="181"/>
      <c r="D13" s="73" t="e">
        <f t="shared" si="0"/>
        <v>#DIV/0!</v>
      </c>
      <c r="E13" s="73" t="e">
        <f t="shared" si="1"/>
        <v>#DIV/0!</v>
      </c>
      <c r="F13" s="181"/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181"/>
      <c r="C14" s="181"/>
      <c r="D14" s="73" t="e">
        <f t="shared" si="0"/>
        <v>#DIV/0!</v>
      </c>
      <c r="E14" s="73" t="e">
        <f t="shared" si="1"/>
        <v>#DIV/0!</v>
      </c>
      <c r="F14" s="181"/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181">
        <v>7.2916666666666659E-4</v>
      </c>
      <c r="C15" s="181"/>
      <c r="D15" s="73">
        <f t="shared" si="0"/>
        <v>1</v>
      </c>
      <c r="E15" s="73">
        <f t="shared" si="1"/>
        <v>0</v>
      </c>
      <c r="F15" s="181">
        <v>7.2916666666666659E-4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181"/>
      <c r="C16" s="181"/>
      <c r="D16" s="73" t="e">
        <f t="shared" si="0"/>
        <v>#DIV/0!</v>
      </c>
      <c r="E16" s="73" t="e">
        <f t="shared" si="1"/>
        <v>#DIV/0!</v>
      </c>
      <c r="F16" s="181"/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181"/>
      <c r="C17" s="181"/>
      <c r="D17" s="73" t="e">
        <f t="shared" si="0"/>
        <v>#DIV/0!</v>
      </c>
      <c r="E17" s="73" t="e">
        <f t="shared" si="1"/>
        <v>#DIV/0!</v>
      </c>
      <c r="F17" s="181"/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181"/>
      <c r="C18" s="181"/>
      <c r="D18" s="73" t="e">
        <f t="shared" si="0"/>
        <v>#DIV/0!</v>
      </c>
      <c r="E18" s="73" t="e">
        <f t="shared" si="1"/>
        <v>#DIV/0!</v>
      </c>
      <c r="F18" s="181"/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181"/>
      <c r="C19" s="181"/>
      <c r="D19" s="73" t="e">
        <f t="shared" si="0"/>
        <v>#DIV/0!</v>
      </c>
      <c r="E19" s="73" t="e">
        <f t="shared" si="1"/>
        <v>#DIV/0!</v>
      </c>
      <c r="F19" s="181"/>
    </row>
    <row r="20" spans="1:10" x14ac:dyDescent="0.25">
      <c r="A20" s="72" t="s">
        <v>20</v>
      </c>
      <c r="B20" s="181"/>
      <c r="C20" s="181"/>
      <c r="D20" s="73" t="e">
        <f t="shared" si="0"/>
        <v>#DIV/0!</v>
      </c>
      <c r="E20" s="73" t="e">
        <f t="shared" si="1"/>
        <v>#DIV/0!</v>
      </c>
      <c r="F20" s="181"/>
    </row>
    <row r="26" spans="1:10" x14ac:dyDescent="0.25">
      <c r="A26" s="184"/>
      <c r="B26" s="184"/>
      <c r="C26" s="184"/>
      <c r="D26" s="184"/>
      <c r="E26" s="184"/>
      <c r="F26" s="184"/>
      <c r="G26" s="184"/>
      <c r="H26" s="184"/>
      <c r="I26" s="184"/>
      <c r="J26" s="184"/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0"/>
  <sheetViews>
    <sheetView showZeros="0" workbookViewId="0">
      <selection activeCell="A2" sqref="A2:A1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159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D12" s="73"/>
      <c r="E12" s="73"/>
    </row>
    <row r="13" spans="1:10" x14ac:dyDescent="0.25">
      <c r="A13" s="72" t="s">
        <v>160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0"/>
  <sheetViews>
    <sheetView showZeros="0" workbookViewId="0">
      <selection activeCell="I40" sqref="I4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81</v>
      </c>
      <c r="E1" s="72" t="s">
        <v>82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100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159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105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106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174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201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202</v>
      </c>
      <c r="D12" s="73"/>
      <c r="E12" s="73"/>
    </row>
    <row r="13" spans="1:10" x14ac:dyDescent="0.25">
      <c r="A13" s="72" t="s">
        <v>160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2021-03-19T15:54:24Z</cp:lastPrinted>
  <dcterms:created xsi:type="dcterms:W3CDTF">2015-07-28T09:23:17Z</dcterms:created>
  <dcterms:modified xsi:type="dcterms:W3CDTF">2021-03-19T15:55:24Z</dcterms:modified>
</cp:coreProperties>
</file>