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novembre 2019\radio\"/>
    </mc:Choice>
  </mc:AlternateContent>
  <bookViews>
    <workbookView xWindow="0" yWindow="0" windowWidth="19200" windowHeight="699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365" l="1"/>
  <c r="L13" i="254" l="1"/>
  <c r="L14" i="254"/>
  <c r="L13" i="253"/>
  <c r="L14" i="253"/>
  <c r="L13" i="252"/>
  <c r="L13" i="362" l="1"/>
  <c r="L14" i="362"/>
  <c r="L15" i="362"/>
  <c r="I20" i="240" l="1"/>
  <c r="I29" i="240"/>
  <c r="L24" i="239"/>
  <c r="L25" i="239"/>
  <c r="L26" i="239"/>
  <c r="L27" i="239"/>
  <c r="L28" i="239"/>
  <c r="L23" i="239"/>
  <c r="L19" i="239"/>
  <c r="L18" i="239"/>
  <c r="L15" i="239"/>
  <c r="L16" i="239"/>
  <c r="L17" i="239"/>
  <c r="L13" i="239"/>
  <c r="L14" i="239"/>
  <c r="L8" i="239"/>
  <c r="L9" i="239"/>
  <c r="L10" i="239"/>
  <c r="L11" i="239"/>
  <c r="L12" i="239"/>
  <c r="L24" i="238"/>
  <c r="L25" i="238"/>
  <c r="L26" i="238"/>
  <c r="L27" i="238"/>
  <c r="L28" i="238"/>
  <c r="L8" i="238"/>
  <c r="L9" i="238"/>
  <c r="L10" i="238"/>
  <c r="L11" i="238"/>
  <c r="L12" i="238"/>
  <c r="L13" i="238"/>
  <c r="L14" i="238"/>
  <c r="L15" i="238"/>
  <c r="L16" i="238"/>
  <c r="L17" i="238"/>
  <c r="L18" i="238"/>
  <c r="L19" i="238"/>
  <c r="L24" i="237"/>
  <c r="L25" i="237"/>
  <c r="L26" i="237"/>
  <c r="L27" i="237"/>
  <c r="L28" i="237"/>
  <c r="L13" i="237"/>
  <c r="L14" i="237"/>
  <c r="L15" i="237"/>
  <c r="L16" i="237"/>
  <c r="L17" i="237"/>
  <c r="L18" i="237"/>
  <c r="L19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19" i="363"/>
  <c r="K8" i="364"/>
  <c r="K9" i="364"/>
  <c r="K10" i="364"/>
  <c r="K11" i="364"/>
  <c r="K12" i="364"/>
  <c r="K13" i="364"/>
  <c r="K14" i="364"/>
  <c r="K15" i="364"/>
  <c r="K16" i="364"/>
  <c r="K17" i="364"/>
  <c r="K18" i="364"/>
  <c r="K19" i="364"/>
  <c r="K8" i="365"/>
  <c r="K9" i="365"/>
  <c r="K10" i="365"/>
  <c r="K11" i="365"/>
  <c r="K12" i="365"/>
  <c r="K13" i="365"/>
  <c r="K14" i="365"/>
  <c r="K15" i="365"/>
  <c r="K16" i="365"/>
  <c r="K17" i="365"/>
  <c r="K18" i="365"/>
  <c r="K19" i="365"/>
  <c r="K8" i="366"/>
  <c r="K9" i="366"/>
  <c r="K10" i="366"/>
  <c r="K11" i="366"/>
  <c r="K12" i="366"/>
  <c r="K13" i="366"/>
  <c r="K14" i="366"/>
  <c r="K15" i="366"/>
  <c r="K16" i="366"/>
  <c r="K17" i="366"/>
  <c r="K18" i="366"/>
  <c r="K19" i="366"/>
  <c r="K8" i="367"/>
  <c r="K9" i="367"/>
  <c r="K10" i="367"/>
  <c r="K11" i="367"/>
  <c r="K12" i="367"/>
  <c r="K13" i="367"/>
  <c r="K14" i="367"/>
  <c r="K15" i="367"/>
  <c r="K16" i="367"/>
  <c r="K17" i="367"/>
  <c r="K18" i="367"/>
  <c r="K19" i="367"/>
  <c r="K8" i="368"/>
  <c r="K9" i="368"/>
  <c r="K10" i="368"/>
  <c r="K11" i="368"/>
  <c r="K12" i="368"/>
  <c r="K13" i="368"/>
  <c r="K14" i="368"/>
  <c r="K15" i="368"/>
  <c r="K16" i="368"/>
  <c r="K17" i="368"/>
  <c r="K18" i="368"/>
  <c r="K19" i="368"/>
  <c r="K8" i="369"/>
  <c r="K9" i="369"/>
  <c r="K10" i="369"/>
  <c r="K11" i="369"/>
  <c r="K12" i="369"/>
  <c r="K13" i="369"/>
  <c r="K14" i="369"/>
  <c r="K15" i="369"/>
  <c r="K16" i="369"/>
  <c r="K17" i="369"/>
  <c r="K18" i="369"/>
  <c r="K19" i="369"/>
  <c r="K8" i="370"/>
  <c r="K9" i="370"/>
  <c r="K10" i="370"/>
  <c r="K11" i="370"/>
  <c r="K12" i="370"/>
  <c r="K13" i="370"/>
  <c r="K14" i="370"/>
  <c r="K15" i="370"/>
  <c r="K16" i="370"/>
  <c r="K17" i="370"/>
  <c r="K18" i="370"/>
  <c r="K19" i="370"/>
  <c r="K8" i="371"/>
  <c r="K9" i="371"/>
  <c r="K10" i="371"/>
  <c r="K11" i="371"/>
  <c r="K12" i="371"/>
  <c r="K13" i="371"/>
  <c r="K14" i="371"/>
  <c r="K15" i="371"/>
  <c r="K16" i="371"/>
  <c r="K17" i="371"/>
  <c r="K18" i="371"/>
  <c r="K19" i="371"/>
  <c r="K8" i="372"/>
  <c r="K9" i="372"/>
  <c r="K10" i="372"/>
  <c r="K11" i="372"/>
  <c r="K12" i="372"/>
  <c r="K13" i="372"/>
  <c r="K14" i="372"/>
  <c r="K15" i="372"/>
  <c r="K16" i="372"/>
  <c r="K17" i="372"/>
  <c r="K18" i="372"/>
  <c r="K19" i="372"/>
  <c r="K8" i="373"/>
  <c r="K9" i="373"/>
  <c r="K10" i="373"/>
  <c r="K11" i="373"/>
  <c r="K12" i="373"/>
  <c r="K13" i="373"/>
  <c r="K14" i="373"/>
  <c r="K15" i="373"/>
  <c r="K16" i="373"/>
  <c r="K17" i="373"/>
  <c r="K18" i="373"/>
  <c r="K19" i="373"/>
  <c r="K8" i="374"/>
  <c r="K9" i="374"/>
  <c r="K10" i="374"/>
  <c r="K11" i="374"/>
  <c r="K12" i="374"/>
  <c r="K13" i="374"/>
  <c r="K14" i="374"/>
  <c r="K15" i="374"/>
  <c r="K16" i="374"/>
  <c r="K17" i="374"/>
  <c r="K18" i="374"/>
  <c r="K19" i="374"/>
  <c r="K8" i="375"/>
  <c r="K9" i="375"/>
  <c r="K10" i="375"/>
  <c r="K11" i="375"/>
  <c r="K12" i="375"/>
  <c r="K13" i="375"/>
  <c r="K14" i="375"/>
  <c r="K15" i="375"/>
  <c r="K16" i="375"/>
  <c r="K17" i="375"/>
  <c r="K18" i="375"/>
  <c r="K19" i="375"/>
  <c r="K8" i="376"/>
  <c r="K9" i="376"/>
  <c r="K10" i="376"/>
  <c r="K11" i="376"/>
  <c r="K12" i="376"/>
  <c r="K13" i="376"/>
  <c r="K14" i="376"/>
  <c r="K15" i="376"/>
  <c r="K16" i="376"/>
  <c r="K17" i="376"/>
  <c r="K18" i="376"/>
  <c r="K19" i="376"/>
  <c r="K8" i="377"/>
  <c r="K9" i="377"/>
  <c r="K10" i="377"/>
  <c r="K11" i="377"/>
  <c r="K12" i="377"/>
  <c r="K13" i="377"/>
  <c r="K14" i="377"/>
  <c r="K15" i="377"/>
  <c r="K16" i="377"/>
  <c r="K17" i="377"/>
  <c r="K18" i="377"/>
  <c r="K19" i="377"/>
  <c r="I8" i="175"/>
  <c r="I9" i="175"/>
  <c r="I10" i="175"/>
  <c r="I11" i="175"/>
  <c r="I12" i="175"/>
  <c r="I13" i="175"/>
  <c r="I14" i="175"/>
  <c r="I15" i="175"/>
  <c r="I16" i="175"/>
  <c r="I17" i="175"/>
  <c r="I18" i="175"/>
  <c r="I19" i="175"/>
  <c r="I8" i="179"/>
  <c r="I9" i="179"/>
  <c r="I10" i="179"/>
  <c r="I11" i="179"/>
  <c r="I12" i="179"/>
  <c r="I13" i="179"/>
  <c r="I14" i="179"/>
  <c r="I15" i="179"/>
  <c r="I16" i="179"/>
  <c r="I17" i="179"/>
  <c r="I18" i="179"/>
  <c r="I19" i="179"/>
  <c r="I8" i="182"/>
  <c r="I9" i="182"/>
  <c r="I10" i="182"/>
  <c r="I11" i="182"/>
  <c r="I12" i="182"/>
  <c r="I13" i="182"/>
  <c r="I14" i="182"/>
  <c r="I15" i="182"/>
  <c r="I16" i="182"/>
  <c r="I17" i="182"/>
  <c r="I18" i="182"/>
  <c r="I19" i="182"/>
  <c r="I8" i="180"/>
  <c r="I9" i="180"/>
  <c r="I10" i="180"/>
  <c r="I11" i="180"/>
  <c r="I12" i="180"/>
  <c r="I13" i="180"/>
  <c r="I14" i="180"/>
  <c r="I15" i="180"/>
  <c r="I16" i="180"/>
  <c r="I17" i="180"/>
  <c r="I18" i="180"/>
  <c r="I19" i="180"/>
  <c r="I8" i="173"/>
  <c r="I9" i="173"/>
  <c r="I10" i="173"/>
  <c r="I11" i="173"/>
  <c r="I12" i="173"/>
  <c r="I13" i="173"/>
  <c r="I14" i="173"/>
  <c r="I15" i="173"/>
  <c r="I16" i="173"/>
  <c r="I17" i="173"/>
  <c r="I18" i="173"/>
  <c r="I19" i="173"/>
  <c r="I8" i="177"/>
  <c r="I9" i="177"/>
  <c r="I10" i="177"/>
  <c r="I11" i="177"/>
  <c r="I12" i="177"/>
  <c r="I13" i="177"/>
  <c r="I14" i="177"/>
  <c r="I15" i="177"/>
  <c r="I16" i="177"/>
  <c r="I17" i="177"/>
  <c r="I18" i="177"/>
  <c r="I19" i="177"/>
  <c r="I8" i="181"/>
  <c r="I9" i="181"/>
  <c r="I10" i="181"/>
  <c r="I11" i="181"/>
  <c r="I12" i="181"/>
  <c r="I13" i="181"/>
  <c r="I14" i="181"/>
  <c r="I15" i="181"/>
  <c r="I16" i="181"/>
  <c r="I17" i="181"/>
  <c r="I18" i="181"/>
  <c r="I19" i="181"/>
  <c r="I8" i="174"/>
  <c r="I9" i="174"/>
  <c r="I10" i="174"/>
  <c r="I11" i="174"/>
  <c r="I12" i="174"/>
  <c r="I13" i="174"/>
  <c r="I14" i="174"/>
  <c r="I15" i="174"/>
  <c r="I16" i="174"/>
  <c r="I17" i="174"/>
  <c r="I18" i="174"/>
  <c r="I19" i="174"/>
  <c r="I8" i="176"/>
  <c r="I9" i="176"/>
  <c r="I10" i="176"/>
  <c r="I11" i="176"/>
  <c r="I12" i="176"/>
  <c r="I13" i="176"/>
  <c r="I14" i="176"/>
  <c r="I15" i="176"/>
  <c r="I16" i="176"/>
  <c r="I17" i="176"/>
  <c r="I18" i="176"/>
  <c r="I19" i="176"/>
  <c r="I8" i="178"/>
  <c r="I9" i="178"/>
  <c r="I10" i="178"/>
  <c r="I11" i="178"/>
  <c r="I12" i="178"/>
  <c r="I13" i="178"/>
  <c r="I14" i="178"/>
  <c r="I15" i="178"/>
  <c r="I16" i="178"/>
  <c r="I17" i="178"/>
  <c r="I18" i="178"/>
  <c r="I19" i="178"/>
  <c r="I8" i="183"/>
  <c r="I9" i="183"/>
  <c r="I10" i="183"/>
  <c r="I11" i="183"/>
  <c r="I12" i="183"/>
  <c r="I13" i="183"/>
  <c r="I14" i="183"/>
  <c r="I15" i="183"/>
  <c r="I16" i="183"/>
  <c r="I17" i="183"/>
  <c r="I18" i="183"/>
  <c r="I19" i="183"/>
  <c r="I8" i="172"/>
  <c r="I9" i="172"/>
  <c r="I10" i="172"/>
  <c r="I11" i="172"/>
  <c r="I12" i="172"/>
  <c r="I13" i="172"/>
  <c r="I14" i="172"/>
  <c r="I15" i="172"/>
  <c r="I16" i="172"/>
  <c r="I17" i="172"/>
  <c r="I18" i="172"/>
  <c r="I19" i="172"/>
  <c r="I24" i="183" l="1"/>
  <c r="I25" i="183"/>
  <c r="I26" i="183"/>
  <c r="I27" i="183"/>
  <c r="I28" i="183"/>
  <c r="I23" i="183"/>
  <c r="I7" i="183"/>
  <c r="I24" i="178"/>
  <c r="I25" i="178"/>
  <c r="I26" i="178"/>
  <c r="I27" i="178"/>
  <c r="I28" i="178"/>
  <c r="I23" i="178"/>
  <c r="I7" i="178"/>
  <c r="I24" i="176"/>
  <c r="I25" i="176"/>
  <c r="I26" i="176"/>
  <c r="I27" i="176"/>
  <c r="I28" i="176"/>
  <c r="I23" i="176"/>
  <c r="I7" i="176"/>
  <c r="I24" i="174"/>
  <c r="I25" i="174"/>
  <c r="I26" i="174"/>
  <c r="I27" i="174"/>
  <c r="I28" i="174"/>
  <c r="I23" i="174"/>
  <c r="I7" i="174"/>
  <c r="I24" i="181"/>
  <c r="I25" i="181"/>
  <c r="I26" i="181"/>
  <c r="I27" i="181"/>
  <c r="I28" i="181"/>
  <c r="I23" i="181"/>
  <c r="I7" i="181"/>
  <c r="I24" i="177"/>
  <c r="I25" i="177"/>
  <c r="I26" i="177"/>
  <c r="I27" i="177"/>
  <c r="I28" i="177"/>
  <c r="I23" i="177"/>
  <c r="I7" i="177"/>
  <c r="I24" i="173"/>
  <c r="I25" i="173"/>
  <c r="I26" i="173"/>
  <c r="I27" i="173"/>
  <c r="I28" i="173"/>
  <c r="I23" i="173"/>
  <c r="I7" i="173"/>
  <c r="I24" i="180"/>
  <c r="I25" i="180"/>
  <c r="I26" i="180"/>
  <c r="I27" i="180"/>
  <c r="I28" i="180"/>
  <c r="I23" i="180"/>
  <c r="I7" i="180"/>
  <c r="I24" i="182"/>
  <c r="I25" i="182"/>
  <c r="I26" i="182"/>
  <c r="I27" i="182"/>
  <c r="I28" i="182"/>
  <c r="I23" i="182"/>
  <c r="I7" i="182"/>
  <c r="I24" i="179"/>
  <c r="I25" i="179"/>
  <c r="I26" i="179"/>
  <c r="I27" i="179"/>
  <c r="I28" i="179"/>
  <c r="I23" i="179"/>
  <c r="I7" i="179"/>
  <c r="I24" i="175"/>
  <c r="I25" i="175"/>
  <c r="I26" i="175"/>
  <c r="I27" i="175"/>
  <c r="I28" i="175"/>
  <c r="I23" i="175"/>
  <c r="I7" i="175"/>
  <c r="I24" i="172"/>
  <c r="I25" i="172"/>
  <c r="I26" i="172"/>
  <c r="I27" i="172"/>
  <c r="I28" i="172"/>
  <c r="I23" i="172"/>
  <c r="I7" i="172"/>
  <c r="I20" i="175" l="1"/>
  <c r="J7" i="175" l="1"/>
  <c r="J12" i="175"/>
  <c r="J19" i="175"/>
  <c r="J17" i="175"/>
  <c r="J15" i="175"/>
  <c r="J18" i="175"/>
  <c r="J13" i="175"/>
  <c r="J8" i="175"/>
  <c r="J10" i="175"/>
  <c r="J11" i="175"/>
  <c r="J14" i="175"/>
  <c r="J9" i="175"/>
  <c r="J16" i="175"/>
  <c r="I29" i="183"/>
  <c r="F29" i="183"/>
  <c r="C29" i="183"/>
  <c r="I20" i="183"/>
  <c r="F20" i="183"/>
  <c r="C20" i="183"/>
  <c r="I29" i="178"/>
  <c r="F29" i="178"/>
  <c r="C29" i="178"/>
  <c r="I20" i="178"/>
  <c r="F20" i="178"/>
  <c r="C20" i="178"/>
  <c r="I29" i="176"/>
  <c r="F29" i="176"/>
  <c r="C29" i="176"/>
  <c r="I20" i="176"/>
  <c r="F20" i="176"/>
  <c r="C20" i="176"/>
  <c r="I29" i="174"/>
  <c r="F29" i="174"/>
  <c r="C29" i="174"/>
  <c r="I20" i="174"/>
  <c r="F20" i="174"/>
  <c r="C20" i="174"/>
  <c r="I29" i="181"/>
  <c r="F29" i="181"/>
  <c r="C29" i="181"/>
  <c r="I20" i="181"/>
  <c r="F20" i="181"/>
  <c r="C20" i="181"/>
  <c r="C20" i="180"/>
  <c r="F20" i="180"/>
  <c r="I20" i="180"/>
  <c r="C29" i="180"/>
  <c r="F29" i="180"/>
  <c r="I29" i="180"/>
  <c r="I29" i="177"/>
  <c r="F29" i="177"/>
  <c r="C29" i="177"/>
  <c r="I20" i="177"/>
  <c r="F20" i="177"/>
  <c r="C20" i="177"/>
  <c r="I29" i="173"/>
  <c r="F29" i="173"/>
  <c r="C29" i="173"/>
  <c r="I20" i="173"/>
  <c r="F20" i="173"/>
  <c r="C20" i="173"/>
  <c r="I29" i="182"/>
  <c r="F29" i="182"/>
  <c r="C29" i="182"/>
  <c r="I20" i="182"/>
  <c r="F20" i="182"/>
  <c r="C20" i="182"/>
  <c r="K28" i="365"/>
  <c r="D29" i="365"/>
  <c r="D31" i="365" s="1"/>
  <c r="E29" i="365"/>
  <c r="E31" i="365" s="1"/>
  <c r="F29" i="365"/>
  <c r="F31" i="365" s="1"/>
  <c r="G29" i="365"/>
  <c r="G31" i="365" s="1"/>
  <c r="H29" i="365"/>
  <c r="H31" i="365" s="1"/>
  <c r="I29" i="365"/>
  <c r="I31" i="365" s="1"/>
  <c r="J29" i="365"/>
  <c r="J31" i="365" s="1"/>
  <c r="C29" i="365"/>
  <c r="C31" i="365" s="1"/>
  <c r="D29" i="364"/>
  <c r="E29" i="364"/>
  <c r="F29" i="364"/>
  <c r="G29" i="364"/>
  <c r="H29" i="364"/>
  <c r="I29" i="364"/>
  <c r="J29" i="364"/>
  <c r="C29" i="364"/>
  <c r="D20" i="364"/>
  <c r="E20" i="364"/>
  <c r="F20" i="364"/>
  <c r="G20" i="364"/>
  <c r="H20" i="364"/>
  <c r="I20" i="364"/>
  <c r="J20" i="364"/>
  <c r="C20" i="364"/>
  <c r="D29" i="363"/>
  <c r="E29" i="363"/>
  <c r="F29" i="363"/>
  <c r="G29" i="363"/>
  <c r="H29" i="363"/>
  <c r="I29" i="363"/>
  <c r="J29" i="363"/>
  <c r="C29" i="363"/>
  <c r="D20" i="363"/>
  <c r="E20" i="363"/>
  <c r="F20" i="363"/>
  <c r="G20" i="363"/>
  <c r="H20" i="363"/>
  <c r="I20" i="363"/>
  <c r="J20" i="363"/>
  <c r="C20" i="363"/>
  <c r="G8" i="183" l="1"/>
  <c r="G12" i="183"/>
  <c r="G16" i="183"/>
  <c r="G9" i="183"/>
  <c r="G13" i="183"/>
  <c r="G17" i="183"/>
  <c r="G10" i="183"/>
  <c r="G14" i="183"/>
  <c r="G18" i="183"/>
  <c r="G11" i="183"/>
  <c r="G15" i="183"/>
  <c r="G19" i="183"/>
  <c r="D8" i="183"/>
  <c r="D12" i="183"/>
  <c r="D16" i="183"/>
  <c r="D13" i="183"/>
  <c r="D9" i="183"/>
  <c r="D10" i="183"/>
  <c r="D14" i="183"/>
  <c r="D18" i="183"/>
  <c r="D11" i="183"/>
  <c r="D15" i="183"/>
  <c r="D19" i="183"/>
  <c r="D17" i="183"/>
  <c r="J19" i="183"/>
  <c r="J14" i="183"/>
  <c r="J9" i="183"/>
  <c r="J15" i="183"/>
  <c r="J10" i="183"/>
  <c r="J16" i="183"/>
  <c r="J11" i="183"/>
  <c r="J17" i="183"/>
  <c r="J12" i="183"/>
  <c r="J18" i="183"/>
  <c r="J13" i="183"/>
  <c r="J8" i="183"/>
  <c r="G8" i="178"/>
  <c r="G12" i="178"/>
  <c r="G16" i="178"/>
  <c r="G9" i="178"/>
  <c r="G13" i="178"/>
  <c r="G17" i="178"/>
  <c r="G10" i="178"/>
  <c r="G14" i="178"/>
  <c r="G18" i="178"/>
  <c r="G11" i="178"/>
  <c r="G15" i="178"/>
  <c r="G19" i="178"/>
  <c r="D9" i="178"/>
  <c r="D13" i="178"/>
  <c r="D17" i="178"/>
  <c r="D12" i="178"/>
  <c r="D10" i="178"/>
  <c r="D14" i="178"/>
  <c r="D18" i="178"/>
  <c r="D16" i="178"/>
  <c r="D11" i="178"/>
  <c r="D15" i="178"/>
  <c r="D19" i="178"/>
  <c r="D8" i="178"/>
  <c r="J19" i="178"/>
  <c r="J8" i="178"/>
  <c r="J17" i="178"/>
  <c r="J15" i="178"/>
  <c r="J18" i="178"/>
  <c r="J13" i="178"/>
  <c r="J16" i="178"/>
  <c r="J11" i="178"/>
  <c r="J14" i="178"/>
  <c r="J9" i="178"/>
  <c r="J12" i="178"/>
  <c r="J10" i="178"/>
  <c r="G8" i="176"/>
  <c r="G12" i="176"/>
  <c r="G16" i="176"/>
  <c r="G9" i="176"/>
  <c r="G17" i="176"/>
  <c r="G10" i="176"/>
  <c r="G18" i="176"/>
  <c r="G11" i="176"/>
  <c r="G19" i="176"/>
  <c r="G13" i="176"/>
  <c r="G14" i="176"/>
  <c r="G15" i="176"/>
  <c r="D8" i="176"/>
  <c r="D12" i="176"/>
  <c r="D16" i="176"/>
  <c r="D18" i="176"/>
  <c r="D15" i="176"/>
  <c r="D9" i="176"/>
  <c r="D13" i="176"/>
  <c r="D17" i="176"/>
  <c r="D14" i="176"/>
  <c r="D11" i="176"/>
  <c r="D10" i="176"/>
  <c r="D19" i="176"/>
  <c r="J11" i="176"/>
  <c r="J15" i="176"/>
  <c r="J19" i="176"/>
  <c r="J9" i="176"/>
  <c r="J18" i="176"/>
  <c r="J16" i="176"/>
  <c r="J12" i="176"/>
  <c r="J10" i="176"/>
  <c r="J8" i="176"/>
  <c r="J14" i="176"/>
  <c r="J17" i="176"/>
  <c r="J13" i="176"/>
  <c r="G8" i="174"/>
  <c r="G12" i="174"/>
  <c r="G16" i="174"/>
  <c r="G9" i="174"/>
  <c r="G13" i="174"/>
  <c r="G17" i="174"/>
  <c r="G10" i="174"/>
  <c r="G14" i="174"/>
  <c r="G18" i="174"/>
  <c r="G11" i="174"/>
  <c r="G15" i="174"/>
  <c r="G19" i="174"/>
  <c r="D16" i="174"/>
  <c r="D9" i="174"/>
  <c r="D13" i="174"/>
  <c r="D17" i="174"/>
  <c r="D10" i="174"/>
  <c r="D14" i="174"/>
  <c r="D18" i="174"/>
  <c r="D8" i="174"/>
  <c r="D11" i="174"/>
  <c r="D15" i="174"/>
  <c r="D19" i="174"/>
  <c r="D12" i="174"/>
  <c r="J19" i="174"/>
  <c r="J15" i="174"/>
  <c r="J18" i="174"/>
  <c r="J13" i="174"/>
  <c r="J16" i="174"/>
  <c r="J12" i="174"/>
  <c r="J11" i="174"/>
  <c r="J14" i="174"/>
  <c r="J9" i="174"/>
  <c r="J8" i="174"/>
  <c r="J10" i="174"/>
  <c r="J17" i="174"/>
  <c r="G9" i="181"/>
  <c r="G13" i="181"/>
  <c r="G17" i="181"/>
  <c r="G16" i="181"/>
  <c r="G10" i="181"/>
  <c r="G14" i="181"/>
  <c r="G18" i="181"/>
  <c r="G12" i="181"/>
  <c r="G11" i="181"/>
  <c r="G15" i="181"/>
  <c r="G19" i="181"/>
  <c r="G8" i="181"/>
  <c r="D8" i="181"/>
  <c r="D12" i="181"/>
  <c r="D16" i="181"/>
  <c r="D9" i="181"/>
  <c r="D13" i="181"/>
  <c r="D17" i="181"/>
  <c r="D10" i="181"/>
  <c r="D14" i="181"/>
  <c r="D18" i="181"/>
  <c r="D11" i="181"/>
  <c r="D15" i="181"/>
  <c r="D19" i="181"/>
  <c r="J19" i="181"/>
  <c r="J14" i="181"/>
  <c r="J9" i="181"/>
  <c r="J15" i="181"/>
  <c r="J10" i="181"/>
  <c r="J11" i="181"/>
  <c r="J12" i="181"/>
  <c r="J16" i="181"/>
  <c r="J17" i="181"/>
  <c r="J18" i="181"/>
  <c r="J13" i="181"/>
  <c r="J8" i="181"/>
  <c r="G8" i="177"/>
  <c r="G12" i="177"/>
  <c r="G16" i="177"/>
  <c r="G9" i="177"/>
  <c r="G13" i="177"/>
  <c r="G17" i="177"/>
  <c r="G10" i="177"/>
  <c r="G14" i="177"/>
  <c r="G18" i="177"/>
  <c r="G11" i="177"/>
  <c r="G15" i="177"/>
  <c r="G19" i="177"/>
  <c r="D8" i="177"/>
  <c r="D12" i="177"/>
  <c r="D16" i="177"/>
  <c r="D9" i="177"/>
  <c r="D13" i="177"/>
  <c r="D17" i="177"/>
  <c r="D10" i="177"/>
  <c r="D14" i="177"/>
  <c r="D18" i="177"/>
  <c r="D11" i="177"/>
  <c r="D15" i="177"/>
  <c r="D19" i="177"/>
  <c r="J19" i="177"/>
  <c r="J14" i="177"/>
  <c r="J9" i="177"/>
  <c r="J15" i="177"/>
  <c r="J10" i="177"/>
  <c r="J16" i="177"/>
  <c r="J11" i="177"/>
  <c r="J17" i="177"/>
  <c r="J12" i="177"/>
  <c r="J18" i="177"/>
  <c r="J13" i="177"/>
  <c r="J8" i="177"/>
  <c r="G16" i="173"/>
  <c r="G9" i="173"/>
  <c r="G13" i="173"/>
  <c r="G17" i="173"/>
  <c r="G10" i="173"/>
  <c r="G14" i="173"/>
  <c r="G18" i="173"/>
  <c r="G12" i="173"/>
  <c r="G11" i="173"/>
  <c r="G15" i="173"/>
  <c r="G19" i="173"/>
  <c r="G8" i="173"/>
  <c r="D9" i="173"/>
  <c r="D13" i="173"/>
  <c r="D17" i="173"/>
  <c r="D15" i="173"/>
  <c r="D12" i="173"/>
  <c r="D10" i="173"/>
  <c r="D14" i="173"/>
  <c r="D18" i="173"/>
  <c r="D11" i="173"/>
  <c r="D19" i="173"/>
  <c r="D8" i="173"/>
  <c r="D16" i="173"/>
  <c r="J19" i="173"/>
  <c r="J16" i="173"/>
  <c r="J15" i="173"/>
  <c r="J17" i="173"/>
  <c r="J12" i="173"/>
  <c r="J14" i="173"/>
  <c r="J10" i="173"/>
  <c r="J18" i="173"/>
  <c r="J13" i="173"/>
  <c r="J8" i="173"/>
  <c r="J11" i="173"/>
  <c r="J9" i="173"/>
  <c r="G8" i="180"/>
  <c r="G12" i="180"/>
  <c r="G16" i="180"/>
  <c r="G9" i="180"/>
  <c r="G13" i="180"/>
  <c r="G17" i="180"/>
  <c r="G10" i="180"/>
  <c r="G14" i="180"/>
  <c r="G18" i="180"/>
  <c r="G11" i="180"/>
  <c r="G15" i="180"/>
  <c r="G19" i="180"/>
  <c r="D7" i="180"/>
  <c r="D8" i="180"/>
  <c r="D12" i="180"/>
  <c r="D16" i="180"/>
  <c r="D9" i="180"/>
  <c r="D13" i="180"/>
  <c r="D17" i="180"/>
  <c r="D10" i="180"/>
  <c r="D14" i="180"/>
  <c r="D18" i="180"/>
  <c r="D11" i="180"/>
  <c r="D15" i="180"/>
  <c r="D19" i="180"/>
  <c r="J7" i="180"/>
  <c r="J19" i="180"/>
  <c r="J14" i="180"/>
  <c r="J9" i="180"/>
  <c r="J15" i="180"/>
  <c r="J10" i="180"/>
  <c r="J16" i="180"/>
  <c r="J11" i="180"/>
  <c r="J17" i="180"/>
  <c r="J12" i="180"/>
  <c r="J18" i="180"/>
  <c r="J13" i="180"/>
  <c r="J8" i="180"/>
  <c r="G9" i="182"/>
  <c r="G13" i="182"/>
  <c r="G17" i="182"/>
  <c r="G16" i="182"/>
  <c r="G10" i="182"/>
  <c r="G14" i="182"/>
  <c r="G18" i="182"/>
  <c r="G12" i="182"/>
  <c r="G11" i="182"/>
  <c r="G15" i="182"/>
  <c r="G19" i="182"/>
  <c r="G8" i="182"/>
  <c r="J16" i="182"/>
  <c r="J11" i="182"/>
  <c r="J17" i="182"/>
  <c r="J12" i="182"/>
  <c r="J19" i="182"/>
  <c r="J15" i="182"/>
  <c r="J18" i="182"/>
  <c r="J13" i="182"/>
  <c r="J8" i="182"/>
  <c r="J14" i="182"/>
  <c r="J9" i="182"/>
  <c r="J10" i="182"/>
  <c r="D9" i="182"/>
  <c r="D13" i="182"/>
  <c r="D17" i="182"/>
  <c r="D16" i="182"/>
  <c r="D10" i="182"/>
  <c r="D14" i="182"/>
  <c r="D18" i="182"/>
  <c r="D12" i="182"/>
  <c r="D11" i="182"/>
  <c r="D15" i="182"/>
  <c r="D19" i="182"/>
  <c r="D8" i="182"/>
  <c r="I31" i="183"/>
  <c r="K26" i="183" s="1"/>
  <c r="I31" i="176"/>
  <c r="J7" i="183"/>
  <c r="J7" i="178"/>
  <c r="I31" i="181"/>
  <c r="J7" i="181"/>
  <c r="I31" i="182"/>
  <c r="C31" i="180"/>
  <c r="F31" i="180"/>
  <c r="H23" i="180" s="1"/>
  <c r="I31" i="174"/>
  <c r="K25" i="174" s="1"/>
  <c r="I31" i="178"/>
  <c r="K23" i="178" s="1"/>
  <c r="J7" i="182"/>
  <c r="I31" i="173"/>
  <c r="G7" i="176"/>
  <c r="D7" i="182"/>
  <c r="F31" i="183"/>
  <c r="C31" i="183"/>
  <c r="G7" i="183"/>
  <c r="D7" i="183"/>
  <c r="F31" i="178"/>
  <c r="G7" i="178"/>
  <c r="C31" i="178"/>
  <c r="D7" i="178"/>
  <c r="J7" i="176"/>
  <c r="D7" i="176"/>
  <c r="C31" i="176"/>
  <c r="F31" i="176"/>
  <c r="G7" i="174"/>
  <c r="J7" i="174"/>
  <c r="D7" i="174"/>
  <c r="F31" i="174"/>
  <c r="C31" i="174"/>
  <c r="F31" i="181"/>
  <c r="G7" i="181"/>
  <c r="C31" i="181"/>
  <c r="D7" i="181"/>
  <c r="I31" i="177"/>
  <c r="G7" i="177"/>
  <c r="J7" i="177"/>
  <c r="D7" i="177"/>
  <c r="G7" i="173"/>
  <c r="J7" i="173"/>
  <c r="D7" i="173"/>
  <c r="G7" i="180"/>
  <c r="I31" i="180"/>
  <c r="C31" i="182"/>
  <c r="F31" i="177"/>
  <c r="C31" i="177"/>
  <c r="F31" i="173"/>
  <c r="C31" i="173"/>
  <c r="G7" i="182"/>
  <c r="F31" i="182"/>
  <c r="J29" i="377"/>
  <c r="I29" i="377"/>
  <c r="H29" i="377"/>
  <c r="G29" i="377"/>
  <c r="F29" i="377"/>
  <c r="E29" i="377"/>
  <c r="D29" i="377"/>
  <c r="C29" i="377"/>
  <c r="K28" i="377"/>
  <c r="K27" i="377"/>
  <c r="K26" i="377"/>
  <c r="K25" i="377"/>
  <c r="K24" i="377"/>
  <c r="K23" i="377"/>
  <c r="J20" i="377"/>
  <c r="I20" i="377"/>
  <c r="H20" i="377"/>
  <c r="G20" i="377"/>
  <c r="F20" i="377"/>
  <c r="E20" i="377"/>
  <c r="D20" i="377"/>
  <c r="C20" i="377"/>
  <c r="K7" i="377"/>
  <c r="J29" i="376"/>
  <c r="I29" i="376"/>
  <c r="H29" i="376"/>
  <c r="G29" i="376"/>
  <c r="F29" i="376"/>
  <c r="E29" i="376"/>
  <c r="D29" i="376"/>
  <c r="C29" i="376"/>
  <c r="K28" i="376"/>
  <c r="K27" i="376"/>
  <c r="K26" i="376"/>
  <c r="K25" i="376"/>
  <c r="K24" i="376"/>
  <c r="K23" i="376"/>
  <c r="J20" i="376"/>
  <c r="I20" i="376"/>
  <c r="H20" i="376"/>
  <c r="G20" i="376"/>
  <c r="F20" i="376"/>
  <c r="E20" i="376"/>
  <c r="D20" i="376"/>
  <c r="C20" i="376"/>
  <c r="K7" i="376"/>
  <c r="J29" i="375"/>
  <c r="I29" i="375"/>
  <c r="H29" i="375"/>
  <c r="G29" i="375"/>
  <c r="F29" i="375"/>
  <c r="E29" i="375"/>
  <c r="D29" i="375"/>
  <c r="C29" i="375"/>
  <c r="K28" i="375"/>
  <c r="K27" i="375"/>
  <c r="K26" i="375"/>
  <c r="K25" i="375"/>
  <c r="K24" i="375"/>
  <c r="K23" i="375"/>
  <c r="J20" i="375"/>
  <c r="I20" i="375"/>
  <c r="H20" i="375"/>
  <c r="G20" i="375"/>
  <c r="F20" i="375"/>
  <c r="E20" i="375"/>
  <c r="D20" i="375"/>
  <c r="C20" i="375"/>
  <c r="K7" i="375"/>
  <c r="J29" i="374"/>
  <c r="I29" i="374"/>
  <c r="H29" i="374"/>
  <c r="G29" i="374"/>
  <c r="F29" i="374"/>
  <c r="E29" i="374"/>
  <c r="D29" i="374"/>
  <c r="C29" i="374"/>
  <c r="K28" i="374"/>
  <c r="K27" i="374"/>
  <c r="K26" i="374"/>
  <c r="K25" i="374"/>
  <c r="K24" i="374"/>
  <c r="K23" i="374"/>
  <c r="J20" i="374"/>
  <c r="I20" i="374"/>
  <c r="H20" i="374"/>
  <c r="G20" i="374"/>
  <c r="F20" i="374"/>
  <c r="E20" i="374"/>
  <c r="D20" i="374"/>
  <c r="C20" i="374"/>
  <c r="K7" i="374"/>
  <c r="J29" i="373"/>
  <c r="I29" i="373"/>
  <c r="H29" i="373"/>
  <c r="G29" i="373"/>
  <c r="F29" i="373"/>
  <c r="E29" i="373"/>
  <c r="D29" i="373"/>
  <c r="C29" i="373"/>
  <c r="K28" i="373"/>
  <c r="K27" i="373"/>
  <c r="K26" i="373"/>
  <c r="K25" i="373"/>
  <c r="K24" i="373"/>
  <c r="K23" i="373"/>
  <c r="J20" i="373"/>
  <c r="I20" i="373"/>
  <c r="H20" i="373"/>
  <c r="G20" i="373"/>
  <c r="F20" i="373"/>
  <c r="E20" i="373"/>
  <c r="D20" i="373"/>
  <c r="C20" i="373"/>
  <c r="K7" i="373"/>
  <c r="J29" i="372"/>
  <c r="I29" i="372"/>
  <c r="H29" i="372"/>
  <c r="G29" i="372"/>
  <c r="F29" i="372"/>
  <c r="E29" i="372"/>
  <c r="D29" i="372"/>
  <c r="C29" i="372"/>
  <c r="K28" i="372"/>
  <c r="K27" i="372"/>
  <c r="K26" i="372"/>
  <c r="K25" i="372"/>
  <c r="K24" i="372"/>
  <c r="K23" i="372"/>
  <c r="J20" i="372"/>
  <c r="I20" i="372"/>
  <c r="H20" i="372"/>
  <c r="G20" i="372"/>
  <c r="F20" i="372"/>
  <c r="E20" i="372"/>
  <c r="D20" i="372"/>
  <c r="C20" i="372"/>
  <c r="K7" i="372"/>
  <c r="J29" i="371"/>
  <c r="I29" i="371"/>
  <c r="H29" i="371"/>
  <c r="G29" i="371"/>
  <c r="F29" i="371"/>
  <c r="E29" i="371"/>
  <c r="D29" i="371"/>
  <c r="C29" i="371"/>
  <c r="K28" i="371"/>
  <c r="K27" i="371"/>
  <c r="K26" i="371"/>
  <c r="K25" i="371"/>
  <c r="K24" i="371"/>
  <c r="K23" i="371"/>
  <c r="J20" i="371"/>
  <c r="I20" i="371"/>
  <c r="H20" i="371"/>
  <c r="G20" i="371"/>
  <c r="F20" i="371"/>
  <c r="E20" i="371"/>
  <c r="D20" i="371"/>
  <c r="C20" i="371"/>
  <c r="K7" i="371"/>
  <c r="J29" i="370"/>
  <c r="I29" i="370"/>
  <c r="H29" i="370"/>
  <c r="G29" i="370"/>
  <c r="F29" i="370"/>
  <c r="E29" i="370"/>
  <c r="D29" i="370"/>
  <c r="C29" i="370"/>
  <c r="K28" i="370"/>
  <c r="K27" i="370"/>
  <c r="K26" i="370"/>
  <c r="K25" i="370"/>
  <c r="K24" i="370"/>
  <c r="K23" i="370"/>
  <c r="J20" i="370"/>
  <c r="I20" i="370"/>
  <c r="H20" i="370"/>
  <c r="G20" i="370"/>
  <c r="F20" i="370"/>
  <c r="E20" i="370"/>
  <c r="D20" i="370"/>
  <c r="C20" i="370"/>
  <c r="K7" i="370"/>
  <c r="J29" i="369"/>
  <c r="I29" i="369"/>
  <c r="H29" i="369"/>
  <c r="G29" i="369"/>
  <c r="F29" i="369"/>
  <c r="E29" i="369"/>
  <c r="D29" i="369"/>
  <c r="C29" i="369"/>
  <c r="K28" i="369"/>
  <c r="K27" i="369"/>
  <c r="K26" i="369"/>
  <c r="K25" i="369"/>
  <c r="K24" i="369"/>
  <c r="K23" i="369"/>
  <c r="J20" i="369"/>
  <c r="I20" i="369"/>
  <c r="H20" i="369"/>
  <c r="G20" i="369"/>
  <c r="F20" i="369"/>
  <c r="E20" i="369"/>
  <c r="D20" i="369"/>
  <c r="C20" i="369"/>
  <c r="K7" i="369"/>
  <c r="J29" i="368"/>
  <c r="I29" i="368"/>
  <c r="H29" i="368"/>
  <c r="G29" i="368"/>
  <c r="F29" i="368"/>
  <c r="E29" i="368"/>
  <c r="D29" i="368"/>
  <c r="C29" i="368"/>
  <c r="K28" i="368"/>
  <c r="K27" i="368"/>
  <c r="K26" i="368"/>
  <c r="K25" i="368"/>
  <c r="K24" i="368"/>
  <c r="K23" i="368"/>
  <c r="J20" i="368"/>
  <c r="I20" i="368"/>
  <c r="H20" i="368"/>
  <c r="G20" i="368"/>
  <c r="F20" i="368"/>
  <c r="E20" i="368"/>
  <c r="D20" i="368"/>
  <c r="C20" i="368"/>
  <c r="K7" i="368"/>
  <c r="J29" i="367"/>
  <c r="I29" i="367"/>
  <c r="H29" i="367"/>
  <c r="G29" i="367"/>
  <c r="F29" i="367"/>
  <c r="E29" i="367"/>
  <c r="D29" i="367"/>
  <c r="C29" i="367"/>
  <c r="K28" i="367"/>
  <c r="K27" i="367"/>
  <c r="K26" i="367"/>
  <c r="K25" i="367"/>
  <c r="K24" i="367"/>
  <c r="K23" i="367"/>
  <c r="J20" i="367"/>
  <c r="I20" i="367"/>
  <c r="H20" i="367"/>
  <c r="G20" i="367"/>
  <c r="F20" i="367"/>
  <c r="E20" i="367"/>
  <c r="D20" i="367"/>
  <c r="C20" i="367"/>
  <c r="K7" i="367"/>
  <c r="J29" i="366"/>
  <c r="I29" i="366"/>
  <c r="H29" i="366"/>
  <c r="G29" i="366"/>
  <c r="F29" i="366"/>
  <c r="E29" i="366"/>
  <c r="D29" i="366"/>
  <c r="C29" i="366"/>
  <c r="K28" i="366"/>
  <c r="K27" i="366"/>
  <c r="K26" i="366"/>
  <c r="K25" i="366"/>
  <c r="K24" i="366"/>
  <c r="K23" i="366"/>
  <c r="J20" i="366"/>
  <c r="I20" i="366"/>
  <c r="H20" i="366"/>
  <c r="G20" i="366"/>
  <c r="F20" i="366"/>
  <c r="E20" i="366"/>
  <c r="D20" i="366"/>
  <c r="C20" i="366"/>
  <c r="K7" i="366"/>
  <c r="K27" i="365"/>
  <c r="K26" i="365"/>
  <c r="K25" i="365"/>
  <c r="K24" i="365"/>
  <c r="K23" i="365"/>
  <c r="K7" i="365"/>
  <c r="H31" i="364"/>
  <c r="C31" i="364"/>
  <c r="K28" i="364"/>
  <c r="K27" i="364"/>
  <c r="K26" i="364"/>
  <c r="K25" i="364"/>
  <c r="K24" i="364"/>
  <c r="K23" i="364"/>
  <c r="J31" i="364"/>
  <c r="G31" i="364"/>
  <c r="F31" i="364"/>
  <c r="K7" i="364"/>
  <c r="J31" i="363"/>
  <c r="K7" i="363"/>
  <c r="F31" i="363"/>
  <c r="K28" i="363"/>
  <c r="K27" i="363"/>
  <c r="K26" i="363"/>
  <c r="K25" i="363"/>
  <c r="K24" i="363"/>
  <c r="K23" i="363"/>
  <c r="I29" i="179"/>
  <c r="F29" i="179"/>
  <c r="C29" i="179"/>
  <c r="I20" i="179"/>
  <c r="F20" i="179"/>
  <c r="C20" i="179"/>
  <c r="C29" i="175"/>
  <c r="C20" i="175"/>
  <c r="F29" i="175"/>
  <c r="F20" i="175"/>
  <c r="F20" i="172"/>
  <c r="I29" i="172"/>
  <c r="F29" i="172"/>
  <c r="C29" i="172"/>
  <c r="I20" i="172"/>
  <c r="C20" i="172"/>
  <c r="I29" i="362"/>
  <c r="F29" i="362"/>
  <c r="C29" i="362"/>
  <c r="L28" i="362"/>
  <c r="L27" i="362"/>
  <c r="L26" i="362"/>
  <c r="L25" i="362"/>
  <c r="L24" i="362"/>
  <c r="L23" i="362"/>
  <c r="I20" i="362"/>
  <c r="F20" i="362"/>
  <c r="C20" i="362"/>
  <c r="L19" i="362"/>
  <c r="L17" i="362"/>
  <c r="L16" i="362"/>
  <c r="L12" i="362"/>
  <c r="L11" i="362"/>
  <c r="L10" i="362"/>
  <c r="L9" i="362"/>
  <c r="L8" i="362"/>
  <c r="L7" i="362"/>
  <c r="I29" i="260"/>
  <c r="F29" i="260"/>
  <c r="C29" i="260"/>
  <c r="I20" i="260"/>
  <c r="F20" i="260"/>
  <c r="C20" i="260"/>
  <c r="I29" i="259"/>
  <c r="F29" i="259"/>
  <c r="C29" i="259"/>
  <c r="I20" i="259"/>
  <c r="F20" i="259"/>
  <c r="C20" i="259"/>
  <c r="I29" i="257"/>
  <c r="F29" i="257"/>
  <c r="C29" i="257"/>
  <c r="I20" i="257"/>
  <c r="F20" i="257"/>
  <c r="C20" i="257"/>
  <c r="I29" i="256"/>
  <c r="F29" i="256"/>
  <c r="C29" i="256"/>
  <c r="I20" i="256"/>
  <c r="F20" i="256"/>
  <c r="C20" i="256"/>
  <c r="I29" i="255"/>
  <c r="F29" i="255"/>
  <c r="C29" i="255"/>
  <c r="I20" i="255"/>
  <c r="F20" i="255"/>
  <c r="C20" i="255"/>
  <c r="I29" i="254"/>
  <c r="F29" i="254"/>
  <c r="C29" i="254"/>
  <c r="L28" i="254"/>
  <c r="L27" i="254"/>
  <c r="L26" i="254"/>
  <c r="L25" i="254"/>
  <c r="L24" i="254"/>
  <c r="L23" i="254"/>
  <c r="I20" i="254"/>
  <c r="F20" i="254"/>
  <c r="C20" i="254"/>
  <c r="D7" i="254" s="1"/>
  <c r="L19" i="254"/>
  <c r="L17" i="254"/>
  <c r="L16" i="254"/>
  <c r="L15" i="254"/>
  <c r="L12" i="254"/>
  <c r="L11" i="254"/>
  <c r="L10" i="254"/>
  <c r="L9" i="254"/>
  <c r="L8" i="254"/>
  <c r="L7" i="254"/>
  <c r="I29" i="253"/>
  <c r="F29" i="253"/>
  <c r="C29" i="253"/>
  <c r="L28" i="253"/>
  <c r="L27" i="253"/>
  <c r="L26" i="253"/>
  <c r="L25" i="253"/>
  <c r="L24" i="253"/>
  <c r="L23" i="253"/>
  <c r="I20" i="253"/>
  <c r="F20" i="253"/>
  <c r="C20" i="253"/>
  <c r="L19" i="253"/>
  <c r="L17" i="253"/>
  <c r="L16" i="253"/>
  <c r="L15" i="253"/>
  <c r="L12" i="253"/>
  <c r="L11" i="253"/>
  <c r="L10" i="253"/>
  <c r="L9" i="253"/>
  <c r="L8" i="253"/>
  <c r="L7" i="253"/>
  <c r="I29" i="252"/>
  <c r="F29" i="252"/>
  <c r="C29" i="252"/>
  <c r="L28" i="252"/>
  <c r="L27" i="252"/>
  <c r="L26" i="252"/>
  <c r="L25" i="252"/>
  <c r="L24" i="252"/>
  <c r="L23" i="252"/>
  <c r="I20" i="252"/>
  <c r="F20" i="252"/>
  <c r="C20" i="252"/>
  <c r="L19" i="252"/>
  <c r="L17" i="252"/>
  <c r="L16" i="252"/>
  <c r="L15" i="252"/>
  <c r="L12" i="252"/>
  <c r="L11" i="252"/>
  <c r="L10" i="252"/>
  <c r="L9" i="252"/>
  <c r="L8" i="252"/>
  <c r="L7" i="252"/>
  <c r="I29" i="251"/>
  <c r="F29" i="251"/>
  <c r="C29" i="251"/>
  <c r="I20" i="251"/>
  <c r="F20" i="251"/>
  <c r="C20" i="251"/>
  <c r="I29" i="246"/>
  <c r="F29" i="246"/>
  <c r="C29" i="246"/>
  <c r="I20" i="246"/>
  <c r="F20" i="246"/>
  <c r="C20" i="246"/>
  <c r="I29" i="244"/>
  <c r="F29" i="244"/>
  <c r="C29" i="244"/>
  <c r="I20" i="244"/>
  <c r="F20" i="244"/>
  <c r="C20" i="244"/>
  <c r="I29" i="242"/>
  <c r="F29" i="242"/>
  <c r="C29" i="242"/>
  <c r="I20" i="242"/>
  <c r="F20" i="242"/>
  <c r="C20" i="242"/>
  <c r="I29" i="249"/>
  <c r="F29" i="249"/>
  <c r="C29" i="249"/>
  <c r="I20" i="249"/>
  <c r="F20" i="249"/>
  <c r="C20" i="249"/>
  <c r="I29" i="245"/>
  <c r="F29" i="245"/>
  <c r="C29" i="245"/>
  <c r="I20" i="245"/>
  <c r="F20" i="245"/>
  <c r="C20" i="245"/>
  <c r="I29" i="241"/>
  <c r="F29" i="241"/>
  <c r="C29" i="241"/>
  <c r="I20" i="241"/>
  <c r="F20" i="241"/>
  <c r="C20" i="241"/>
  <c r="I29" i="248"/>
  <c r="F29" i="248"/>
  <c r="C29" i="248"/>
  <c r="I20" i="248"/>
  <c r="F20" i="248"/>
  <c r="C20" i="248"/>
  <c r="I29" i="250"/>
  <c r="F29" i="250"/>
  <c r="C29" i="250"/>
  <c r="I20" i="250"/>
  <c r="F20" i="250"/>
  <c r="C20" i="250"/>
  <c r="I29" i="247"/>
  <c r="F29" i="247"/>
  <c r="C29" i="247"/>
  <c r="I20" i="247"/>
  <c r="F20" i="247"/>
  <c r="C20" i="247"/>
  <c r="I29" i="243"/>
  <c r="F29" i="243"/>
  <c r="C29" i="243"/>
  <c r="I20" i="243"/>
  <c r="F20" i="243"/>
  <c r="C20" i="243"/>
  <c r="I29" i="239"/>
  <c r="F29" i="239"/>
  <c r="C29" i="239"/>
  <c r="I20" i="239"/>
  <c r="F20" i="239"/>
  <c r="C20" i="239"/>
  <c r="L7" i="239"/>
  <c r="I29" i="238"/>
  <c r="F29" i="238"/>
  <c r="C29" i="238"/>
  <c r="L23" i="238"/>
  <c r="L29" i="238" s="1"/>
  <c r="I20" i="238"/>
  <c r="F20" i="238"/>
  <c r="C20" i="238"/>
  <c r="L7" i="238"/>
  <c r="H7" i="180" l="1"/>
  <c r="K23" i="183"/>
  <c r="H24" i="180"/>
  <c r="H29" i="180" s="1"/>
  <c r="H28" i="180"/>
  <c r="H27" i="180"/>
  <c r="K24" i="183"/>
  <c r="K27" i="183"/>
  <c r="H8" i="183"/>
  <c r="H12" i="183"/>
  <c r="H16" i="183"/>
  <c r="H9" i="183"/>
  <c r="H13" i="183"/>
  <c r="H17" i="183"/>
  <c r="H10" i="183"/>
  <c r="H14" i="183"/>
  <c r="H18" i="183"/>
  <c r="H11" i="183"/>
  <c r="H15" i="183"/>
  <c r="H19" i="183"/>
  <c r="K15" i="183"/>
  <c r="K11" i="183"/>
  <c r="K13" i="183"/>
  <c r="K18" i="183"/>
  <c r="K17" i="183"/>
  <c r="K16" i="183"/>
  <c r="K14" i="183"/>
  <c r="K9" i="183"/>
  <c r="K12" i="183"/>
  <c r="K10" i="183"/>
  <c r="K19" i="183"/>
  <c r="K8" i="183"/>
  <c r="E8" i="183"/>
  <c r="E12" i="183"/>
  <c r="E16" i="183"/>
  <c r="E9" i="183"/>
  <c r="E13" i="183"/>
  <c r="E17" i="183"/>
  <c r="E10" i="183"/>
  <c r="E14" i="183"/>
  <c r="E18" i="183"/>
  <c r="E11" i="183"/>
  <c r="E15" i="183"/>
  <c r="E19" i="183"/>
  <c r="K25" i="183"/>
  <c r="K28" i="183"/>
  <c r="K7" i="183"/>
  <c r="H8" i="178"/>
  <c r="H12" i="178"/>
  <c r="H16" i="178"/>
  <c r="H9" i="178"/>
  <c r="H13" i="178"/>
  <c r="H17" i="178"/>
  <c r="H10" i="178"/>
  <c r="H14" i="178"/>
  <c r="H18" i="178"/>
  <c r="H11" i="178"/>
  <c r="H15" i="178"/>
  <c r="H19" i="178"/>
  <c r="E9" i="178"/>
  <c r="E13" i="178"/>
  <c r="E17" i="178"/>
  <c r="E12" i="178"/>
  <c r="E10" i="178"/>
  <c r="E14" i="178"/>
  <c r="E18" i="178"/>
  <c r="E8" i="178"/>
  <c r="E11" i="178"/>
  <c r="E15" i="178"/>
  <c r="E19" i="178"/>
  <c r="E16" i="178"/>
  <c r="K27" i="178"/>
  <c r="K19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7" i="176"/>
  <c r="H10" i="176"/>
  <c r="H18" i="176"/>
  <c r="H11" i="176"/>
  <c r="H19" i="176"/>
  <c r="K7" i="176"/>
  <c r="K15" i="176"/>
  <c r="K19" i="176"/>
  <c r="K8" i="176"/>
  <c r="K18" i="176"/>
  <c r="K17" i="176"/>
  <c r="K16" i="176"/>
  <c r="K11" i="176"/>
  <c r="K12" i="176"/>
  <c r="K10" i="176"/>
  <c r="K14" i="176"/>
  <c r="K13" i="176"/>
  <c r="K9" i="176"/>
  <c r="E8" i="176"/>
  <c r="E12" i="176"/>
  <c r="E16" i="176"/>
  <c r="E18" i="176"/>
  <c r="E15" i="176"/>
  <c r="E9" i="176"/>
  <c r="E13" i="176"/>
  <c r="E17" i="176"/>
  <c r="E11" i="176"/>
  <c r="E10" i="176"/>
  <c r="E14" i="176"/>
  <c r="E19" i="176"/>
  <c r="H8" i="174"/>
  <c r="H12" i="174"/>
  <c r="H16" i="174"/>
  <c r="H9" i="174"/>
  <c r="H13" i="174"/>
  <c r="H17" i="174"/>
  <c r="H10" i="174"/>
  <c r="H14" i="174"/>
  <c r="H18" i="174"/>
  <c r="H11" i="174"/>
  <c r="H15" i="174"/>
  <c r="H19" i="174"/>
  <c r="K15" i="174"/>
  <c r="K10" i="174"/>
  <c r="K16" i="174"/>
  <c r="K11" i="174"/>
  <c r="K17" i="174"/>
  <c r="K12" i="174"/>
  <c r="K19" i="174"/>
  <c r="K9" i="174"/>
  <c r="K18" i="174"/>
  <c r="K13" i="174"/>
  <c r="K8" i="174"/>
  <c r="K14" i="174"/>
  <c r="E8" i="174"/>
  <c r="E9" i="174"/>
  <c r="E13" i="174"/>
  <c r="E17" i="174"/>
  <c r="E12" i="174"/>
  <c r="E10" i="174"/>
  <c r="E14" i="174"/>
  <c r="E18" i="174"/>
  <c r="E11" i="174"/>
  <c r="E15" i="174"/>
  <c r="E19" i="174"/>
  <c r="E16" i="174"/>
  <c r="H9" i="181"/>
  <c r="H13" i="181"/>
  <c r="H17" i="181"/>
  <c r="H8" i="181"/>
  <c r="H10" i="181"/>
  <c r="H14" i="181"/>
  <c r="H18" i="181"/>
  <c r="H16" i="181"/>
  <c r="H11" i="181"/>
  <c r="H15" i="181"/>
  <c r="H19" i="181"/>
  <c r="H12" i="181"/>
  <c r="K28" i="181"/>
  <c r="K19" i="181"/>
  <c r="K14" i="181"/>
  <c r="K9" i="181"/>
  <c r="K10" i="181"/>
  <c r="K17" i="181"/>
  <c r="K15" i="181"/>
  <c r="K16" i="181"/>
  <c r="K11" i="181"/>
  <c r="K12" i="181"/>
  <c r="K18" i="181"/>
  <c r="K13" i="181"/>
  <c r="K8" i="181"/>
  <c r="E8" i="181"/>
  <c r="E12" i="181"/>
  <c r="E16" i="181"/>
  <c r="E9" i="181"/>
  <c r="E13" i="181"/>
  <c r="E17" i="181"/>
  <c r="E10" i="181"/>
  <c r="E14" i="181"/>
  <c r="E18" i="181"/>
  <c r="E11" i="181"/>
  <c r="E15" i="181"/>
  <c r="E19" i="181"/>
  <c r="H8" i="177"/>
  <c r="H12" i="177"/>
  <c r="H16" i="177"/>
  <c r="H9" i="177"/>
  <c r="H13" i="177"/>
  <c r="H17" i="177"/>
  <c r="H10" i="177"/>
  <c r="H14" i="177"/>
  <c r="H18" i="177"/>
  <c r="H11" i="177"/>
  <c r="H15" i="177"/>
  <c r="H19" i="177"/>
  <c r="K26" i="177"/>
  <c r="K19" i="177"/>
  <c r="K14" i="177"/>
  <c r="K9" i="177"/>
  <c r="K15" i="177"/>
  <c r="K10" i="177"/>
  <c r="K16" i="177"/>
  <c r="K11" i="177"/>
  <c r="K17" i="177"/>
  <c r="K12" i="177"/>
  <c r="K18" i="177"/>
  <c r="K13" i="177"/>
  <c r="K8" i="177"/>
  <c r="E8" i="177"/>
  <c r="E12" i="177"/>
  <c r="E16" i="177"/>
  <c r="E9" i="177"/>
  <c r="E13" i="177"/>
  <c r="E17" i="177"/>
  <c r="E10" i="177"/>
  <c r="E14" i="177"/>
  <c r="E18" i="177"/>
  <c r="E11" i="177"/>
  <c r="E15" i="177"/>
  <c r="E19" i="177"/>
  <c r="H9" i="173"/>
  <c r="H13" i="173"/>
  <c r="H17" i="173"/>
  <c r="H10" i="173"/>
  <c r="H14" i="173"/>
  <c r="H18" i="173"/>
  <c r="H12" i="173"/>
  <c r="H11" i="173"/>
  <c r="H15" i="173"/>
  <c r="H19" i="173"/>
  <c r="H8" i="173"/>
  <c r="H16" i="173"/>
  <c r="E9" i="173"/>
  <c r="E13" i="173"/>
  <c r="E17" i="173"/>
  <c r="E15" i="173"/>
  <c r="E19" i="173"/>
  <c r="E12" i="173"/>
  <c r="E16" i="173"/>
  <c r="E10" i="173"/>
  <c r="E14" i="173"/>
  <c r="E18" i="173"/>
  <c r="E11" i="173"/>
  <c r="E8" i="173"/>
  <c r="K24" i="173"/>
  <c r="K8" i="173"/>
  <c r="K19" i="173"/>
  <c r="K18" i="173"/>
  <c r="K13" i="173"/>
  <c r="K15" i="173"/>
  <c r="K16" i="173"/>
  <c r="K10" i="173"/>
  <c r="K17" i="173"/>
  <c r="K11" i="173"/>
  <c r="K14" i="173"/>
  <c r="K9" i="173"/>
  <c r="K12" i="173"/>
  <c r="H25" i="180"/>
  <c r="H8" i="180"/>
  <c r="H12" i="180"/>
  <c r="H16" i="180"/>
  <c r="H9" i="180"/>
  <c r="H13" i="180"/>
  <c r="H17" i="180"/>
  <c r="H10" i="180"/>
  <c r="H14" i="180"/>
  <c r="H18" i="180"/>
  <c r="H11" i="180"/>
  <c r="H15" i="180"/>
  <c r="H19" i="180"/>
  <c r="E28" i="180"/>
  <c r="E8" i="180"/>
  <c r="E12" i="180"/>
  <c r="E16" i="180"/>
  <c r="E9" i="180"/>
  <c r="E13" i="180"/>
  <c r="E17" i="180"/>
  <c r="E10" i="180"/>
  <c r="E14" i="180"/>
  <c r="E18" i="180"/>
  <c r="E11" i="180"/>
  <c r="E15" i="180"/>
  <c r="E19" i="180"/>
  <c r="K19" i="180"/>
  <c r="K14" i="180"/>
  <c r="K9" i="180"/>
  <c r="K15" i="180"/>
  <c r="K10" i="180"/>
  <c r="K16" i="180"/>
  <c r="K11" i="180"/>
  <c r="K17" i="180"/>
  <c r="K12" i="180"/>
  <c r="K18" i="180"/>
  <c r="K13" i="180"/>
  <c r="K8" i="180"/>
  <c r="H8" i="182"/>
  <c r="H12" i="182"/>
  <c r="H16" i="182"/>
  <c r="H9" i="182"/>
  <c r="H13" i="182"/>
  <c r="H17" i="182"/>
  <c r="H10" i="182"/>
  <c r="H14" i="182"/>
  <c r="H18" i="182"/>
  <c r="H11" i="182"/>
  <c r="H15" i="182"/>
  <c r="H19" i="182"/>
  <c r="E9" i="182"/>
  <c r="E13" i="182"/>
  <c r="E17" i="182"/>
  <c r="E8" i="182"/>
  <c r="E10" i="182"/>
  <c r="E14" i="182"/>
  <c r="E18" i="182"/>
  <c r="E16" i="182"/>
  <c r="E11" i="182"/>
  <c r="E15" i="182"/>
  <c r="E19" i="182"/>
  <c r="E12" i="182"/>
  <c r="K24" i="182"/>
  <c r="K19" i="182"/>
  <c r="K8" i="182"/>
  <c r="K17" i="182"/>
  <c r="K15" i="182"/>
  <c r="K18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7" i="179"/>
  <c r="G10" i="179"/>
  <c r="G14" i="179"/>
  <c r="G18" i="179"/>
  <c r="G11" i="179"/>
  <c r="G15" i="179"/>
  <c r="G19" i="179"/>
  <c r="D8" i="179"/>
  <c r="D12" i="179"/>
  <c r="D16" i="179"/>
  <c r="D9" i="179"/>
  <c r="D13" i="179"/>
  <c r="D17" i="179"/>
  <c r="D10" i="179"/>
  <c r="D14" i="179"/>
  <c r="D18" i="179"/>
  <c r="D11" i="179"/>
  <c r="D15" i="179"/>
  <c r="D19" i="179"/>
  <c r="J19" i="179"/>
  <c r="J14" i="179"/>
  <c r="J9" i="179"/>
  <c r="J10" i="179"/>
  <c r="J12" i="179"/>
  <c r="J15" i="179"/>
  <c r="J16" i="179"/>
  <c r="J11" i="179"/>
  <c r="J17" i="179"/>
  <c r="J18" i="179"/>
  <c r="J13" i="179"/>
  <c r="J8" i="179"/>
  <c r="G8" i="175"/>
  <c r="G12" i="175"/>
  <c r="G16" i="175"/>
  <c r="G9" i="175"/>
  <c r="G13" i="175"/>
  <c r="G17" i="175"/>
  <c r="G10" i="175"/>
  <c r="G14" i="175"/>
  <c r="G18" i="175"/>
  <c r="G11" i="175"/>
  <c r="G15" i="175"/>
  <c r="G19" i="175"/>
  <c r="D9" i="175"/>
  <c r="D13" i="175"/>
  <c r="D17" i="175"/>
  <c r="D16" i="175"/>
  <c r="D10" i="175"/>
  <c r="D14" i="175"/>
  <c r="D18" i="175"/>
  <c r="D12" i="175"/>
  <c r="D11" i="175"/>
  <c r="D15" i="175"/>
  <c r="D19" i="175"/>
  <c r="D8" i="175"/>
  <c r="G8" i="172"/>
  <c r="G12" i="172"/>
  <c r="G16" i="172"/>
  <c r="G19" i="172"/>
  <c r="G9" i="172"/>
  <c r="G13" i="172"/>
  <c r="G17" i="172"/>
  <c r="G11" i="172"/>
  <c r="G10" i="172"/>
  <c r="G14" i="172"/>
  <c r="G18" i="172"/>
  <c r="G15" i="172"/>
  <c r="J19" i="172"/>
  <c r="J14" i="172"/>
  <c r="J9" i="172"/>
  <c r="J15" i="172"/>
  <c r="J10" i="172"/>
  <c r="J16" i="172"/>
  <c r="J11" i="172"/>
  <c r="J17" i="172"/>
  <c r="J12" i="172"/>
  <c r="J13" i="172"/>
  <c r="J18" i="172"/>
  <c r="J8" i="172"/>
  <c r="D8" i="172"/>
  <c r="D12" i="172"/>
  <c r="D16" i="172"/>
  <c r="D9" i="172"/>
  <c r="D13" i="172"/>
  <c r="D17" i="172"/>
  <c r="D10" i="172"/>
  <c r="D14" i="172"/>
  <c r="D18" i="172"/>
  <c r="D11" i="172"/>
  <c r="D15" i="172"/>
  <c r="D19" i="172"/>
  <c r="J8" i="362"/>
  <c r="J12" i="362"/>
  <c r="J16" i="362"/>
  <c r="J9" i="362"/>
  <c r="J13" i="362"/>
  <c r="J17" i="362"/>
  <c r="J10" i="362"/>
  <c r="J14" i="362"/>
  <c r="J18" i="362"/>
  <c r="J11" i="362"/>
  <c r="J15" i="362"/>
  <c r="J19" i="362"/>
  <c r="G9" i="362"/>
  <c r="G13" i="362"/>
  <c r="G17" i="362"/>
  <c r="G8" i="362"/>
  <c r="G16" i="362"/>
  <c r="G10" i="362"/>
  <c r="G14" i="362"/>
  <c r="G18" i="362"/>
  <c r="G11" i="362"/>
  <c r="G15" i="362"/>
  <c r="G19" i="362"/>
  <c r="G12" i="362"/>
  <c r="D8" i="362"/>
  <c r="D12" i="362"/>
  <c r="D16" i="362"/>
  <c r="D18" i="362"/>
  <c r="D19" i="362"/>
  <c r="D9" i="362"/>
  <c r="D13" i="362"/>
  <c r="D17" i="362"/>
  <c r="D14" i="362"/>
  <c r="D15" i="362"/>
  <c r="D10" i="362"/>
  <c r="D11" i="362"/>
  <c r="J8" i="260"/>
  <c r="J12" i="260"/>
  <c r="J16" i="260"/>
  <c r="J9" i="260"/>
  <c r="J13" i="260"/>
  <c r="J17" i="260"/>
  <c r="J15" i="260"/>
  <c r="J10" i="260"/>
  <c r="J14" i="260"/>
  <c r="J18" i="260"/>
  <c r="J11" i="260"/>
  <c r="J19" i="260"/>
  <c r="D8" i="260"/>
  <c r="D12" i="260"/>
  <c r="D16" i="260"/>
  <c r="D9" i="260"/>
  <c r="D13" i="260"/>
  <c r="D17" i="260"/>
  <c r="D10" i="260"/>
  <c r="D14" i="260"/>
  <c r="D18" i="260"/>
  <c r="D11" i="260"/>
  <c r="D15" i="260"/>
  <c r="D19" i="260"/>
  <c r="G8" i="260"/>
  <c r="G12" i="260"/>
  <c r="G16" i="260"/>
  <c r="G9" i="260"/>
  <c r="G13" i="260"/>
  <c r="G17" i="260"/>
  <c r="G10" i="260"/>
  <c r="G14" i="260"/>
  <c r="G18" i="260"/>
  <c r="G11" i="260"/>
  <c r="G15" i="260"/>
  <c r="G19" i="260"/>
  <c r="J8" i="259"/>
  <c r="J12" i="259"/>
  <c r="J16" i="259"/>
  <c r="J9" i="259"/>
  <c r="J13" i="259"/>
  <c r="J17" i="259"/>
  <c r="J10" i="259"/>
  <c r="J14" i="259"/>
  <c r="J18" i="259"/>
  <c r="J11" i="259"/>
  <c r="J15" i="259"/>
  <c r="J19" i="259"/>
  <c r="D8" i="259"/>
  <c r="D12" i="259"/>
  <c r="D16" i="259"/>
  <c r="D10" i="259"/>
  <c r="D15" i="259"/>
  <c r="D9" i="259"/>
  <c r="D13" i="259"/>
  <c r="D17" i="259"/>
  <c r="D14" i="259"/>
  <c r="D19" i="259"/>
  <c r="D18" i="259"/>
  <c r="D11" i="259"/>
  <c r="G9" i="259"/>
  <c r="G13" i="259"/>
  <c r="G17" i="259"/>
  <c r="G16" i="259"/>
  <c r="G10" i="259"/>
  <c r="G14" i="259"/>
  <c r="G18" i="259"/>
  <c r="G12" i="259"/>
  <c r="G11" i="259"/>
  <c r="G15" i="259"/>
  <c r="G19" i="259"/>
  <c r="G8" i="259"/>
  <c r="J8" i="257"/>
  <c r="J12" i="257"/>
  <c r="J16" i="257"/>
  <c r="J9" i="257"/>
  <c r="J13" i="257"/>
  <c r="J17" i="257"/>
  <c r="J10" i="257"/>
  <c r="J14" i="257"/>
  <c r="J18" i="257"/>
  <c r="J11" i="257"/>
  <c r="J15" i="257"/>
  <c r="J19" i="257"/>
  <c r="D8" i="257"/>
  <c r="D12" i="257"/>
  <c r="D16" i="257"/>
  <c r="D9" i="257"/>
  <c r="D13" i="257"/>
  <c r="D17" i="257"/>
  <c r="D10" i="257"/>
  <c r="D14" i="257"/>
  <c r="D18" i="257"/>
  <c r="D11" i="257"/>
  <c r="D15" i="257"/>
  <c r="D19" i="257"/>
  <c r="G8" i="257"/>
  <c r="G12" i="257"/>
  <c r="G16" i="257"/>
  <c r="G11" i="257"/>
  <c r="G9" i="257"/>
  <c r="G13" i="257"/>
  <c r="G17" i="257"/>
  <c r="G19" i="257"/>
  <c r="G10" i="257"/>
  <c r="G14" i="257"/>
  <c r="G18" i="257"/>
  <c r="G15" i="257"/>
  <c r="J8" i="256"/>
  <c r="J12" i="256"/>
  <c r="J16" i="256"/>
  <c r="J15" i="256"/>
  <c r="J9" i="256"/>
  <c r="J13" i="256"/>
  <c r="J17" i="256"/>
  <c r="J11" i="256"/>
  <c r="J10" i="256"/>
  <c r="J14" i="256"/>
  <c r="J18" i="256"/>
  <c r="J19" i="256"/>
  <c r="D8" i="256"/>
  <c r="D12" i="256"/>
  <c r="D16" i="256"/>
  <c r="D9" i="256"/>
  <c r="D13" i="256"/>
  <c r="D17" i="256"/>
  <c r="D10" i="256"/>
  <c r="D14" i="256"/>
  <c r="D18" i="256"/>
  <c r="D11" i="256"/>
  <c r="D15" i="256"/>
  <c r="D19" i="256"/>
  <c r="G8" i="256"/>
  <c r="G12" i="256"/>
  <c r="G16" i="256"/>
  <c r="G9" i="256"/>
  <c r="G13" i="256"/>
  <c r="G17" i="256"/>
  <c r="G10" i="256"/>
  <c r="G14" i="256"/>
  <c r="G18" i="256"/>
  <c r="G11" i="256"/>
  <c r="G15" i="256"/>
  <c r="G19" i="256"/>
  <c r="J8" i="255"/>
  <c r="J12" i="255"/>
  <c r="J16" i="255"/>
  <c r="J9" i="255"/>
  <c r="J13" i="255"/>
  <c r="J17" i="255"/>
  <c r="J10" i="255"/>
  <c r="J14" i="255"/>
  <c r="J18" i="255"/>
  <c r="J11" i="255"/>
  <c r="J15" i="255"/>
  <c r="J19" i="255"/>
  <c r="D8" i="255"/>
  <c r="D12" i="255"/>
  <c r="D16" i="255"/>
  <c r="D19" i="255"/>
  <c r="D9" i="255"/>
  <c r="D13" i="255"/>
  <c r="D17" i="255"/>
  <c r="D15" i="255"/>
  <c r="D10" i="255"/>
  <c r="D14" i="255"/>
  <c r="D18" i="255"/>
  <c r="D11" i="255"/>
  <c r="G8" i="255"/>
  <c r="G12" i="255"/>
  <c r="G16" i="255"/>
  <c r="G9" i="255"/>
  <c r="G13" i="255"/>
  <c r="G17" i="255"/>
  <c r="G10" i="255"/>
  <c r="G14" i="255"/>
  <c r="G18" i="255"/>
  <c r="G11" i="255"/>
  <c r="G15" i="255"/>
  <c r="G19" i="255"/>
  <c r="J8" i="254"/>
  <c r="J12" i="254"/>
  <c r="J16" i="254"/>
  <c r="J9" i="254"/>
  <c r="J13" i="254"/>
  <c r="J17" i="254"/>
  <c r="J10" i="254"/>
  <c r="J14" i="254"/>
  <c r="J18" i="254"/>
  <c r="J11" i="254"/>
  <c r="J15" i="254"/>
  <c r="J19" i="254"/>
  <c r="G8" i="254"/>
  <c r="G12" i="254"/>
  <c r="G16" i="254"/>
  <c r="G9" i="254"/>
  <c r="G13" i="254"/>
  <c r="G17" i="254"/>
  <c r="G10" i="254"/>
  <c r="G14" i="254"/>
  <c r="G18" i="254"/>
  <c r="G11" i="254"/>
  <c r="G15" i="254"/>
  <c r="G19" i="254"/>
  <c r="D8" i="254"/>
  <c r="D12" i="254"/>
  <c r="D16" i="254"/>
  <c r="D19" i="254"/>
  <c r="D9" i="254"/>
  <c r="D13" i="254"/>
  <c r="D17" i="254"/>
  <c r="D15" i="254"/>
  <c r="D10" i="254"/>
  <c r="D14" i="254"/>
  <c r="D18" i="254"/>
  <c r="D11" i="254"/>
  <c r="J8" i="253"/>
  <c r="J12" i="253"/>
  <c r="J16" i="253"/>
  <c r="J9" i="253"/>
  <c r="J13" i="253"/>
  <c r="J17" i="253"/>
  <c r="J10" i="253"/>
  <c r="J14" i="253"/>
  <c r="J18" i="253"/>
  <c r="J11" i="253"/>
  <c r="J15" i="253"/>
  <c r="J19" i="253"/>
  <c r="G8" i="253"/>
  <c r="G12" i="253"/>
  <c r="G16" i="253"/>
  <c r="G9" i="253"/>
  <c r="G13" i="253"/>
  <c r="G17" i="253"/>
  <c r="G10" i="253"/>
  <c r="G14" i="253"/>
  <c r="G18" i="253"/>
  <c r="G11" i="253"/>
  <c r="G15" i="253"/>
  <c r="G19" i="253"/>
  <c r="D8" i="253"/>
  <c r="D12" i="253"/>
  <c r="D16" i="253"/>
  <c r="D9" i="253"/>
  <c r="D13" i="253"/>
  <c r="D17" i="253"/>
  <c r="D10" i="253"/>
  <c r="D14" i="253"/>
  <c r="D18" i="253"/>
  <c r="D11" i="253"/>
  <c r="D15" i="253"/>
  <c r="D19" i="253"/>
  <c r="J8" i="252"/>
  <c r="J12" i="252"/>
  <c r="J16" i="252"/>
  <c r="J9" i="252"/>
  <c r="J13" i="252"/>
  <c r="J17" i="252"/>
  <c r="J10" i="252"/>
  <c r="J14" i="252"/>
  <c r="J18" i="252"/>
  <c r="J11" i="252"/>
  <c r="J15" i="252"/>
  <c r="J19" i="252"/>
  <c r="G8" i="252"/>
  <c r="G12" i="252"/>
  <c r="G16" i="252"/>
  <c r="G9" i="252"/>
  <c r="G13" i="252"/>
  <c r="G17" i="252"/>
  <c r="G15" i="252"/>
  <c r="G10" i="252"/>
  <c r="G14" i="252"/>
  <c r="G18" i="252"/>
  <c r="G11" i="252"/>
  <c r="G19" i="252"/>
  <c r="D8" i="252"/>
  <c r="D12" i="252"/>
  <c r="D16" i="252"/>
  <c r="D9" i="252"/>
  <c r="D13" i="252"/>
  <c r="D17" i="252"/>
  <c r="D10" i="252"/>
  <c r="D14" i="252"/>
  <c r="D18" i="252"/>
  <c r="D11" i="252"/>
  <c r="D15" i="252"/>
  <c r="D19" i="252"/>
  <c r="J7" i="251"/>
  <c r="J8" i="251"/>
  <c r="J12" i="251"/>
  <c r="J16" i="251"/>
  <c r="J9" i="251"/>
  <c r="J13" i="251"/>
  <c r="J17" i="251"/>
  <c r="J10" i="251"/>
  <c r="J14" i="251"/>
  <c r="J18" i="251"/>
  <c r="J11" i="251"/>
  <c r="J15" i="251"/>
  <c r="J19" i="251"/>
  <c r="G8" i="251"/>
  <c r="G12" i="251"/>
  <c r="G16" i="251"/>
  <c r="G9" i="251"/>
  <c r="G13" i="251"/>
  <c r="G17" i="251"/>
  <c r="G15" i="251"/>
  <c r="G19" i="251"/>
  <c r="G10" i="251"/>
  <c r="G14" i="251"/>
  <c r="G18" i="251"/>
  <c r="G11" i="251"/>
  <c r="D9" i="251"/>
  <c r="D13" i="251"/>
  <c r="D17" i="251"/>
  <c r="D12" i="251"/>
  <c r="D10" i="251"/>
  <c r="D14" i="251"/>
  <c r="D18" i="251"/>
  <c r="D16" i="251"/>
  <c r="D11" i="251"/>
  <c r="D15" i="251"/>
  <c r="D19" i="251"/>
  <c r="D8" i="251"/>
  <c r="J8" i="246"/>
  <c r="J12" i="246"/>
  <c r="J16" i="246"/>
  <c r="J9" i="246"/>
  <c r="J13" i="246"/>
  <c r="J17" i="246"/>
  <c r="J10" i="246"/>
  <c r="J14" i="246"/>
  <c r="J18" i="246"/>
  <c r="J11" i="246"/>
  <c r="J15" i="246"/>
  <c r="J19" i="246"/>
  <c r="G8" i="246"/>
  <c r="G12" i="246"/>
  <c r="G16" i="246"/>
  <c r="G9" i="246"/>
  <c r="G13" i="246"/>
  <c r="G17" i="246"/>
  <c r="G10" i="246"/>
  <c r="G14" i="246"/>
  <c r="G18" i="246"/>
  <c r="G11" i="246"/>
  <c r="G15" i="246"/>
  <c r="G19" i="246"/>
  <c r="D9" i="246"/>
  <c r="D13" i="246"/>
  <c r="D17" i="246"/>
  <c r="D12" i="246"/>
  <c r="D10" i="246"/>
  <c r="D14" i="246"/>
  <c r="D18" i="246"/>
  <c r="D8" i="246"/>
  <c r="D11" i="246"/>
  <c r="D15" i="246"/>
  <c r="D19" i="246"/>
  <c r="D16" i="246"/>
  <c r="J8" i="244"/>
  <c r="J12" i="244"/>
  <c r="J16" i="244"/>
  <c r="J9" i="244"/>
  <c r="J13" i="244"/>
  <c r="J17" i="244"/>
  <c r="J10" i="244"/>
  <c r="J14" i="244"/>
  <c r="J18" i="244"/>
  <c r="J11" i="244"/>
  <c r="J15" i="244"/>
  <c r="J19" i="244"/>
  <c r="G8" i="244"/>
  <c r="G12" i="244"/>
  <c r="G16" i="244"/>
  <c r="G9" i="244"/>
  <c r="G13" i="244"/>
  <c r="G17" i="244"/>
  <c r="G10" i="244"/>
  <c r="G14" i="244"/>
  <c r="G18" i="244"/>
  <c r="G11" i="244"/>
  <c r="G15" i="244"/>
  <c r="G19" i="244"/>
  <c r="D8" i="244"/>
  <c r="D12" i="244"/>
  <c r="D16" i="244"/>
  <c r="D9" i="244"/>
  <c r="D13" i="244"/>
  <c r="D17" i="244"/>
  <c r="D10" i="244"/>
  <c r="D14" i="244"/>
  <c r="D18" i="244"/>
  <c r="D11" i="244"/>
  <c r="D15" i="244"/>
  <c r="D19" i="244"/>
  <c r="J8" i="242"/>
  <c r="J12" i="242"/>
  <c r="J16" i="242"/>
  <c r="J9" i="242"/>
  <c r="J13" i="242"/>
  <c r="J17" i="242"/>
  <c r="J10" i="242"/>
  <c r="J14" i="242"/>
  <c r="J18" i="242"/>
  <c r="J11" i="242"/>
  <c r="J15" i="242"/>
  <c r="J19" i="242"/>
  <c r="G8" i="242"/>
  <c r="G12" i="242"/>
  <c r="G16" i="242"/>
  <c r="G9" i="242"/>
  <c r="G13" i="242"/>
  <c r="G17" i="242"/>
  <c r="G10" i="242"/>
  <c r="G14" i="242"/>
  <c r="G18" i="242"/>
  <c r="G11" i="242"/>
  <c r="G15" i="242"/>
  <c r="G19" i="242"/>
  <c r="D8" i="242"/>
  <c r="D12" i="242"/>
  <c r="D16" i="242"/>
  <c r="D9" i="242"/>
  <c r="D13" i="242"/>
  <c r="D17" i="242"/>
  <c r="D10" i="242"/>
  <c r="D14" i="242"/>
  <c r="D18" i="242"/>
  <c r="D11" i="242"/>
  <c r="D15" i="242"/>
  <c r="D19" i="242"/>
  <c r="J8" i="249"/>
  <c r="J12" i="249"/>
  <c r="J16" i="249"/>
  <c r="J9" i="249"/>
  <c r="J13" i="249"/>
  <c r="J17" i="249"/>
  <c r="J10" i="249"/>
  <c r="J14" i="249"/>
  <c r="J18" i="249"/>
  <c r="J11" i="249"/>
  <c r="J15" i="249"/>
  <c r="J19" i="249"/>
  <c r="G8" i="249"/>
  <c r="G12" i="249"/>
  <c r="G16" i="249"/>
  <c r="G9" i="249"/>
  <c r="G13" i="249"/>
  <c r="G17" i="249"/>
  <c r="G10" i="249"/>
  <c r="G14" i="249"/>
  <c r="G18" i="249"/>
  <c r="G11" i="249"/>
  <c r="G15" i="249"/>
  <c r="G19" i="249"/>
  <c r="D9" i="249"/>
  <c r="D13" i="249"/>
  <c r="D17" i="249"/>
  <c r="D10" i="249"/>
  <c r="D14" i="249"/>
  <c r="D18" i="249"/>
  <c r="D8" i="249"/>
  <c r="D11" i="249"/>
  <c r="D15" i="249"/>
  <c r="D19" i="249"/>
  <c r="D12" i="249"/>
  <c r="D16" i="249"/>
  <c r="J8" i="245"/>
  <c r="J9" i="245"/>
  <c r="J13" i="245"/>
  <c r="J17" i="245"/>
  <c r="J10" i="245"/>
  <c r="J14" i="245"/>
  <c r="J18" i="245"/>
  <c r="J16" i="245"/>
  <c r="J11" i="245"/>
  <c r="J15" i="245"/>
  <c r="J19" i="245"/>
  <c r="J12" i="245"/>
  <c r="G8" i="245"/>
  <c r="G12" i="245"/>
  <c r="G16" i="245"/>
  <c r="G9" i="245"/>
  <c r="G13" i="245"/>
  <c r="G17" i="245"/>
  <c r="G10" i="245"/>
  <c r="G14" i="245"/>
  <c r="G18" i="245"/>
  <c r="G11" i="245"/>
  <c r="G15" i="245"/>
  <c r="G19" i="245"/>
  <c r="D8" i="245"/>
  <c r="D12" i="245"/>
  <c r="D16" i="245"/>
  <c r="D9" i="245"/>
  <c r="D13" i="245"/>
  <c r="D17" i="245"/>
  <c r="D10" i="245"/>
  <c r="D14" i="245"/>
  <c r="D18" i="245"/>
  <c r="D11" i="245"/>
  <c r="D15" i="245"/>
  <c r="D19" i="245"/>
  <c r="J8" i="241"/>
  <c r="J12" i="241"/>
  <c r="J16" i="241"/>
  <c r="J9" i="241"/>
  <c r="J13" i="241"/>
  <c r="J17" i="241"/>
  <c r="J10" i="241"/>
  <c r="J14" i="241"/>
  <c r="J18" i="241"/>
  <c r="J11" i="241"/>
  <c r="J15" i="241"/>
  <c r="J19" i="241"/>
  <c r="G8" i="241"/>
  <c r="G9" i="241"/>
  <c r="G13" i="241"/>
  <c r="G17" i="241"/>
  <c r="G10" i="241"/>
  <c r="G14" i="241"/>
  <c r="G18" i="241"/>
  <c r="G16" i="241"/>
  <c r="G11" i="241"/>
  <c r="G15" i="241"/>
  <c r="G19" i="241"/>
  <c r="G12" i="241"/>
  <c r="D8" i="241"/>
  <c r="D12" i="241"/>
  <c r="D16" i="241"/>
  <c r="D9" i="241"/>
  <c r="D13" i="241"/>
  <c r="D17" i="241"/>
  <c r="D15" i="241"/>
  <c r="D10" i="241"/>
  <c r="D14" i="241"/>
  <c r="D18" i="241"/>
  <c r="D11" i="241"/>
  <c r="D19" i="241"/>
  <c r="J8" i="248"/>
  <c r="J12" i="248"/>
  <c r="J16" i="248"/>
  <c r="J9" i="248"/>
  <c r="J13" i="248"/>
  <c r="J17" i="248"/>
  <c r="J10" i="248"/>
  <c r="J14" i="248"/>
  <c r="J18" i="248"/>
  <c r="J11" i="248"/>
  <c r="J15" i="248"/>
  <c r="J19" i="248"/>
  <c r="G8" i="248"/>
  <c r="G12" i="248"/>
  <c r="G16" i="248"/>
  <c r="G9" i="248"/>
  <c r="G13" i="248"/>
  <c r="G17" i="248"/>
  <c r="G10" i="248"/>
  <c r="G14" i="248"/>
  <c r="G18" i="248"/>
  <c r="G11" i="248"/>
  <c r="G15" i="248"/>
  <c r="G19" i="248"/>
  <c r="D8" i="248"/>
  <c r="D12" i="248"/>
  <c r="D16" i="248"/>
  <c r="D19" i="248"/>
  <c r="D9" i="248"/>
  <c r="D13" i="248"/>
  <c r="D17" i="248"/>
  <c r="D15" i="248"/>
  <c r="D10" i="248"/>
  <c r="D14" i="248"/>
  <c r="D18" i="248"/>
  <c r="D11" i="248"/>
  <c r="J8" i="250"/>
  <c r="J12" i="250"/>
  <c r="J16" i="250"/>
  <c r="J9" i="250"/>
  <c r="J13" i="250"/>
  <c r="J17" i="250"/>
  <c r="J10" i="250"/>
  <c r="J14" i="250"/>
  <c r="J18" i="250"/>
  <c r="J11" i="250"/>
  <c r="J15" i="250"/>
  <c r="J19" i="250"/>
  <c r="G8" i="250"/>
  <c r="G12" i="250"/>
  <c r="G16" i="250"/>
  <c r="G9" i="250"/>
  <c r="G13" i="250"/>
  <c r="G17" i="250"/>
  <c r="G10" i="250"/>
  <c r="G14" i="250"/>
  <c r="G18" i="250"/>
  <c r="G11" i="250"/>
  <c r="G15" i="250"/>
  <c r="G19" i="250"/>
  <c r="D8" i="250"/>
  <c r="D12" i="250"/>
  <c r="D16" i="250"/>
  <c r="D9" i="250"/>
  <c r="D13" i="250"/>
  <c r="D17" i="250"/>
  <c r="D10" i="250"/>
  <c r="D14" i="250"/>
  <c r="D18" i="250"/>
  <c r="D11" i="250"/>
  <c r="D15" i="250"/>
  <c r="D19" i="250"/>
  <c r="J8" i="247"/>
  <c r="J12" i="247"/>
  <c r="J16" i="247"/>
  <c r="J9" i="247"/>
  <c r="J13" i="247"/>
  <c r="J17" i="247"/>
  <c r="J10" i="247"/>
  <c r="J14" i="247"/>
  <c r="J18" i="247"/>
  <c r="J11" i="247"/>
  <c r="J15" i="247"/>
  <c r="J19" i="247"/>
  <c r="G9" i="247"/>
  <c r="G13" i="247"/>
  <c r="G17" i="247"/>
  <c r="G12" i="247"/>
  <c r="G10" i="247"/>
  <c r="G14" i="247"/>
  <c r="G18" i="247"/>
  <c r="G8" i="247"/>
  <c r="G16" i="247"/>
  <c r="G11" i="247"/>
  <c r="G15" i="247"/>
  <c r="G19" i="247"/>
  <c r="D9" i="247"/>
  <c r="D13" i="247"/>
  <c r="D17" i="247"/>
  <c r="D8" i="247"/>
  <c r="D10" i="247"/>
  <c r="D14" i="247"/>
  <c r="D18" i="247"/>
  <c r="D12" i="247"/>
  <c r="D11" i="247"/>
  <c r="D15" i="247"/>
  <c r="D19" i="247"/>
  <c r="D16" i="247"/>
  <c r="J8" i="243"/>
  <c r="J12" i="243"/>
  <c r="J16" i="243"/>
  <c r="J9" i="243"/>
  <c r="J13" i="243"/>
  <c r="J17" i="243"/>
  <c r="J10" i="243"/>
  <c r="J14" i="243"/>
  <c r="J18" i="243"/>
  <c r="J11" i="243"/>
  <c r="J15" i="243"/>
  <c r="J19" i="243"/>
  <c r="G8" i="243"/>
  <c r="G12" i="243"/>
  <c r="G16" i="243"/>
  <c r="G11" i="243"/>
  <c r="G19" i="243"/>
  <c r="G9" i="243"/>
  <c r="G13" i="243"/>
  <c r="G17" i="243"/>
  <c r="G10" i="243"/>
  <c r="G14" i="243"/>
  <c r="G18" i="243"/>
  <c r="G15" i="243"/>
  <c r="D8" i="243"/>
  <c r="D12" i="243"/>
  <c r="D16" i="243"/>
  <c r="D19" i="243"/>
  <c r="D9" i="243"/>
  <c r="D13" i="243"/>
  <c r="D17" i="243"/>
  <c r="D11" i="243"/>
  <c r="D10" i="243"/>
  <c r="D14" i="243"/>
  <c r="D18" i="243"/>
  <c r="D15" i="243"/>
  <c r="J7" i="239"/>
  <c r="J8" i="239"/>
  <c r="J12" i="239"/>
  <c r="J16" i="239"/>
  <c r="J13" i="239"/>
  <c r="J17" i="239"/>
  <c r="J10" i="239"/>
  <c r="J14" i="239"/>
  <c r="J18" i="239"/>
  <c r="J9" i="239"/>
  <c r="J11" i="239"/>
  <c r="J15" i="239"/>
  <c r="J19" i="239"/>
  <c r="G8" i="239"/>
  <c r="G12" i="239"/>
  <c r="G16" i="239"/>
  <c r="G9" i="239"/>
  <c r="G13" i="239"/>
  <c r="G17" i="239"/>
  <c r="G10" i="239"/>
  <c r="G14" i="239"/>
  <c r="G18" i="239"/>
  <c r="G11" i="239"/>
  <c r="G15" i="239"/>
  <c r="G19" i="239"/>
  <c r="D8" i="239"/>
  <c r="D12" i="239"/>
  <c r="D16" i="239"/>
  <c r="D9" i="239"/>
  <c r="D13" i="239"/>
  <c r="D17" i="239"/>
  <c r="D10" i="239"/>
  <c r="D14" i="239"/>
  <c r="D18" i="239"/>
  <c r="D11" i="239"/>
  <c r="D15" i="239"/>
  <c r="D19" i="239"/>
  <c r="J8" i="238"/>
  <c r="J12" i="238"/>
  <c r="J16" i="238"/>
  <c r="J9" i="238"/>
  <c r="J13" i="238"/>
  <c r="J17" i="238"/>
  <c r="J10" i="238"/>
  <c r="J14" i="238"/>
  <c r="J18" i="238"/>
  <c r="J11" i="238"/>
  <c r="J15" i="238"/>
  <c r="J19" i="238"/>
  <c r="G9" i="238"/>
  <c r="G13" i="238"/>
  <c r="G17" i="238"/>
  <c r="G12" i="238"/>
  <c r="G16" i="238"/>
  <c r="G10" i="238"/>
  <c r="G14" i="238"/>
  <c r="G18" i="238"/>
  <c r="G8" i="238"/>
  <c r="G11" i="238"/>
  <c r="G15" i="238"/>
  <c r="G19" i="238"/>
  <c r="D8" i="238"/>
  <c r="D12" i="238"/>
  <c r="D16" i="238"/>
  <c r="D9" i="238"/>
  <c r="D13" i="238"/>
  <c r="D17" i="238"/>
  <c r="D10" i="238"/>
  <c r="D14" i="238"/>
  <c r="D18" i="238"/>
  <c r="D11" i="238"/>
  <c r="D15" i="238"/>
  <c r="D19" i="238"/>
  <c r="D7" i="238"/>
  <c r="K24" i="174"/>
  <c r="K23" i="174"/>
  <c r="K26" i="174"/>
  <c r="K28" i="176"/>
  <c r="C31" i="250"/>
  <c r="K23" i="176"/>
  <c r="E23" i="180"/>
  <c r="K27" i="176"/>
  <c r="K25" i="181"/>
  <c r="K25" i="176"/>
  <c r="K26" i="176"/>
  <c r="K27" i="181"/>
  <c r="K24" i="176"/>
  <c r="K26" i="181"/>
  <c r="K24" i="181"/>
  <c r="K7" i="181"/>
  <c r="K23" i="181"/>
  <c r="K28" i="177"/>
  <c r="H26" i="180"/>
  <c r="K28" i="182"/>
  <c r="K26" i="182"/>
  <c r="K7" i="182"/>
  <c r="K27" i="182"/>
  <c r="D7" i="362"/>
  <c r="G7" i="239"/>
  <c r="G7" i="238"/>
  <c r="J20" i="182"/>
  <c r="K25" i="182"/>
  <c r="K23" i="182"/>
  <c r="J20" i="183"/>
  <c r="K26" i="178"/>
  <c r="K25" i="178"/>
  <c r="K24" i="178"/>
  <c r="K7" i="178"/>
  <c r="K28" i="178"/>
  <c r="J20" i="178"/>
  <c r="K27" i="174"/>
  <c r="K28" i="174"/>
  <c r="J20" i="181"/>
  <c r="K24" i="177"/>
  <c r="K25" i="177"/>
  <c r="K27" i="177"/>
  <c r="K23" i="177"/>
  <c r="J7" i="172"/>
  <c r="I31" i="249"/>
  <c r="E26" i="180"/>
  <c r="E25" i="180"/>
  <c r="E7" i="180"/>
  <c r="E24" i="180"/>
  <c r="E27" i="180"/>
  <c r="C31" i="251"/>
  <c r="C31" i="242"/>
  <c r="E23" i="242" s="1"/>
  <c r="J7" i="250"/>
  <c r="J7" i="247"/>
  <c r="D7" i="243"/>
  <c r="G7" i="175"/>
  <c r="J7" i="260"/>
  <c r="J7" i="244"/>
  <c r="J7" i="243"/>
  <c r="K7" i="173"/>
  <c r="D7" i="239"/>
  <c r="D7" i="250"/>
  <c r="I31" i="242"/>
  <c r="K7" i="242" s="1"/>
  <c r="I31" i="255"/>
  <c r="K28" i="255" s="1"/>
  <c r="K25" i="173"/>
  <c r="K28" i="173"/>
  <c r="J20" i="173"/>
  <c r="I31" i="179"/>
  <c r="J7" i="179"/>
  <c r="C31" i="243"/>
  <c r="J7" i="245"/>
  <c r="K23" i="173"/>
  <c r="J20" i="177"/>
  <c r="K7" i="174"/>
  <c r="D7" i="246"/>
  <c r="C31" i="254"/>
  <c r="K27" i="173"/>
  <c r="K26" i="173"/>
  <c r="J20" i="180"/>
  <c r="I31" i="260"/>
  <c r="J7" i="257"/>
  <c r="I31" i="256"/>
  <c r="K27" i="256" s="1"/>
  <c r="J7" i="256"/>
  <c r="G7" i="253"/>
  <c r="D7" i="253"/>
  <c r="E31" i="377"/>
  <c r="I31" i="377"/>
  <c r="F31" i="376"/>
  <c r="J31" i="376"/>
  <c r="F31" i="373"/>
  <c r="J31" i="373"/>
  <c r="E31" i="373"/>
  <c r="I31" i="373"/>
  <c r="F31" i="372"/>
  <c r="J31" i="372"/>
  <c r="E31" i="369"/>
  <c r="I31" i="369"/>
  <c r="F31" i="368"/>
  <c r="J31" i="368"/>
  <c r="C31" i="367"/>
  <c r="G31" i="367"/>
  <c r="D20" i="180"/>
  <c r="E24" i="182"/>
  <c r="E23" i="182"/>
  <c r="D20" i="182"/>
  <c r="E27" i="182"/>
  <c r="G7" i="179"/>
  <c r="D7" i="179"/>
  <c r="G7" i="172"/>
  <c r="C31" i="257"/>
  <c r="E27" i="257" s="1"/>
  <c r="I31" i="246"/>
  <c r="K24" i="246" s="1"/>
  <c r="J7" i="242"/>
  <c r="J7" i="248"/>
  <c r="F31" i="238"/>
  <c r="H28" i="238" s="1"/>
  <c r="C31" i="238"/>
  <c r="D20" i="183"/>
  <c r="H27" i="183"/>
  <c r="H23" i="183"/>
  <c r="H28" i="183"/>
  <c r="H24" i="183"/>
  <c r="H7" i="183"/>
  <c r="H25" i="183"/>
  <c r="H26" i="183"/>
  <c r="E26" i="183"/>
  <c r="E24" i="183"/>
  <c r="E25" i="183"/>
  <c r="E27" i="183"/>
  <c r="E23" i="183"/>
  <c r="E28" i="183"/>
  <c r="E7" i="183"/>
  <c r="G20" i="183"/>
  <c r="G20" i="178"/>
  <c r="E26" i="178"/>
  <c r="E27" i="178"/>
  <c r="E23" i="178"/>
  <c r="E25" i="178"/>
  <c r="E7" i="178"/>
  <c r="E28" i="178"/>
  <c r="E24" i="178"/>
  <c r="D20" i="178"/>
  <c r="H27" i="178"/>
  <c r="H23" i="178"/>
  <c r="H26" i="178"/>
  <c r="H28" i="178"/>
  <c r="H24" i="178"/>
  <c r="H7" i="178"/>
  <c r="H25" i="178"/>
  <c r="H7" i="176"/>
  <c r="J20" i="176"/>
  <c r="E7" i="176"/>
  <c r="H27" i="176"/>
  <c r="H23" i="176"/>
  <c r="H25" i="176"/>
  <c r="H26" i="176"/>
  <c r="H28" i="176"/>
  <c r="H24" i="176"/>
  <c r="G20" i="176"/>
  <c r="D20" i="176"/>
  <c r="E26" i="176"/>
  <c r="E24" i="176"/>
  <c r="E27" i="176"/>
  <c r="E23" i="176"/>
  <c r="E28" i="176"/>
  <c r="E25" i="176"/>
  <c r="E7" i="174"/>
  <c r="J20" i="174"/>
  <c r="H7" i="174"/>
  <c r="G20" i="174"/>
  <c r="D20" i="174"/>
  <c r="E26" i="174"/>
  <c r="E28" i="174"/>
  <c r="E25" i="174"/>
  <c r="E27" i="174"/>
  <c r="E23" i="174"/>
  <c r="E24" i="174"/>
  <c r="H27" i="174"/>
  <c r="H23" i="174"/>
  <c r="H25" i="174"/>
  <c r="H28" i="174"/>
  <c r="H24" i="174"/>
  <c r="H26" i="174"/>
  <c r="G20" i="181"/>
  <c r="D20" i="181"/>
  <c r="H27" i="181"/>
  <c r="H23" i="181"/>
  <c r="H28" i="181"/>
  <c r="H24" i="181"/>
  <c r="H7" i="181"/>
  <c r="H25" i="181"/>
  <c r="H26" i="181"/>
  <c r="E26" i="181"/>
  <c r="E24" i="181"/>
  <c r="E25" i="181"/>
  <c r="E7" i="181"/>
  <c r="E27" i="181"/>
  <c r="E23" i="181"/>
  <c r="E28" i="181"/>
  <c r="H7" i="177"/>
  <c r="E7" i="177"/>
  <c r="K7" i="177"/>
  <c r="E7" i="173"/>
  <c r="H7" i="173"/>
  <c r="K26" i="180"/>
  <c r="K23" i="180"/>
  <c r="K27" i="180"/>
  <c r="K7" i="180"/>
  <c r="K25" i="180"/>
  <c r="K24" i="180"/>
  <c r="K28" i="180"/>
  <c r="G20" i="180"/>
  <c r="E7" i="182"/>
  <c r="E28" i="182"/>
  <c r="E25" i="182"/>
  <c r="E26" i="182"/>
  <c r="D20" i="177"/>
  <c r="H27" i="177"/>
  <c r="H23" i="177"/>
  <c r="H26" i="177"/>
  <c r="H28" i="177"/>
  <c r="H24" i="177"/>
  <c r="H25" i="177"/>
  <c r="G20" i="177"/>
  <c r="E26" i="177"/>
  <c r="E24" i="177"/>
  <c r="E27" i="177"/>
  <c r="E23" i="177"/>
  <c r="E28" i="177"/>
  <c r="E25" i="177"/>
  <c r="D20" i="173"/>
  <c r="H27" i="173"/>
  <c r="H23" i="173"/>
  <c r="H26" i="173"/>
  <c r="H28" i="173"/>
  <c r="H24" i="173"/>
  <c r="H25" i="173"/>
  <c r="G20" i="173"/>
  <c r="E26" i="173"/>
  <c r="E24" i="173"/>
  <c r="E27" i="173"/>
  <c r="E23" i="173"/>
  <c r="E28" i="173"/>
  <c r="E25" i="173"/>
  <c r="G20" i="182"/>
  <c r="H27" i="182"/>
  <c r="H23" i="182"/>
  <c r="H28" i="182"/>
  <c r="H24" i="182"/>
  <c r="H7" i="182"/>
  <c r="H25" i="182"/>
  <c r="H26" i="182"/>
  <c r="E31" i="374"/>
  <c r="I31" i="374"/>
  <c r="C31" i="376"/>
  <c r="G31" i="376"/>
  <c r="F31" i="377"/>
  <c r="J31" i="377"/>
  <c r="E31" i="366"/>
  <c r="I31" i="366"/>
  <c r="D31" i="367"/>
  <c r="F31" i="369"/>
  <c r="J31" i="369"/>
  <c r="E31" i="370"/>
  <c r="I31" i="370"/>
  <c r="K29" i="364"/>
  <c r="K29" i="363"/>
  <c r="K29" i="365"/>
  <c r="F31" i="366"/>
  <c r="J31" i="366"/>
  <c r="D31" i="368"/>
  <c r="H31" i="368"/>
  <c r="F31" i="370"/>
  <c r="J31" i="370"/>
  <c r="E31" i="371"/>
  <c r="I31" i="371"/>
  <c r="F31" i="374"/>
  <c r="J31" i="374"/>
  <c r="E31" i="375"/>
  <c r="I31" i="375"/>
  <c r="H31" i="376"/>
  <c r="F31" i="367"/>
  <c r="J31" i="367"/>
  <c r="E31" i="368"/>
  <c r="I31" i="368"/>
  <c r="F31" i="371"/>
  <c r="J31" i="371"/>
  <c r="I31" i="372"/>
  <c r="F31" i="375"/>
  <c r="J31" i="375"/>
  <c r="K20" i="363"/>
  <c r="K20" i="364"/>
  <c r="F31" i="179"/>
  <c r="F31" i="362"/>
  <c r="H26" i="362" s="1"/>
  <c r="I31" i="257"/>
  <c r="J7" i="255"/>
  <c r="I31" i="248"/>
  <c r="K28" i="248" s="1"/>
  <c r="I31" i="250"/>
  <c r="D7" i="247"/>
  <c r="C31" i="239"/>
  <c r="C31" i="179"/>
  <c r="C31" i="175"/>
  <c r="E24" i="175" s="1"/>
  <c r="G7" i="362"/>
  <c r="L20" i="254"/>
  <c r="G7" i="254"/>
  <c r="F31" i="253"/>
  <c r="L20" i="252"/>
  <c r="I31" i="251"/>
  <c r="K27" i="251" s="1"/>
  <c r="J7" i="246"/>
  <c r="I31" i="244"/>
  <c r="J7" i="249"/>
  <c r="I31" i="241"/>
  <c r="D7" i="241"/>
  <c r="C31" i="241"/>
  <c r="E27" i="241" s="1"/>
  <c r="I31" i="247"/>
  <c r="I31" i="243"/>
  <c r="L29" i="239"/>
  <c r="F31" i="239"/>
  <c r="L20" i="238"/>
  <c r="C31" i="377"/>
  <c r="G31" i="377"/>
  <c r="K29" i="377"/>
  <c r="K20" i="377"/>
  <c r="D31" i="377"/>
  <c r="H31" i="377"/>
  <c r="K20" i="376"/>
  <c r="D31" i="376"/>
  <c r="K29" i="376"/>
  <c r="E31" i="376"/>
  <c r="I31" i="376"/>
  <c r="C31" i="375"/>
  <c r="G31" i="375"/>
  <c r="K29" i="375"/>
  <c r="K20" i="375"/>
  <c r="D31" i="375"/>
  <c r="H31" i="375"/>
  <c r="C31" i="374"/>
  <c r="G31" i="374"/>
  <c r="K29" i="374"/>
  <c r="K20" i="374"/>
  <c r="D31" i="374"/>
  <c r="H31" i="374"/>
  <c r="C31" i="373"/>
  <c r="G31" i="373"/>
  <c r="K29" i="373"/>
  <c r="K20" i="373"/>
  <c r="D31" i="373"/>
  <c r="H31" i="373"/>
  <c r="C31" i="372"/>
  <c r="G31" i="372"/>
  <c r="K29" i="372"/>
  <c r="E31" i="372"/>
  <c r="K20" i="372"/>
  <c r="D31" i="372"/>
  <c r="H31" i="372"/>
  <c r="C31" i="371"/>
  <c r="G31" i="371"/>
  <c r="K29" i="371"/>
  <c r="K20" i="371"/>
  <c r="D31" i="371"/>
  <c r="H31" i="371"/>
  <c r="C31" i="370"/>
  <c r="G31" i="370"/>
  <c r="K29" i="370"/>
  <c r="K20" i="370"/>
  <c r="D31" i="370"/>
  <c r="H31" i="370"/>
  <c r="C31" i="369"/>
  <c r="G31" i="369"/>
  <c r="K29" i="369"/>
  <c r="K20" i="369"/>
  <c r="D31" i="369"/>
  <c r="H31" i="369"/>
  <c r="C31" i="368"/>
  <c r="G31" i="368"/>
  <c r="K29" i="368"/>
  <c r="K20" i="368"/>
  <c r="K29" i="367"/>
  <c r="K20" i="367"/>
  <c r="H31" i="367"/>
  <c r="E31" i="367"/>
  <c r="I31" i="367"/>
  <c r="C31" i="366"/>
  <c r="G31" i="366"/>
  <c r="K29" i="366"/>
  <c r="K20" i="366"/>
  <c r="D31" i="366"/>
  <c r="H31" i="366"/>
  <c r="K20" i="365"/>
  <c r="D31" i="364"/>
  <c r="E31" i="364"/>
  <c r="I31" i="364"/>
  <c r="E31" i="363"/>
  <c r="I31" i="363"/>
  <c r="C31" i="363"/>
  <c r="G31" i="363"/>
  <c r="D31" i="363"/>
  <c r="H31" i="363"/>
  <c r="D7" i="175"/>
  <c r="F31" i="175"/>
  <c r="I29" i="175"/>
  <c r="I31" i="175" s="1"/>
  <c r="I31" i="172"/>
  <c r="C31" i="172"/>
  <c r="F31" i="172"/>
  <c r="D7" i="172"/>
  <c r="C31" i="362"/>
  <c r="L20" i="362"/>
  <c r="L29" i="362"/>
  <c r="I31" i="362"/>
  <c r="J7" i="362"/>
  <c r="C31" i="260"/>
  <c r="D7" i="260"/>
  <c r="K28" i="260"/>
  <c r="K23" i="260"/>
  <c r="F31" i="260"/>
  <c r="G7" i="260"/>
  <c r="J7" i="259"/>
  <c r="I31" i="259"/>
  <c r="F31" i="259"/>
  <c r="G7" i="259"/>
  <c r="C31" i="259"/>
  <c r="D7" i="259"/>
  <c r="D7" i="257"/>
  <c r="F31" i="257"/>
  <c r="G7" i="257"/>
  <c r="C31" i="256"/>
  <c r="F31" i="256"/>
  <c r="G7" i="256"/>
  <c r="D7" i="256"/>
  <c r="F31" i="255"/>
  <c r="G7" i="255"/>
  <c r="C31" i="255"/>
  <c r="D7" i="255"/>
  <c r="E28" i="254"/>
  <c r="E25" i="254"/>
  <c r="E7" i="254"/>
  <c r="L29" i="254"/>
  <c r="E26" i="254"/>
  <c r="E23" i="254"/>
  <c r="E27" i="254"/>
  <c r="F31" i="254"/>
  <c r="I31" i="254"/>
  <c r="J7" i="254"/>
  <c r="E24" i="254"/>
  <c r="C31" i="253"/>
  <c r="L20" i="253"/>
  <c r="L29" i="253"/>
  <c r="I31" i="253"/>
  <c r="J7" i="253"/>
  <c r="F31" i="252"/>
  <c r="G7" i="252"/>
  <c r="C31" i="252"/>
  <c r="I31" i="252"/>
  <c r="L29" i="252"/>
  <c r="D7" i="252"/>
  <c r="J7" i="252"/>
  <c r="D7" i="251"/>
  <c r="K28" i="251"/>
  <c r="K25" i="251"/>
  <c r="G7" i="251"/>
  <c r="F31" i="251"/>
  <c r="C31" i="246"/>
  <c r="F31" i="246"/>
  <c r="K23" i="246"/>
  <c r="K27" i="246"/>
  <c r="K26" i="246"/>
  <c r="G7" i="246"/>
  <c r="C31" i="244"/>
  <c r="F31" i="244"/>
  <c r="G7" i="244"/>
  <c r="D7" i="244"/>
  <c r="D7" i="242"/>
  <c r="F31" i="242"/>
  <c r="G7" i="242"/>
  <c r="F31" i="249"/>
  <c r="G7" i="249"/>
  <c r="C31" i="249"/>
  <c r="D7" i="249"/>
  <c r="I31" i="245"/>
  <c r="C31" i="245"/>
  <c r="F31" i="245"/>
  <c r="G7" i="245"/>
  <c r="D7" i="245"/>
  <c r="J7" i="241"/>
  <c r="F31" i="241"/>
  <c r="G7" i="241"/>
  <c r="K24" i="248"/>
  <c r="K27" i="248"/>
  <c r="K7" i="248"/>
  <c r="F31" i="248"/>
  <c r="C31" i="248"/>
  <c r="G7" i="248"/>
  <c r="D7" i="248"/>
  <c r="E26" i="250"/>
  <c r="E27" i="250"/>
  <c r="E23" i="250"/>
  <c r="E7" i="250"/>
  <c r="E28" i="250"/>
  <c r="E24" i="250"/>
  <c r="E25" i="250"/>
  <c r="F31" i="250"/>
  <c r="G7" i="250"/>
  <c r="G7" i="247"/>
  <c r="F31" i="247"/>
  <c r="C31" i="247"/>
  <c r="F31" i="243"/>
  <c r="G7" i="243"/>
  <c r="L20" i="239"/>
  <c r="I31" i="239"/>
  <c r="I31" i="238"/>
  <c r="J7" i="238"/>
  <c r="C20" i="171"/>
  <c r="L8" i="171"/>
  <c r="L9" i="171"/>
  <c r="L10" i="171"/>
  <c r="L11" i="171"/>
  <c r="L12" i="171"/>
  <c r="L15" i="171"/>
  <c r="L16" i="171"/>
  <c r="L17" i="171"/>
  <c r="L19" i="171"/>
  <c r="K25" i="248" l="1"/>
  <c r="K29" i="248" s="1"/>
  <c r="K23" i="248"/>
  <c r="K26" i="248"/>
  <c r="E25" i="242"/>
  <c r="K7" i="246"/>
  <c r="K25" i="246"/>
  <c r="K28" i="246"/>
  <c r="K29" i="246" s="1"/>
  <c r="K29" i="174"/>
  <c r="M12" i="254"/>
  <c r="M13" i="254"/>
  <c r="M14" i="254"/>
  <c r="M7" i="253"/>
  <c r="M14" i="253"/>
  <c r="M13" i="253"/>
  <c r="M16" i="252"/>
  <c r="M13" i="252"/>
  <c r="M19" i="362"/>
  <c r="M13" i="362"/>
  <c r="M15" i="362"/>
  <c r="M14" i="362"/>
  <c r="K29" i="183"/>
  <c r="K31" i="183" s="1"/>
  <c r="D20" i="254"/>
  <c r="M18" i="239"/>
  <c r="M10" i="239"/>
  <c r="M16" i="239"/>
  <c r="M14" i="239"/>
  <c r="M8" i="239"/>
  <c r="M17" i="239"/>
  <c r="M12" i="239"/>
  <c r="M15" i="239"/>
  <c r="M13" i="239"/>
  <c r="M11" i="239"/>
  <c r="M9" i="239"/>
  <c r="M19" i="239"/>
  <c r="M17" i="238"/>
  <c r="M10" i="238"/>
  <c r="M9" i="238"/>
  <c r="M12" i="238"/>
  <c r="M18" i="238"/>
  <c r="M15" i="238"/>
  <c r="M19" i="238"/>
  <c r="M14" i="238"/>
  <c r="M13" i="238"/>
  <c r="M16" i="238"/>
  <c r="M8" i="238"/>
  <c r="M11" i="238"/>
  <c r="H20" i="180"/>
  <c r="H31" i="180" s="1"/>
  <c r="D20" i="238"/>
  <c r="L31" i="238"/>
  <c r="K20" i="183"/>
  <c r="K26" i="255"/>
  <c r="K25" i="255"/>
  <c r="E27" i="242"/>
  <c r="E24" i="242"/>
  <c r="E28" i="242"/>
  <c r="E26" i="242"/>
  <c r="E7" i="242"/>
  <c r="H24" i="238"/>
  <c r="H23" i="238"/>
  <c r="H8" i="179"/>
  <c r="H12" i="179"/>
  <c r="H16" i="179"/>
  <c r="H9" i="179"/>
  <c r="H13" i="179"/>
  <c r="H17" i="179"/>
  <c r="H10" i="179"/>
  <c r="H14" i="179"/>
  <c r="H18" i="179"/>
  <c r="H11" i="179"/>
  <c r="H15" i="179"/>
  <c r="H19" i="179"/>
  <c r="K19" i="179"/>
  <c r="K14" i="179"/>
  <c r="K9" i="179"/>
  <c r="K16" i="179"/>
  <c r="K15" i="179"/>
  <c r="K10" i="179"/>
  <c r="K11" i="179"/>
  <c r="K17" i="179"/>
  <c r="K12" i="179"/>
  <c r="K18" i="179"/>
  <c r="K13" i="179"/>
  <c r="K8" i="179"/>
  <c r="E8" i="179"/>
  <c r="E12" i="179"/>
  <c r="E16" i="179"/>
  <c r="E9" i="179"/>
  <c r="E13" i="179"/>
  <c r="E17" i="179"/>
  <c r="E10" i="179"/>
  <c r="E14" i="179"/>
  <c r="E18" i="179"/>
  <c r="E11" i="179"/>
  <c r="E15" i="179"/>
  <c r="E19" i="179"/>
  <c r="H24" i="175"/>
  <c r="H8" i="175"/>
  <c r="H12" i="175"/>
  <c r="H16" i="175"/>
  <c r="H9" i="175"/>
  <c r="H13" i="175"/>
  <c r="H17" i="175"/>
  <c r="H10" i="175"/>
  <c r="H14" i="175"/>
  <c r="H18" i="175"/>
  <c r="H11" i="175"/>
  <c r="H15" i="175"/>
  <c r="H19" i="175"/>
  <c r="K19" i="175"/>
  <c r="K15" i="175"/>
  <c r="K18" i="175"/>
  <c r="K13" i="175"/>
  <c r="K16" i="175"/>
  <c r="K11" i="175"/>
  <c r="K14" i="175"/>
  <c r="K9" i="175"/>
  <c r="K8" i="175"/>
  <c r="K10" i="175"/>
  <c r="K17" i="175"/>
  <c r="K12" i="175"/>
  <c r="E26" i="175"/>
  <c r="E9" i="175"/>
  <c r="E13" i="175"/>
  <c r="E17" i="175"/>
  <c r="E8" i="175"/>
  <c r="E10" i="175"/>
  <c r="E14" i="175"/>
  <c r="E18" i="175"/>
  <c r="E12" i="175"/>
  <c r="E11" i="175"/>
  <c r="E15" i="175"/>
  <c r="E19" i="175"/>
  <c r="E16" i="175"/>
  <c r="H8" i="172"/>
  <c r="H12" i="172"/>
  <c r="H16" i="172"/>
  <c r="H19" i="172"/>
  <c r="H9" i="172"/>
  <c r="H13" i="172"/>
  <c r="H17" i="172"/>
  <c r="H11" i="172"/>
  <c r="H10" i="172"/>
  <c r="H14" i="172"/>
  <c r="H18" i="172"/>
  <c r="H15" i="172"/>
  <c r="E8" i="172"/>
  <c r="E12" i="172"/>
  <c r="E16" i="172"/>
  <c r="E9" i="172"/>
  <c r="E13" i="172"/>
  <c r="E17" i="172"/>
  <c r="E10" i="172"/>
  <c r="E14" i="172"/>
  <c r="E18" i="172"/>
  <c r="E11" i="172"/>
  <c r="E15" i="172"/>
  <c r="E19" i="172"/>
  <c r="K24" i="172"/>
  <c r="K19" i="172"/>
  <c r="K14" i="172"/>
  <c r="K9" i="172"/>
  <c r="K15" i="172"/>
  <c r="K10" i="172"/>
  <c r="K16" i="172"/>
  <c r="K11" i="172"/>
  <c r="K17" i="172"/>
  <c r="K12" i="172"/>
  <c r="K18" i="172"/>
  <c r="K13" i="172"/>
  <c r="K8" i="172"/>
  <c r="K8" i="362"/>
  <c r="K12" i="362"/>
  <c r="K16" i="362"/>
  <c r="K9" i="362"/>
  <c r="K13" i="362"/>
  <c r="K17" i="362"/>
  <c r="K10" i="362"/>
  <c r="K14" i="362"/>
  <c r="K18" i="362"/>
  <c r="K11" i="362"/>
  <c r="K15" i="362"/>
  <c r="K19" i="362"/>
  <c r="H7" i="362"/>
  <c r="H25" i="362"/>
  <c r="H8" i="362"/>
  <c r="H9" i="362"/>
  <c r="H13" i="362"/>
  <c r="H17" i="362"/>
  <c r="H12" i="362"/>
  <c r="H10" i="362"/>
  <c r="H14" i="362"/>
  <c r="H18" i="362"/>
  <c r="H11" i="362"/>
  <c r="H15" i="362"/>
  <c r="H19" i="362"/>
  <c r="H16" i="362"/>
  <c r="H24" i="362"/>
  <c r="H23" i="362"/>
  <c r="H28" i="362"/>
  <c r="H27" i="362"/>
  <c r="E24" i="362"/>
  <c r="E8" i="362"/>
  <c r="E12" i="362"/>
  <c r="E16" i="362"/>
  <c r="E18" i="362"/>
  <c r="E15" i="362"/>
  <c r="E9" i="362"/>
  <c r="E13" i="362"/>
  <c r="E17" i="362"/>
  <c r="E14" i="362"/>
  <c r="E19" i="362"/>
  <c r="E10" i="362"/>
  <c r="E11" i="362"/>
  <c r="D8" i="171"/>
  <c r="D12" i="171"/>
  <c r="D16" i="171"/>
  <c r="D17" i="171"/>
  <c r="D10" i="171"/>
  <c r="D14" i="171"/>
  <c r="D18" i="171"/>
  <c r="D13" i="171"/>
  <c r="D11" i="171"/>
  <c r="D15" i="171"/>
  <c r="D19" i="171"/>
  <c r="D9" i="171"/>
  <c r="K24" i="260"/>
  <c r="K8" i="260"/>
  <c r="K12" i="260"/>
  <c r="K16" i="260"/>
  <c r="K19" i="260"/>
  <c r="K9" i="260"/>
  <c r="K13" i="260"/>
  <c r="K17" i="260"/>
  <c r="K15" i="260"/>
  <c r="K10" i="260"/>
  <c r="K14" i="260"/>
  <c r="K18" i="260"/>
  <c r="K11" i="260"/>
  <c r="E27" i="260"/>
  <c r="E8" i="260"/>
  <c r="E12" i="260"/>
  <c r="E16" i="260"/>
  <c r="E9" i="260"/>
  <c r="E13" i="260"/>
  <c r="E17" i="260"/>
  <c r="E10" i="260"/>
  <c r="E14" i="260"/>
  <c r="E18" i="260"/>
  <c r="E11" i="260"/>
  <c r="E15" i="260"/>
  <c r="E19" i="260"/>
  <c r="H8" i="260"/>
  <c r="H12" i="260"/>
  <c r="H16" i="260"/>
  <c r="H9" i="260"/>
  <c r="H13" i="260"/>
  <c r="H17" i="260"/>
  <c r="H10" i="260"/>
  <c r="H14" i="260"/>
  <c r="H18" i="260"/>
  <c r="H11" i="260"/>
  <c r="H15" i="260"/>
  <c r="H19" i="260"/>
  <c r="K8" i="259"/>
  <c r="K12" i="259"/>
  <c r="K16" i="259"/>
  <c r="K9" i="259"/>
  <c r="K13" i="259"/>
  <c r="K17" i="259"/>
  <c r="K10" i="259"/>
  <c r="K14" i="259"/>
  <c r="K18" i="259"/>
  <c r="K11" i="259"/>
  <c r="K15" i="259"/>
  <c r="K19" i="259"/>
  <c r="E8" i="259"/>
  <c r="E12" i="259"/>
  <c r="E16" i="259"/>
  <c r="E15" i="259"/>
  <c r="E9" i="259"/>
  <c r="E13" i="259"/>
  <c r="E17" i="259"/>
  <c r="E19" i="259"/>
  <c r="E10" i="259"/>
  <c r="E14" i="259"/>
  <c r="E18" i="259"/>
  <c r="E11" i="259"/>
  <c r="H9" i="259"/>
  <c r="H13" i="259"/>
  <c r="H17" i="259"/>
  <c r="H12" i="259"/>
  <c r="H10" i="259"/>
  <c r="H14" i="259"/>
  <c r="H18" i="259"/>
  <c r="H16" i="259"/>
  <c r="H11" i="259"/>
  <c r="H15" i="259"/>
  <c r="H19" i="259"/>
  <c r="H8" i="259"/>
  <c r="K8" i="257"/>
  <c r="K12" i="257"/>
  <c r="K16" i="257"/>
  <c r="K9" i="257"/>
  <c r="K13" i="257"/>
  <c r="K17" i="257"/>
  <c r="K10" i="257"/>
  <c r="K14" i="257"/>
  <c r="K18" i="257"/>
  <c r="K11" i="257"/>
  <c r="K15" i="257"/>
  <c r="K19" i="257"/>
  <c r="E23" i="257"/>
  <c r="E8" i="257"/>
  <c r="E12" i="257"/>
  <c r="E16" i="257"/>
  <c r="E9" i="257"/>
  <c r="E13" i="257"/>
  <c r="E17" i="257"/>
  <c r="E10" i="257"/>
  <c r="E14" i="257"/>
  <c r="E18" i="257"/>
  <c r="E11" i="257"/>
  <c r="E15" i="257"/>
  <c r="E19" i="257"/>
  <c r="H8" i="257"/>
  <c r="H12" i="257"/>
  <c r="H16" i="257"/>
  <c r="H15" i="257"/>
  <c r="H9" i="257"/>
  <c r="H13" i="257"/>
  <c r="H17" i="257"/>
  <c r="H19" i="257"/>
  <c r="H10" i="257"/>
  <c r="H14" i="257"/>
  <c r="H18" i="257"/>
  <c r="H11" i="257"/>
  <c r="K7" i="256"/>
  <c r="K24" i="256"/>
  <c r="K8" i="256"/>
  <c r="K12" i="256"/>
  <c r="K16" i="256"/>
  <c r="K9" i="256"/>
  <c r="K13" i="256"/>
  <c r="K17" i="256"/>
  <c r="K10" i="256"/>
  <c r="K14" i="256"/>
  <c r="K18" i="256"/>
  <c r="K11" i="256"/>
  <c r="K15" i="256"/>
  <c r="K19" i="256"/>
  <c r="E8" i="256"/>
  <c r="E12" i="256"/>
  <c r="E16" i="256"/>
  <c r="E9" i="256"/>
  <c r="E13" i="256"/>
  <c r="E17" i="256"/>
  <c r="E10" i="256"/>
  <c r="E14" i="256"/>
  <c r="E18" i="256"/>
  <c r="E11" i="256"/>
  <c r="E15" i="256"/>
  <c r="E19" i="256"/>
  <c r="H8" i="256"/>
  <c r="H12" i="256"/>
  <c r="H16" i="256"/>
  <c r="H9" i="256"/>
  <c r="H13" i="256"/>
  <c r="H17" i="256"/>
  <c r="H10" i="256"/>
  <c r="H14" i="256"/>
  <c r="H18" i="256"/>
  <c r="H11" i="256"/>
  <c r="H15" i="256"/>
  <c r="H19" i="256"/>
  <c r="K24" i="255"/>
  <c r="K8" i="255"/>
  <c r="K12" i="255"/>
  <c r="K16" i="255"/>
  <c r="K9" i="255"/>
  <c r="K13" i="255"/>
  <c r="K17" i="255"/>
  <c r="K10" i="255"/>
  <c r="K14" i="255"/>
  <c r="K18" i="255"/>
  <c r="K11" i="255"/>
  <c r="K15" i="255"/>
  <c r="K19" i="255"/>
  <c r="E8" i="255"/>
  <c r="E12" i="255"/>
  <c r="E16" i="255"/>
  <c r="E19" i="255"/>
  <c r="E9" i="255"/>
  <c r="E13" i="255"/>
  <c r="E17" i="255"/>
  <c r="E15" i="255"/>
  <c r="E10" i="255"/>
  <c r="E14" i="255"/>
  <c r="E18" i="255"/>
  <c r="E11" i="255"/>
  <c r="H8" i="255"/>
  <c r="H12" i="255"/>
  <c r="H16" i="255"/>
  <c r="H9" i="255"/>
  <c r="H13" i="255"/>
  <c r="H17" i="255"/>
  <c r="H10" i="255"/>
  <c r="H14" i="255"/>
  <c r="H18" i="255"/>
  <c r="H11" i="255"/>
  <c r="H15" i="255"/>
  <c r="H19" i="255"/>
  <c r="K8" i="254"/>
  <c r="K12" i="254"/>
  <c r="K16" i="254"/>
  <c r="K9" i="254"/>
  <c r="K13" i="254"/>
  <c r="K17" i="254"/>
  <c r="K10" i="254"/>
  <c r="K14" i="254"/>
  <c r="K18" i="254"/>
  <c r="K11" i="254"/>
  <c r="K15" i="254"/>
  <c r="K19" i="254"/>
  <c r="H8" i="254"/>
  <c r="H12" i="254"/>
  <c r="H16" i="254"/>
  <c r="H9" i="254"/>
  <c r="H13" i="254"/>
  <c r="H17" i="254"/>
  <c r="H10" i="254"/>
  <c r="H14" i="254"/>
  <c r="H18" i="254"/>
  <c r="H11" i="254"/>
  <c r="H15" i="254"/>
  <c r="H19" i="254"/>
  <c r="E8" i="254"/>
  <c r="E12" i="254"/>
  <c r="E16" i="254"/>
  <c r="E11" i="254"/>
  <c r="E9" i="254"/>
  <c r="E13" i="254"/>
  <c r="E17" i="254"/>
  <c r="E15" i="254"/>
  <c r="E10" i="254"/>
  <c r="E14" i="254"/>
  <c r="E18" i="254"/>
  <c r="E19" i="254"/>
  <c r="K8" i="253"/>
  <c r="K12" i="253"/>
  <c r="K16" i="253"/>
  <c r="K9" i="253"/>
  <c r="K13" i="253"/>
  <c r="K17" i="253"/>
  <c r="K10" i="253"/>
  <c r="K14" i="253"/>
  <c r="K18" i="253"/>
  <c r="K11" i="253"/>
  <c r="K15" i="253"/>
  <c r="K19" i="253"/>
  <c r="H23" i="253"/>
  <c r="H8" i="253"/>
  <c r="H12" i="253"/>
  <c r="H16" i="253"/>
  <c r="H9" i="253"/>
  <c r="H13" i="253"/>
  <c r="H17" i="253"/>
  <c r="H10" i="253"/>
  <c r="H14" i="253"/>
  <c r="H18" i="253"/>
  <c r="H11" i="253"/>
  <c r="H15" i="253"/>
  <c r="H19" i="253"/>
  <c r="E8" i="253"/>
  <c r="E12" i="253"/>
  <c r="E16" i="253"/>
  <c r="E9" i="253"/>
  <c r="E13" i="253"/>
  <c r="E17" i="253"/>
  <c r="E10" i="253"/>
  <c r="E14" i="253"/>
  <c r="E18" i="253"/>
  <c r="E11" i="253"/>
  <c r="E15" i="253"/>
  <c r="E19" i="253"/>
  <c r="K8" i="252"/>
  <c r="K12" i="252"/>
  <c r="K16" i="252"/>
  <c r="K9" i="252"/>
  <c r="K13" i="252"/>
  <c r="K17" i="252"/>
  <c r="K10" i="252"/>
  <c r="K14" i="252"/>
  <c r="K18" i="252"/>
  <c r="K11" i="252"/>
  <c r="K15" i="252"/>
  <c r="K19" i="252"/>
  <c r="H23" i="252"/>
  <c r="H8" i="252"/>
  <c r="H12" i="252"/>
  <c r="H16" i="252"/>
  <c r="H9" i="252"/>
  <c r="H13" i="252"/>
  <c r="H17" i="252"/>
  <c r="H11" i="252"/>
  <c r="H10" i="252"/>
  <c r="H14" i="252"/>
  <c r="H18" i="252"/>
  <c r="H15" i="252"/>
  <c r="H19" i="252"/>
  <c r="E8" i="252"/>
  <c r="E12" i="252"/>
  <c r="E16" i="252"/>
  <c r="E9" i="252"/>
  <c r="E13" i="252"/>
  <c r="E17" i="252"/>
  <c r="E10" i="252"/>
  <c r="E14" i="252"/>
  <c r="E18" i="252"/>
  <c r="E11" i="252"/>
  <c r="E15" i="252"/>
  <c r="E19" i="252"/>
  <c r="K26" i="251"/>
  <c r="K8" i="251"/>
  <c r="K20" i="251" s="1"/>
  <c r="K12" i="251"/>
  <c r="K16" i="251"/>
  <c r="K9" i="251"/>
  <c r="K13" i="251"/>
  <c r="K17" i="251"/>
  <c r="K10" i="251"/>
  <c r="K14" i="251"/>
  <c r="K18" i="251"/>
  <c r="K11" i="251"/>
  <c r="K15" i="251"/>
  <c r="K19" i="251"/>
  <c r="K23" i="251"/>
  <c r="K29" i="251" s="1"/>
  <c r="K7" i="251"/>
  <c r="K24" i="251"/>
  <c r="H8" i="251"/>
  <c r="H12" i="251"/>
  <c r="H16" i="251"/>
  <c r="H9" i="251"/>
  <c r="H13" i="251"/>
  <c r="H17" i="251"/>
  <c r="H10" i="251"/>
  <c r="H14" i="251"/>
  <c r="H18" i="251"/>
  <c r="H11" i="251"/>
  <c r="H15" i="251"/>
  <c r="H19" i="251"/>
  <c r="E9" i="251"/>
  <c r="E13" i="251"/>
  <c r="E17" i="251"/>
  <c r="E16" i="251"/>
  <c r="E10" i="251"/>
  <c r="E14" i="251"/>
  <c r="E18" i="251"/>
  <c r="E12" i="251"/>
  <c r="E11" i="251"/>
  <c r="E15" i="251"/>
  <c r="E19" i="251"/>
  <c r="E8" i="251"/>
  <c r="E23" i="251"/>
  <c r="E26" i="251"/>
  <c r="K8" i="246"/>
  <c r="K12" i="246"/>
  <c r="K16" i="246"/>
  <c r="K9" i="246"/>
  <c r="K13" i="246"/>
  <c r="K17" i="246"/>
  <c r="K10" i="246"/>
  <c r="K14" i="246"/>
  <c r="K18" i="246"/>
  <c r="K11" i="246"/>
  <c r="K15" i="246"/>
  <c r="K19" i="246"/>
  <c r="H7" i="246"/>
  <c r="H8" i="246"/>
  <c r="H12" i="246"/>
  <c r="H16" i="246"/>
  <c r="H9" i="246"/>
  <c r="H13" i="246"/>
  <c r="H17" i="246"/>
  <c r="H10" i="246"/>
  <c r="H14" i="246"/>
  <c r="H18" i="246"/>
  <c r="H11" i="246"/>
  <c r="H15" i="246"/>
  <c r="H19" i="246"/>
  <c r="E26" i="246"/>
  <c r="E8" i="246"/>
  <c r="E9" i="246"/>
  <c r="E13" i="246"/>
  <c r="E17" i="246"/>
  <c r="E16" i="246"/>
  <c r="E10" i="246"/>
  <c r="E14" i="246"/>
  <c r="E18" i="246"/>
  <c r="E11" i="246"/>
  <c r="E15" i="246"/>
  <c r="E19" i="246"/>
  <c r="E12" i="246"/>
  <c r="K27" i="244"/>
  <c r="K8" i="244"/>
  <c r="K12" i="244"/>
  <c r="K16" i="244"/>
  <c r="K9" i="244"/>
  <c r="K13" i="244"/>
  <c r="K17" i="244"/>
  <c r="K10" i="244"/>
  <c r="K14" i="244"/>
  <c r="K18" i="244"/>
  <c r="K11" i="244"/>
  <c r="K15" i="244"/>
  <c r="K19" i="244"/>
  <c r="H8" i="244"/>
  <c r="H12" i="244"/>
  <c r="H16" i="244"/>
  <c r="H9" i="244"/>
  <c r="H13" i="244"/>
  <c r="H17" i="244"/>
  <c r="H10" i="244"/>
  <c r="H14" i="244"/>
  <c r="H18" i="244"/>
  <c r="H11" i="244"/>
  <c r="H15" i="244"/>
  <c r="H19" i="244"/>
  <c r="E8" i="244"/>
  <c r="E12" i="244"/>
  <c r="E16" i="244"/>
  <c r="E9" i="244"/>
  <c r="E13" i="244"/>
  <c r="E17" i="244"/>
  <c r="E10" i="244"/>
  <c r="E14" i="244"/>
  <c r="E18" i="244"/>
  <c r="E11" i="244"/>
  <c r="E15" i="244"/>
  <c r="E19" i="244"/>
  <c r="K23" i="242"/>
  <c r="K8" i="242"/>
  <c r="K12" i="242"/>
  <c r="K16" i="242"/>
  <c r="K9" i="242"/>
  <c r="K13" i="242"/>
  <c r="K17" i="242"/>
  <c r="K10" i="242"/>
  <c r="K14" i="242"/>
  <c r="K18" i="242"/>
  <c r="K11" i="242"/>
  <c r="K15" i="242"/>
  <c r="K19" i="242"/>
  <c r="H8" i="242"/>
  <c r="H12" i="242"/>
  <c r="H16" i="242"/>
  <c r="H9" i="242"/>
  <c r="H13" i="242"/>
  <c r="H17" i="242"/>
  <c r="H10" i="242"/>
  <c r="H14" i="242"/>
  <c r="H18" i="242"/>
  <c r="H11" i="242"/>
  <c r="H15" i="242"/>
  <c r="H19" i="242"/>
  <c r="E8" i="242"/>
  <c r="E12" i="242"/>
  <c r="E16" i="242"/>
  <c r="E9" i="242"/>
  <c r="E13" i="242"/>
  <c r="E17" i="242"/>
  <c r="E10" i="242"/>
  <c r="E14" i="242"/>
  <c r="E18" i="242"/>
  <c r="E11" i="242"/>
  <c r="E15" i="242"/>
  <c r="E19" i="242"/>
  <c r="K8" i="249"/>
  <c r="K12" i="249"/>
  <c r="K16" i="249"/>
  <c r="K9" i="249"/>
  <c r="K13" i="249"/>
  <c r="K17" i="249"/>
  <c r="K10" i="249"/>
  <c r="K14" i="249"/>
  <c r="K18" i="249"/>
  <c r="K11" i="249"/>
  <c r="K15" i="249"/>
  <c r="K19" i="249"/>
  <c r="H8" i="249"/>
  <c r="H12" i="249"/>
  <c r="H16" i="249"/>
  <c r="H9" i="249"/>
  <c r="H13" i="249"/>
  <c r="H17" i="249"/>
  <c r="H10" i="249"/>
  <c r="H14" i="249"/>
  <c r="H18" i="249"/>
  <c r="H11" i="249"/>
  <c r="H15" i="249"/>
  <c r="H19" i="249"/>
  <c r="E9" i="249"/>
  <c r="E13" i="249"/>
  <c r="E17" i="249"/>
  <c r="E10" i="249"/>
  <c r="E14" i="249"/>
  <c r="E18" i="249"/>
  <c r="E12" i="249"/>
  <c r="E16" i="249"/>
  <c r="E11" i="249"/>
  <c r="E15" i="249"/>
  <c r="E19" i="249"/>
  <c r="E8" i="249"/>
  <c r="K28" i="245"/>
  <c r="K8" i="245"/>
  <c r="K12" i="245"/>
  <c r="K16" i="245"/>
  <c r="K9" i="245"/>
  <c r="K13" i="245"/>
  <c r="K17" i="245"/>
  <c r="K10" i="245"/>
  <c r="K14" i="245"/>
  <c r="K18" i="245"/>
  <c r="K11" i="245"/>
  <c r="K15" i="245"/>
  <c r="K19" i="245"/>
  <c r="H8" i="245"/>
  <c r="H12" i="245"/>
  <c r="H16" i="245"/>
  <c r="H9" i="245"/>
  <c r="H13" i="245"/>
  <c r="H17" i="245"/>
  <c r="H10" i="245"/>
  <c r="H14" i="245"/>
  <c r="H18" i="245"/>
  <c r="H11" i="245"/>
  <c r="H15" i="245"/>
  <c r="H19" i="245"/>
  <c r="E8" i="245"/>
  <c r="E12" i="245"/>
  <c r="E16" i="245"/>
  <c r="E9" i="245"/>
  <c r="E13" i="245"/>
  <c r="E17" i="245"/>
  <c r="E10" i="245"/>
  <c r="E14" i="245"/>
  <c r="E18" i="245"/>
  <c r="E11" i="245"/>
  <c r="E15" i="245"/>
  <c r="E19" i="245"/>
  <c r="K24" i="241"/>
  <c r="K8" i="241"/>
  <c r="K12" i="241"/>
  <c r="K16" i="241"/>
  <c r="K9" i="241"/>
  <c r="K13" i="241"/>
  <c r="K17" i="241"/>
  <c r="K10" i="241"/>
  <c r="K14" i="241"/>
  <c r="K18" i="241"/>
  <c r="K11" i="241"/>
  <c r="K15" i="241"/>
  <c r="K19" i="241"/>
  <c r="H8" i="241"/>
  <c r="H12" i="241"/>
  <c r="H16" i="241"/>
  <c r="H9" i="241"/>
  <c r="H13" i="241"/>
  <c r="H17" i="241"/>
  <c r="H10" i="241"/>
  <c r="H14" i="241"/>
  <c r="H18" i="241"/>
  <c r="H11" i="241"/>
  <c r="H15" i="241"/>
  <c r="H19" i="241"/>
  <c r="E26" i="241"/>
  <c r="E25" i="241"/>
  <c r="E7" i="241"/>
  <c r="E23" i="241"/>
  <c r="E28" i="241"/>
  <c r="E24" i="241"/>
  <c r="E8" i="241"/>
  <c r="E12" i="241"/>
  <c r="E16" i="241"/>
  <c r="E19" i="241"/>
  <c r="E9" i="241"/>
  <c r="E13" i="241"/>
  <c r="E17" i="241"/>
  <c r="E11" i="241"/>
  <c r="E10" i="241"/>
  <c r="E14" i="241"/>
  <c r="E18" i="241"/>
  <c r="E15" i="241"/>
  <c r="K8" i="248"/>
  <c r="K12" i="248"/>
  <c r="K16" i="248"/>
  <c r="K9" i="248"/>
  <c r="K13" i="248"/>
  <c r="K17" i="248"/>
  <c r="K10" i="248"/>
  <c r="K14" i="248"/>
  <c r="K18" i="248"/>
  <c r="K11" i="248"/>
  <c r="K15" i="248"/>
  <c r="K19" i="248"/>
  <c r="H8" i="248"/>
  <c r="H12" i="248"/>
  <c r="H16" i="248"/>
  <c r="H9" i="248"/>
  <c r="H13" i="248"/>
  <c r="H17" i="248"/>
  <c r="H10" i="248"/>
  <c r="H14" i="248"/>
  <c r="H18" i="248"/>
  <c r="H11" i="248"/>
  <c r="H15" i="248"/>
  <c r="H19" i="248"/>
  <c r="E8" i="248"/>
  <c r="E12" i="248"/>
  <c r="E16" i="248"/>
  <c r="E9" i="248"/>
  <c r="E13" i="248"/>
  <c r="E17" i="248"/>
  <c r="E15" i="248"/>
  <c r="E10" i="248"/>
  <c r="E14" i="248"/>
  <c r="E18" i="248"/>
  <c r="E11" i="248"/>
  <c r="E19" i="248"/>
  <c r="K8" i="250"/>
  <c r="K12" i="250"/>
  <c r="K16" i="250"/>
  <c r="K9" i="250"/>
  <c r="K13" i="250"/>
  <c r="K17" i="250"/>
  <c r="K10" i="250"/>
  <c r="K14" i="250"/>
  <c r="K18" i="250"/>
  <c r="K11" i="250"/>
  <c r="K15" i="250"/>
  <c r="K19" i="250"/>
  <c r="H8" i="250"/>
  <c r="H12" i="250"/>
  <c r="H16" i="250"/>
  <c r="H9" i="250"/>
  <c r="H13" i="250"/>
  <c r="H17" i="250"/>
  <c r="H10" i="250"/>
  <c r="H14" i="250"/>
  <c r="H18" i="250"/>
  <c r="H11" i="250"/>
  <c r="H15" i="250"/>
  <c r="H19" i="250"/>
  <c r="E8" i="250"/>
  <c r="E12" i="250"/>
  <c r="E16" i="250"/>
  <c r="E9" i="250"/>
  <c r="E13" i="250"/>
  <c r="E17" i="250"/>
  <c r="E10" i="250"/>
  <c r="E14" i="250"/>
  <c r="E18" i="250"/>
  <c r="E11" i="250"/>
  <c r="E15" i="250"/>
  <c r="E19" i="250"/>
  <c r="K8" i="247"/>
  <c r="K12" i="247"/>
  <c r="K16" i="247"/>
  <c r="K9" i="247"/>
  <c r="K13" i="247"/>
  <c r="K17" i="247"/>
  <c r="K10" i="247"/>
  <c r="K14" i="247"/>
  <c r="K18" i="247"/>
  <c r="K11" i="247"/>
  <c r="K15" i="247"/>
  <c r="K19" i="247"/>
  <c r="H8" i="247"/>
  <c r="H9" i="247"/>
  <c r="H13" i="247"/>
  <c r="H17" i="247"/>
  <c r="H10" i="247"/>
  <c r="H14" i="247"/>
  <c r="H18" i="247"/>
  <c r="H16" i="247"/>
  <c r="H11" i="247"/>
  <c r="H15" i="247"/>
  <c r="H19" i="247"/>
  <c r="H12" i="247"/>
  <c r="E8" i="247"/>
  <c r="E9" i="247"/>
  <c r="E13" i="247"/>
  <c r="E17" i="247"/>
  <c r="E10" i="247"/>
  <c r="E14" i="247"/>
  <c r="E18" i="247"/>
  <c r="E12" i="247"/>
  <c r="E11" i="247"/>
  <c r="E15" i="247"/>
  <c r="E19" i="247"/>
  <c r="E16" i="247"/>
  <c r="K24" i="243"/>
  <c r="K8" i="243"/>
  <c r="K12" i="243"/>
  <c r="K16" i="243"/>
  <c r="K9" i="243"/>
  <c r="K13" i="243"/>
  <c r="K17" i="243"/>
  <c r="K10" i="243"/>
  <c r="K14" i="243"/>
  <c r="K18" i="243"/>
  <c r="K11" i="243"/>
  <c r="K15" i="243"/>
  <c r="K19" i="243"/>
  <c r="H8" i="243"/>
  <c r="H12" i="243"/>
  <c r="H16" i="243"/>
  <c r="H15" i="243"/>
  <c r="H9" i="243"/>
  <c r="H13" i="243"/>
  <c r="H17" i="243"/>
  <c r="H10" i="243"/>
  <c r="H14" i="243"/>
  <c r="H18" i="243"/>
  <c r="H11" i="243"/>
  <c r="H19" i="243"/>
  <c r="E8" i="243"/>
  <c r="E12" i="243"/>
  <c r="E16" i="243"/>
  <c r="E9" i="243"/>
  <c r="E13" i="243"/>
  <c r="E17" i="243"/>
  <c r="E10" i="243"/>
  <c r="E14" i="243"/>
  <c r="E18" i="243"/>
  <c r="E11" i="243"/>
  <c r="E15" i="243"/>
  <c r="E19" i="243"/>
  <c r="K8" i="239"/>
  <c r="K12" i="239"/>
  <c r="K16" i="239"/>
  <c r="K9" i="239"/>
  <c r="K10" i="239"/>
  <c r="K14" i="239"/>
  <c r="K18" i="239"/>
  <c r="K13" i="239"/>
  <c r="K11" i="239"/>
  <c r="K15" i="239"/>
  <c r="K19" i="239"/>
  <c r="K17" i="239"/>
  <c r="H8" i="239"/>
  <c r="H12" i="239"/>
  <c r="H16" i="239"/>
  <c r="H9" i="239"/>
  <c r="H13" i="239"/>
  <c r="H17" i="239"/>
  <c r="H10" i="239"/>
  <c r="H14" i="239"/>
  <c r="H18" i="239"/>
  <c r="H11" i="239"/>
  <c r="H15" i="239"/>
  <c r="H19" i="239"/>
  <c r="E27" i="239"/>
  <c r="E8" i="239"/>
  <c r="E12" i="239"/>
  <c r="E16" i="239"/>
  <c r="E9" i="239"/>
  <c r="E13" i="239"/>
  <c r="E17" i="239"/>
  <c r="E10" i="239"/>
  <c r="E14" i="239"/>
  <c r="E18" i="239"/>
  <c r="E11" i="239"/>
  <c r="E15" i="239"/>
  <c r="E19" i="239"/>
  <c r="K8" i="238"/>
  <c r="K12" i="238"/>
  <c r="K16" i="238"/>
  <c r="K9" i="238"/>
  <c r="K13" i="238"/>
  <c r="K17" i="238"/>
  <c r="K10" i="238"/>
  <c r="K14" i="238"/>
  <c r="K18" i="238"/>
  <c r="K11" i="238"/>
  <c r="K15" i="238"/>
  <c r="K19" i="238"/>
  <c r="H7" i="238"/>
  <c r="H26" i="238"/>
  <c r="H27" i="238"/>
  <c r="H25" i="238"/>
  <c r="H8" i="238"/>
  <c r="H12" i="238"/>
  <c r="H16" i="238"/>
  <c r="H9" i="238"/>
  <c r="H13" i="238"/>
  <c r="H17" i="238"/>
  <c r="H10" i="238"/>
  <c r="H14" i="238"/>
  <c r="H18" i="238"/>
  <c r="H11" i="238"/>
  <c r="H15" i="238"/>
  <c r="H19" i="238"/>
  <c r="E8" i="238"/>
  <c r="E12" i="238"/>
  <c r="E16" i="238"/>
  <c r="E9" i="238"/>
  <c r="E13" i="238"/>
  <c r="E17" i="238"/>
  <c r="E10" i="238"/>
  <c r="E14" i="238"/>
  <c r="E18" i="238"/>
  <c r="E11" i="238"/>
  <c r="E15" i="238"/>
  <c r="E19" i="238"/>
  <c r="K27" i="242"/>
  <c r="K24" i="242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 i="251"/>
  <c r="K28" i="257"/>
  <c r="E28" i="257"/>
  <c r="E26" i="257"/>
  <c r="K27" i="260"/>
  <c r="K25" i="260"/>
  <c r="E27" i="251"/>
  <c r="E25" i="257"/>
  <c r="K28" i="241"/>
  <c r="K25" i="242"/>
  <c r="E25" i="251"/>
  <c r="E7" i="257"/>
  <c r="K7" i="260"/>
  <c r="M7" i="362"/>
  <c r="K20" i="176"/>
  <c r="K29" i="181"/>
  <c r="K20" i="181"/>
  <c r="D20" i="243"/>
  <c r="G20" i="238"/>
  <c r="K29" i="178"/>
  <c r="K29" i="177"/>
  <c r="K20" i="182"/>
  <c r="K29" i="182"/>
  <c r="J20" i="179"/>
  <c r="G20" i="179"/>
  <c r="J20" i="172"/>
  <c r="K27" i="257"/>
  <c r="H24" i="253"/>
  <c r="H28" i="253"/>
  <c r="H26" i="253"/>
  <c r="H25" i="253"/>
  <c r="H7" i="253"/>
  <c r="M10" i="252"/>
  <c r="M17" i="252"/>
  <c r="L31" i="252"/>
  <c r="M11" i="252"/>
  <c r="M15" i="252"/>
  <c r="M9" i="252"/>
  <c r="M19" i="252"/>
  <c r="M12" i="252"/>
  <c r="M7" i="252"/>
  <c r="K25" i="244"/>
  <c r="K26" i="244"/>
  <c r="K7" i="244"/>
  <c r="K23" i="244"/>
  <c r="K28" i="244"/>
  <c r="K24" i="244"/>
  <c r="K24" i="249"/>
  <c r="K27" i="249"/>
  <c r="K7" i="249"/>
  <c r="K28" i="249"/>
  <c r="K23" i="249"/>
  <c r="K25" i="249"/>
  <c r="K26" i="249"/>
  <c r="K25" i="241"/>
  <c r="K25" i="250"/>
  <c r="K23" i="247"/>
  <c r="K27" i="247"/>
  <c r="K24" i="247"/>
  <c r="K25" i="247"/>
  <c r="K28" i="247"/>
  <c r="K26" i="247"/>
  <c r="K7" i="247"/>
  <c r="K26" i="243"/>
  <c r="K23" i="243"/>
  <c r="K25" i="243"/>
  <c r="K27" i="243"/>
  <c r="E25" i="243"/>
  <c r="E23" i="243"/>
  <c r="E24" i="243"/>
  <c r="E27" i="243"/>
  <c r="E7" i="243"/>
  <c r="E28" i="243"/>
  <c r="E26" i="243"/>
  <c r="H24" i="239"/>
  <c r="H26" i="239"/>
  <c r="H25" i="239"/>
  <c r="E26" i="239"/>
  <c r="E25" i="239"/>
  <c r="E7" i="239"/>
  <c r="E28" i="239"/>
  <c r="E23" i="239"/>
  <c r="K20" i="178"/>
  <c r="K20" i="174"/>
  <c r="K31" i="174" s="1"/>
  <c r="K20" i="173"/>
  <c r="K29" i="173"/>
  <c r="K7" i="172"/>
  <c r="K26" i="172"/>
  <c r="K25" i="172"/>
  <c r="K27" i="172"/>
  <c r="K28" i="172"/>
  <c r="E29" i="180"/>
  <c r="E20" i="180"/>
  <c r="J20" i="245"/>
  <c r="D20" i="179"/>
  <c r="H27" i="252"/>
  <c r="G20" i="239"/>
  <c r="E26" i="238"/>
  <c r="M7" i="238"/>
  <c r="N25" i="238"/>
  <c r="K23" i="250"/>
  <c r="K24" i="250"/>
  <c r="K23" i="255"/>
  <c r="K7" i="255"/>
  <c r="K26" i="256"/>
  <c r="E27" i="362"/>
  <c r="E23" i="175"/>
  <c r="E28" i="175"/>
  <c r="J20" i="244"/>
  <c r="J20" i="251"/>
  <c r="G20" i="175"/>
  <c r="J20" i="256"/>
  <c r="K20" i="177"/>
  <c r="J20" i="175"/>
  <c r="E23" i="238"/>
  <c r="E24" i="238"/>
  <c r="H27" i="239"/>
  <c r="H7" i="239"/>
  <c r="E27" i="238"/>
  <c r="E25" i="238"/>
  <c r="E28" i="238"/>
  <c r="J20" i="250"/>
  <c r="K7" i="250"/>
  <c r="K27" i="250"/>
  <c r="K28" i="250"/>
  <c r="J20" i="246"/>
  <c r="K27" i="255"/>
  <c r="K28" i="256"/>
  <c r="D20" i="362"/>
  <c r="E27" i="175"/>
  <c r="E25" i="175"/>
  <c r="D20" i="250"/>
  <c r="E29" i="178"/>
  <c r="K27" i="179"/>
  <c r="K26" i="179"/>
  <c r="K24" i="179"/>
  <c r="K28" i="179"/>
  <c r="K7" i="179"/>
  <c r="K25" i="179"/>
  <c r="K23" i="179"/>
  <c r="H28" i="239"/>
  <c r="E7" i="238"/>
  <c r="D20" i="239"/>
  <c r="H23" i="239"/>
  <c r="D20" i="247"/>
  <c r="E24" i="252"/>
  <c r="K23" i="256"/>
  <c r="K23" i="172"/>
  <c r="E7" i="175"/>
  <c r="J20" i="248"/>
  <c r="K26" i="260"/>
  <c r="E28" i="260"/>
  <c r="K25" i="257"/>
  <c r="K23" i="257"/>
  <c r="K7" i="257"/>
  <c r="K26" i="257"/>
  <c r="K25" i="256"/>
  <c r="J20" i="255"/>
  <c r="M17" i="254"/>
  <c r="M15" i="254"/>
  <c r="M19" i="254"/>
  <c r="M16" i="254"/>
  <c r="M11" i="254"/>
  <c r="M7" i="254"/>
  <c r="M8" i="254"/>
  <c r="M10" i="254"/>
  <c r="M9" i="254"/>
  <c r="L31" i="254"/>
  <c r="M8" i="252"/>
  <c r="K31" i="365"/>
  <c r="E29" i="183"/>
  <c r="E20" i="182"/>
  <c r="E29" i="182"/>
  <c r="H26" i="179"/>
  <c r="H7" i="179"/>
  <c r="H27" i="179"/>
  <c r="H28" i="179"/>
  <c r="H24" i="179"/>
  <c r="H25" i="179"/>
  <c r="H23" i="179"/>
  <c r="E26" i="179"/>
  <c r="E27" i="179"/>
  <c r="E28" i="179"/>
  <c r="E7" i="179"/>
  <c r="E24" i="179"/>
  <c r="E25" i="179"/>
  <c r="E23" i="179"/>
  <c r="G20" i="362"/>
  <c r="J20" i="260"/>
  <c r="E26" i="253"/>
  <c r="E27" i="252"/>
  <c r="J20" i="242"/>
  <c r="K26" i="241"/>
  <c r="K7" i="241"/>
  <c r="K27" i="241"/>
  <c r="K23" i="241"/>
  <c r="H29" i="183"/>
  <c r="E20" i="183"/>
  <c r="H20" i="183"/>
  <c r="E20" i="178"/>
  <c r="H20" i="178"/>
  <c r="H29" i="178"/>
  <c r="H20" i="176"/>
  <c r="E29" i="176"/>
  <c r="H29" i="176"/>
  <c r="E20" i="176"/>
  <c r="E20" i="174"/>
  <c r="E29" i="174"/>
  <c r="H20" i="174"/>
  <c r="H29" i="174"/>
  <c r="E20" i="181"/>
  <c r="H29" i="181"/>
  <c r="H20" i="181"/>
  <c r="E29" i="181"/>
  <c r="E29" i="177"/>
  <c r="E29" i="173"/>
  <c r="K20" i="180"/>
  <c r="K29" i="180"/>
  <c r="H29" i="177"/>
  <c r="H20" i="177"/>
  <c r="E20" i="177"/>
  <c r="H29" i="173"/>
  <c r="E20" i="173"/>
  <c r="H20" i="173"/>
  <c r="H20" i="182"/>
  <c r="H29" i="182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 i="175"/>
  <c r="M11" i="362"/>
  <c r="E25" i="362"/>
  <c r="K23" i="259"/>
  <c r="K7" i="259"/>
  <c r="K28" i="259"/>
  <c r="K27" i="259"/>
  <c r="J20" i="257"/>
  <c r="E7" i="253"/>
  <c r="E23" i="253"/>
  <c r="D20" i="253"/>
  <c r="H26" i="252"/>
  <c r="E23" i="252"/>
  <c r="E26" i="252"/>
  <c r="E25" i="252"/>
  <c r="J20" i="247"/>
  <c r="K31" i="363"/>
  <c r="H27" i="175"/>
  <c r="H28" i="175"/>
  <c r="H23" i="175"/>
  <c r="H26" i="175"/>
  <c r="M12" i="362"/>
  <c r="M10" i="362"/>
  <c r="M8" i="362"/>
  <c r="E7" i="362"/>
  <c r="E26" i="362"/>
  <c r="E28" i="362"/>
  <c r="E24" i="260"/>
  <c r="E26" i="260"/>
  <c r="E7" i="260"/>
  <c r="E23" i="260"/>
  <c r="E25" i="260"/>
  <c r="K26" i="259"/>
  <c r="K25" i="259"/>
  <c r="K24" i="259"/>
  <c r="M8" i="253"/>
  <c r="L31" i="253"/>
  <c r="M9" i="253"/>
  <c r="M16" i="253"/>
  <c r="M15" i="253"/>
  <c r="G20" i="253"/>
  <c r="E24" i="253"/>
  <c r="E28" i="253"/>
  <c r="E25" i="253"/>
  <c r="E27" i="253"/>
  <c r="H25" i="252"/>
  <c r="H7" i="252"/>
  <c r="D20" i="246"/>
  <c r="E27" i="246"/>
  <c r="J20" i="249"/>
  <c r="K25" i="245"/>
  <c r="K27" i="245"/>
  <c r="D20" i="241"/>
  <c r="E20" i="250"/>
  <c r="E29" i="250"/>
  <c r="J20" i="243"/>
  <c r="J20" i="239"/>
  <c r="K31" i="364"/>
  <c r="D20" i="175"/>
  <c r="K24" i="175"/>
  <c r="K7" i="175"/>
  <c r="K23" i="175"/>
  <c r="K27" i="175"/>
  <c r="K26" i="175"/>
  <c r="K28" i="175"/>
  <c r="K25" i="175"/>
  <c r="H27" i="172"/>
  <c r="H23" i="172"/>
  <c r="H7" i="172"/>
  <c r="H25" i="172"/>
  <c r="H26" i="172"/>
  <c r="H28" i="172"/>
  <c r="H24" i="172"/>
  <c r="D20" i="172"/>
  <c r="E26" i="172"/>
  <c r="E28" i="172"/>
  <c r="E24" i="172"/>
  <c r="E25" i="172"/>
  <c r="E7" i="172"/>
  <c r="E27" i="172"/>
  <c r="E23" i="172"/>
  <c r="G20" i="172"/>
  <c r="M16" i="362"/>
  <c r="L31" i="362"/>
  <c r="M17" i="362"/>
  <c r="E23" i="362"/>
  <c r="M9" i="362"/>
  <c r="K26" i="362"/>
  <c r="K23" i="362"/>
  <c r="K25" i="362"/>
  <c r="K27" i="362"/>
  <c r="K28" i="362"/>
  <c r="K24" i="362"/>
  <c r="K7" i="362"/>
  <c r="J20" i="362"/>
  <c r="D20" i="260"/>
  <c r="H27" i="260"/>
  <c r="H23" i="260"/>
  <c r="H28" i="260"/>
  <c r="H24" i="260"/>
  <c r="H7" i="260"/>
  <c r="H26" i="260"/>
  <c r="H25" i="260"/>
  <c r="G20" i="260"/>
  <c r="G20" i="259"/>
  <c r="J20" i="259"/>
  <c r="H27" i="259"/>
  <c r="H23" i="259"/>
  <c r="H25" i="259"/>
  <c r="H26" i="259"/>
  <c r="H28" i="259"/>
  <c r="H24" i="259"/>
  <c r="H7" i="259"/>
  <c r="D20" i="259"/>
  <c r="E26" i="259"/>
  <c r="E28" i="259"/>
  <c r="E24" i="259"/>
  <c r="E25" i="259"/>
  <c r="E27" i="259"/>
  <c r="E23" i="259"/>
  <c r="E7" i="259"/>
  <c r="E29" i="257"/>
  <c r="D20" i="257"/>
  <c r="H27" i="257"/>
  <c r="H23" i="257"/>
  <c r="H28" i="257"/>
  <c r="H24" i="257"/>
  <c r="H7" i="257"/>
  <c r="H26" i="257"/>
  <c r="H25" i="257"/>
  <c r="G20" i="257"/>
  <c r="E26" i="256"/>
  <c r="E24" i="256"/>
  <c r="E27" i="256"/>
  <c r="E23" i="256"/>
  <c r="E28" i="256"/>
  <c r="E25" i="256"/>
  <c r="E7" i="256"/>
  <c r="D20" i="256"/>
  <c r="G20" i="256"/>
  <c r="H27" i="256"/>
  <c r="H23" i="256"/>
  <c r="H26" i="256"/>
  <c r="H28" i="256"/>
  <c r="H24" i="256"/>
  <c r="H7" i="256"/>
  <c r="H25" i="256"/>
  <c r="E26" i="255"/>
  <c r="E24" i="255"/>
  <c r="E25" i="255"/>
  <c r="E27" i="255"/>
  <c r="E23" i="255"/>
  <c r="E7" i="255"/>
  <c r="E28" i="255"/>
  <c r="G20" i="255"/>
  <c r="D20" i="255"/>
  <c r="H27" i="255"/>
  <c r="H23" i="255"/>
  <c r="H28" i="255"/>
  <c r="H24" i="255"/>
  <c r="H7" i="255"/>
  <c r="H25" i="255"/>
  <c r="H26" i="255"/>
  <c r="E20" i="254"/>
  <c r="G20" i="254"/>
  <c r="J20" i="254"/>
  <c r="K26" i="254"/>
  <c r="K27" i="254"/>
  <c r="K23" i="254"/>
  <c r="K7" i="254"/>
  <c r="K25" i="254"/>
  <c r="K28" i="254"/>
  <c r="K24" i="254"/>
  <c r="E29" i="254"/>
  <c r="H27" i="254"/>
  <c r="H23" i="254"/>
  <c r="H28" i="254"/>
  <c r="H24" i="254"/>
  <c r="H26" i="254"/>
  <c r="H7" i="254"/>
  <c r="H25" i="254"/>
  <c r="M11" i="253"/>
  <c r="M19" i="253"/>
  <c r="M17" i="253"/>
  <c r="M10" i="253"/>
  <c r="M12" i="253"/>
  <c r="J20" i="253"/>
  <c r="K26" i="253"/>
  <c r="K7" i="253"/>
  <c r="K25" i="253"/>
  <c r="K28" i="253"/>
  <c r="K24" i="253"/>
  <c r="K27" i="253"/>
  <c r="K23" i="253"/>
  <c r="G20" i="252"/>
  <c r="H24" i="252"/>
  <c r="H28" i="252"/>
  <c r="E28" i="252"/>
  <c r="E7" i="252"/>
  <c r="K26" i="252"/>
  <c r="K25" i="252"/>
  <c r="K7" i="252"/>
  <c r="K28" i="252"/>
  <c r="K24" i="252"/>
  <c r="K27" i="252"/>
  <c r="K23" i="252"/>
  <c r="J20" i="252"/>
  <c r="D20" i="252"/>
  <c r="D20" i="251"/>
  <c r="G20" i="251"/>
  <c r="H27" i="251"/>
  <c r="H23" i="251"/>
  <c r="H26" i="251"/>
  <c r="H28" i="251"/>
  <c r="H24" i="251"/>
  <c r="H7" i="251"/>
  <c r="H25" i="251"/>
  <c r="H27" i="246"/>
  <c r="H28" i="246"/>
  <c r="E24" i="246"/>
  <c r="E25" i="246"/>
  <c r="H23" i="246"/>
  <c r="H24" i="246"/>
  <c r="H25" i="246"/>
  <c r="E28" i="246"/>
  <c r="H26" i="246"/>
  <c r="E7" i="246"/>
  <c r="E23" i="246"/>
  <c r="G20" i="246"/>
  <c r="E26" i="244"/>
  <c r="E24" i="244"/>
  <c r="E25" i="244"/>
  <c r="E7" i="244"/>
  <c r="E27" i="244"/>
  <c r="E23" i="244"/>
  <c r="E28" i="244"/>
  <c r="D20" i="244"/>
  <c r="G20" i="244"/>
  <c r="H27" i="244"/>
  <c r="H23" i="244"/>
  <c r="H28" i="244"/>
  <c r="H24" i="244"/>
  <c r="H7" i="244"/>
  <c r="H25" i="244"/>
  <c r="H26" i="244"/>
  <c r="D20" i="242"/>
  <c r="G20" i="242"/>
  <c r="H27" i="242"/>
  <c r="H23" i="242"/>
  <c r="H28" i="242"/>
  <c r="H24" i="242"/>
  <c r="H7" i="242"/>
  <c r="H25" i="242"/>
  <c r="H26" i="242"/>
  <c r="D20" i="249"/>
  <c r="H27" i="249"/>
  <c r="H23" i="249"/>
  <c r="H25" i="249"/>
  <c r="H28" i="249"/>
  <c r="H24" i="249"/>
  <c r="H7" i="249"/>
  <c r="H26" i="249"/>
  <c r="G20" i="249"/>
  <c r="E26" i="249"/>
  <c r="E28" i="249"/>
  <c r="E25" i="249"/>
  <c r="E27" i="249"/>
  <c r="E23" i="249"/>
  <c r="E24" i="249"/>
  <c r="E7" i="249"/>
  <c r="K26" i="245"/>
  <c r="K23" i="245"/>
  <c r="K24" i="245"/>
  <c r="K7" i="245"/>
  <c r="E26" i="245"/>
  <c r="E24" i="245"/>
  <c r="E25" i="245"/>
  <c r="E7" i="245"/>
  <c r="E27" i="245"/>
  <c r="E23" i="245"/>
  <c r="E28" i="245"/>
  <c r="D20" i="245"/>
  <c r="G20" i="245"/>
  <c r="H27" i="245"/>
  <c r="H23" i="245"/>
  <c r="H28" i="245"/>
  <c r="H24" i="245"/>
  <c r="H7" i="245"/>
  <c r="H25" i="245"/>
  <c r="H26" i="245"/>
  <c r="G20" i="241"/>
  <c r="H27" i="241"/>
  <c r="H23" i="241"/>
  <c r="H26" i="241"/>
  <c r="H28" i="241"/>
  <c r="H24" i="241"/>
  <c r="H7" i="241"/>
  <c r="H25" i="241"/>
  <c r="J20" i="241"/>
  <c r="G20" i="248"/>
  <c r="E26" i="248"/>
  <c r="E28" i="248"/>
  <c r="E24" i="248"/>
  <c r="E7" i="248"/>
  <c r="E27" i="248"/>
  <c r="E23" i="248"/>
  <c r="E25" i="248"/>
  <c r="K20" i="248"/>
  <c r="D20" i="248"/>
  <c r="H27" i="248"/>
  <c r="H23" i="248"/>
  <c r="H25" i="248"/>
  <c r="H26" i="248"/>
  <c r="H28" i="248"/>
  <c r="H24" i="248"/>
  <c r="H7" i="248"/>
  <c r="G20" i="250"/>
  <c r="H27" i="250"/>
  <c r="H23" i="250"/>
  <c r="H28" i="250"/>
  <c r="H24" i="250"/>
  <c r="H7" i="250"/>
  <c r="H26" i="250"/>
  <c r="H25" i="250"/>
  <c r="E26" i="247"/>
  <c r="E27" i="247"/>
  <c r="E23" i="247"/>
  <c r="E25" i="247"/>
  <c r="E28" i="247"/>
  <c r="E24" i="247"/>
  <c r="E7" i="247"/>
  <c r="G20" i="247"/>
  <c r="H27" i="247"/>
  <c r="H23" i="247"/>
  <c r="H26" i="247"/>
  <c r="H28" i="247"/>
  <c r="H24" i="247"/>
  <c r="H7" i="247"/>
  <c r="H25" i="247"/>
  <c r="H27" i="243"/>
  <c r="H23" i="243"/>
  <c r="H28" i="243"/>
  <c r="H24" i="243"/>
  <c r="H7" i="243"/>
  <c r="H25" i="243"/>
  <c r="H26" i="243"/>
  <c r="G20" i="243"/>
  <c r="K25" i="239"/>
  <c r="K7" i="239"/>
  <c r="K26" i="239"/>
  <c r="K28" i="239"/>
  <c r="K24" i="239"/>
  <c r="K27" i="239"/>
  <c r="K23" i="239"/>
  <c r="L31" i="239"/>
  <c r="M7" i="239"/>
  <c r="K26" i="238"/>
  <c r="K27" i="238"/>
  <c r="K25" i="238"/>
  <c r="K28" i="238"/>
  <c r="K24" i="238"/>
  <c r="K23" i="238"/>
  <c r="K7" i="238"/>
  <c r="J20" i="238"/>
  <c r="N11" i="254" l="1"/>
  <c r="N14" i="254"/>
  <c r="N13" i="254"/>
  <c r="N11" i="253"/>
  <c r="N14" i="253"/>
  <c r="N13" i="253"/>
  <c r="N9" i="252"/>
  <c r="N13" i="252"/>
  <c r="N8" i="362"/>
  <c r="N13" i="362"/>
  <c r="N15" i="362"/>
  <c r="N14" i="362"/>
  <c r="H29" i="362"/>
  <c r="N16" i="239"/>
  <c r="N14" i="239"/>
  <c r="N8" i="239"/>
  <c r="N17" i="239"/>
  <c r="N18" i="239"/>
  <c r="N10" i="239"/>
  <c r="N12" i="239"/>
  <c r="N15" i="239"/>
  <c r="N13" i="239"/>
  <c r="N11" i="239"/>
  <c r="N9" i="239"/>
  <c r="N19" i="239"/>
  <c r="N10" i="238"/>
  <c r="N9" i="238"/>
  <c r="N12" i="238"/>
  <c r="N18" i="238"/>
  <c r="N15" i="238"/>
  <c r="N17" i="238"/>
  <c r="N14" i="238"/>
  <c r="N13" i="238"/>
  <c r="N16" i="238"/>
  <c r="N8" i="238"/>
  <c r="N11" i="238"/>
  <c r="N19" i="238"/>
  <c r="N27" i="254"/>
  <c r="K20" i="246"/>
  <c r="K31" i="246" s="1"/>
  <c r="E29" i="242"/>
  <c r="E29" i="241"/>
  <c r="H29" i="238"/>
  <c r="E31" i="178"/>
  <c r="H20" i="362"/>
  <c r="K29" i="242"/>
  <c r="K31" i="242" s="1"/>
  <c r="H20" i="238"/>
  <c r="K31" i="177"/>
  <c r="N10" i="252"/>
  <c r="N19" i="252"/>
  <c r="E29" i="251"/>
  <c r="E20" i="242"/>
  <c r="E31" i="242" s="1"/>
  <c r="E20" i="241"/>
  <c r="K31" i="176"/>
  <c r="K29" i="260"/>
  <c r="E29" i="175"/>
  <c r="K29" i="250"/>
  <c r="E29" i="239"/>
  <c r="K31" i="181"/>
  <c r="E20" i="257"/>
  <c r="E31" i="257" s="1"/>
  <c r="K20" i="242"/>
  <c r="E20" i="251"/>
  <c r="E31" i="251" s="1"/>
  <c r="N17" i="252"/>
  <c r="N24" i="252"/>
  <c r="M20" i="252"/>
  <c r="K31" i="182"/>
  <c r="K20" i="255"/>
  <c r="N12" i="252"/>
  <c r="N15" i="252"/>
  <c r="N25" i="252"/>
  <c r="N10" i="253"/>
  <c r="N27" i="253"/>
  <c r="E31" i="180"/>
  <c r="K20" i="250"/>
  <c r="N7" i="252"/>
  <c r="N23" i="252"/>
  <c r="N16" i="252"/>
  <c r="N11" i="252"/>
  <c r="N26" i="252"/>
  <c r="H29" i="253"/>
  <c r="N8" i="252"/>
  <c r="N27" i="252"/>
  <c r="N28" i="252"/>
  <c r="K31" i="178"/>
  <c r="K29" i="243"/>
  <c r="K29" i="244"/>
  <c r="K31" i="173"/>
  <c r="K20" i="256"/>
  <c r="K29" i="255"/>
  <c r="N15" i="253"/>
  <c r="N8" i="253"/>
  <c r="N9" i="253"/>
  <c r="H20" i="253"/>
  <c r="N12" i="253"/>
  <c r="N23" i="253"/>
  <c r="E29" i="252"/>
  <c r="K20" i="244"/>
  <c r="K20" i="249"/>
  <c r="K29" i="249"/>
  <c r="K20" i="247"/>
  <c r="K29" i="247"/>
  <c r="K20" i="243"/>
  <c r="E20" i="243"/>
  <c r="E29" i="243"/>
  <c r="H20" i="239"/>
  <c r="E20" i="239"/>
  <c r="N23" i="238"/>
  <c r="E20" i="175"/>
  <c r="K20" i="172"/>
  <c r="K29" i="172"/>
  <c r="K20" i="241"/>
  <c r="H29" i="239"/>
  <c r="N19" i="253"/>
  <c r="N7" i="253"/>
  <c r="N17" i="253"/>
  <c r="M20" i="238"/>
  <c r="E29" i="238"/>
  <c r="E20" i="238"/>
  <c r="K29" i="259"/>
  <c r="K29" i="245"/>
  <c r="K29" i="241"/>
  <c r="E31" i="250"/>
  <c r="N27" i="238"/>
  <c r="N7" i="238"/>
  <c r="N24" i="238"/>
  <c r="N26" i="238"/>
  <c r="N28" i="238"/>
  <c r="E29" i="253"/>
  <c r="K20" i="260"/>
  <c r="K31" i="260" s="1"/>
  <c r="E29" i="362"/>
  <c r="E31" i="177"/>
  <c r="K31" i="180"/>
  <c r="H31" i="183"/>
  <c r="K29" i="256"/>
  <c r="H31" i="177"/>
  <c r="H31" i="181"/>
  <c r="E31" i="183"/>
  <c r="H29" i="179"/>
  <c r="E31" i="182"/>
  <c r="K29" i="179"/>
  <c r="K20" i="179"/>
  <c r="E20" i="260"/>
  <c r="E29" i="260"/>
  <c r="K20" i="257"/>
  <c r="K29" i="257"/>
  <c r="N19" i="254"/>
  <c r="M20" i="254"/>
  <c r="N8" i="254"/>
  <c r="N17" i="254"/>
  <c r="N25" i="254"/>
  <c r="N26" i="254"/>
  <c r="N7" i="254"/>
  <c r="N12" i="254"/>
  <c r="N9" i="254"/>
  <c r="N16" i="254"/>
  <c r="N28" i="254"/>
  <c r="N23" i="254"/>
  <c r="N10" i="254"/>
  <c r="N15" i="254"/>
  <c r="N24" i="254"/>
  <c r="N25" i="253"/>
  <c r="N26" i="253"/>
  <c r="N24" i="253"/>
  <c r="N28" i="253"/>
  <c r="E31" i="173"/>
  <c r="E29" i="179"/>
  <c r="E20" i="179"/>
  <c r="H20" i="175"/>
  <c r="H31" i="178"/>
  <c r="H31" i="176"/>
  <c r="E31" i="176"/>
  <c r="H31" i="174"/>
  <c r="E31" i="174"/>
  <c r="E31" i="181"/>
  <c r="H31" i="173"/>
  <c r="H31" i="182"/>
  <c r="N24" i="362"/>
  <c r="E31" i="254"/>
  <c r="N16" i="253"/>
  <c r="E29" i="246"/>
  <c r="E29" i="245"/>
  <c r="H29" i="175"/>
  <c r="N28" i="362"/>
  <c r="N10" i="362"/>
  <c r="N16" i="362"/>
  <c r="N19" i="362"/>
  <c r="M20" i="362"/>
  <c r="N7" i="362"/>
  <c r="N17" i="362"/>
  <c r="N11" i="362"/>
  <c r="N27" i="362"/>
  <c r="N9" i="362"/>
  <c r="E20" i="362"/>
  <c r="K20" i="259"/>
  <c r="E29" i="255"/>
  <c r="M20" i="253"/>
  <c r="E20" i="253"/>
  <c r="H20" i="252"/>
  <c r="H29" i="252"/>
  <c r="E20" i="252"/>
  <c r="K31" i="251"/>
  <c r="H20" i="246"/>
  <c r="H29" i="246"/>
  <c r="E20" i="246"/>
  <c r="E29" i="249"/>
  <c r="K20" i="245"/>
  <c r="K31" i="245" s="1"/>
  <c r="H20" i="241"/>
  <c r="H29" i="241"/>
  <c r="H31" i="238"/>
  <c r="K20" i="175"/>
  <c r="K29" i="175"/>
  <c r="E20" i="172"/>
  <c r="H20" i="172"/>
  <c r="E29" i="172"/>
  <c r="H29" i="172"/>
  <c r="N26" i="362"/>
  <c r="N23" i="362"/>
  <c r="N12" i="362"/>
  <c r="N25" i="362"/>
  <c r="K29" i="362"/>
  <c r="K20" i="362"/>
  <c r="H20" i="260"/>
  <c r="H29" i="260"/>
  <c r="H29" i="259"/>
  <c r="E20" i="259"/>
  <c r="E29" i="259"/>
  <c r="H20" i="259"/>
  <c r="H29" i="257"/>
  <c r="H20" i="257"/>
  <c r="E29" i="256"/>
  <c r="H20" i="256"/>
  <c r="H29" i="256"/>
  <c r="E20" i="256"/>
  <c r="H20" i="255"/>
  <c r="E20" i="255"/>
  <c r="H29" i="255"/>
  <c r="K29" i="254"/>
  <c r="H29" i="254"/>
  <c r="K20" i="254"/>
  <c r="H20" i="254"/>
  <c r="K29" i="253"/>
  <c r="K20" i="253"/>
  <c r="K29" i="252"/>
  <c r="K20" i="252"/>
  <c r="H20" i="251"/>
  <c r="H29" i="251"/>
  <c r="H20" i="244"/>
  <c r="E20" i="244"/>
  <c r="H29" i="244"/>
  <c r="E29" i="244"/>
  <c r="H29" i="242"/>
  <c r="H20" i="242"/>
  <c r="H20" i="249"/>
  <c r="H29" i="249"/>
  <c r="E20" i="249"/>
  <c r="E31" i="249" s="1"/>
  <c r="H29" i="245"/>
  <c r="E20" i="245"/>
  <c r="H20" i="245"/>
  <c r="E20" i="248"/>
  <c r="H20" i="248"/>
  <c r="K31" i="248"/>
  <c r="H29" i="248"/>
  <c r="E29" i="248"/>
  <c r="H20" i="250"/>
  <c r="H29" i="250"/>
  <c r="H20" i="247"/>
  <c r="E29" i="247"/>
  <c r="H29" i="247"/>
  <c r="E20" i="247"/>
  <c r="H20" i="243"/>
  <c r="H29" i="243"/>
  <c r="N27" i="239"/>
  <c r="N23" i="239"/>
  <c r="N24" i="239"/>
  <c r="N28" i="239"/>
  <c r="N7" i="239"/>
  <c r="N26" i="239"/>
  <c r="N25" i="239"/>
  <c r="M20" i="239"/>
  <c r="K20" i="239"/>
  <c r="K29" i="239"/>
  <c r="K20" i="238"/>
  <c r="K29" i="238"/>
  <c r="H31" i="362" l="1"/>
  <c r="E31" i="241"/>
  <c r="H31" i="253"/>
  <c r="E31" i="239"/>
  <c r="K31" i="250"/>
  <c r="K31" i="247"/>
  <c r="E31" i="252"/>
  <c r="K31" i="256"/>
  <c r="E31" i="175"/>
  <c r="K31" i="249"/>
  <c r="E31" i="243"/>
  <c r="K31" i="244"/>
  <c r="K31" i="255"/>
  <c r="N20" i="252"/>
  <c r="N29" i="252"/>
  <c r="E31" i="362"/>
  <c r="K31" i="243"/>
  <c r="H31" i="239"/>
  <c r="K31" i="172"/>
  <c r="K31" i="241"/>
  <c r="E31" i="238"/>
  <c r="E31" i="179"/>
  <c r="K31" i="179"/>
  <c r="E31" i="260"/>
  <c r="E31" i="253"/>
  <c r="H31" i="175"/>
  <c r="K31" i="257"/>
  <c r="K31" i="259"/>
  <c r="H31" i="252"/>
  <c r="E31" i="244"/>
  <c r="E31" i="245"/>
  <c r="N29" i="238"/>
  <c r="N20" i="238"/>
  <c r="H31" i="246"/>
  <c r="N29" i="253"/>
  <c r="N29" i="254"/>
  <c r="N20" i="254"/>
  <c r="N20" i="253"/>
  <c r="E31" i="246"/>
  <c r="E31" i="255"/>
  <c r="K31" i="254"/>
  <c r="H31" i="245"/>
  <c r="N20" i="362"/>
  <c r="N29" i="362"/>
  <c r="H31" i="259"/>
  <c r="H31" i="257"/>
  <c r="K31" i="253"/>
  <c r="H31" i="242"/>
  <c r="H31" i="241"/>
  <c r="E31" i="247"/>
  <c r="H31" i="172"/>
  <c r="E31" i="172"/>
  <c r="K31" i="362"/>
  <c r="H31" i="260"/>
  <c r="E31" i="259"/>
  <c r="E31" i="256"/>
  <c r="H31" i="256"/>
  <c r="H31" i="255"/>
  <c r="H31" i="254"/>
  <c r="K31" i="252"/>
  <c r="H31" i="251"/>
  <c r="H31" i="244"/>
  <c r="H31" i="249"/>
  <c r="H31" i="248"/>
  <c r="E31" i="248"/>
  <c r="H31" i="250"/>
  <c r="H31" i="247"/>
  <c r="H31" i="243"/>
  <c r="K31" i="239"/>
  <c r="N20" i="239"/>
  <c r="N29" i="239"/>
  <c r="K31" i="238"/>
  <c r="N31" i="252" l="1"/>
  <c r="N31" i="253"/>
  <c r="N31" i="238"/>
  <c r="N31" i="254"/>
  <c r="N31" i="362"/>
  <c r="N31" i="239"/>
  <c r="I29" i="171"/>
  <c r="F29" i="171"/>
  <c r="C29" i="171"/>
  <c r="L28" i="171"/>
  <c r="L27" i="171"/>
  <c r="L26" i="171"/>
  <c r="L25" i="171"/>
  <c r="L24" i="171"/>
  <c r="L23" i="171"/>
  <c r="I20" i="171"/>
  <c r="F20" i="171"/>
  <c r="L7" i="171"/>
  <c r="L23" i="237"/>
  <c r="L29" i="237" s="1"/>
  <c r="L7" i="237"/>
  <c r="I20" i="237"/>
  <c r="J8" i="171" l="1"/>
  <c r="J12" i="171"/>
  <c r="J16" i="171"/>
  <c r="J9" i="171"/>
  <c r="J13" i="171"/>
  <c r="J17" i="171"/>
  <c r="J10" i="171"/>
  <c r="J14" i="171"/>
  <c r="J18" i="171"/>
  <c r="J11" i="171"/>
  <c r="J15" i="171"/>
  <c r="J19" i="171"/>
  <c r="G8" i="171"/>
  <c r="G12" i="171"/>
  <c r="G16" i="171"/>
  <c r="G9" i="171"/>
  <c r="G13" i="171"/>
  <c r="G17" i="171"/>
  <c r="G10" i="171"/>
  <c r="G14" i="171"/>
  <c r="G18" i="171"/>
  <c r="G11" i="171"/>
  <c r="G15" i="171"/>
  <c r="G19" i="171"/>
  <c r="J8" i="237"/>
  <c r="J12" i="237"/>
  <c r="J16" i="237"/>
  <c r="J9" i="237"/>
  <c r="J13" i="237"/>
  <c r="J17" i="237"/>
  <c r="J10" i="237"/>
  <c r="J14" i="237"/>
  <c r="J18" i="237"/>
  <c r="J11" i="237"/>
  <c r="J15" i="237"/>
  <c r="J19" i="237"/>
  <c r="G7" i="171"/>
  <c r="D7" i="171"/>
  <c r="L20" i="171"/>
  <c r="L29" i="171"/>
  <c r="J7" i="237"/>
  <c r="I31" i="171"/>
  <c r="J7" i="171"/>
  <c r="F31" i="171"/>
  <c r="C31" i="171"/>
  <c r="K8" i="171" l="1"/>
  <c r="K12" i="171"/>
  <c r="K16" i="171"/>
  <c r="K9" i="171"/>
  <c r="K13" i="171"/>
  <c r="K17" i="171"/>
  <c r="K10" i="171"/>
  <c r="K14" i="171"/>
  <c r="K18" i="171"/>
  <c r="K11" i="171"/>
  <c r="K15" i="171"/>
  <c r="K19" i="171"/>
  <c r="H8" i="171"/>
  <c r="H12" i="171"/>
  <c r="H16" i="171"/>
  <c r="H9" i="171"/>
  <c r="H13" i="171"/>
  <c r="H17" i="171"/>
  <c r="H10" i="171"/>
  <c r="H14" i="171"/>
  <c r="H18" i="171"/>
  <c r="H11" i="171"/>
  <c r="H15" i="171"/>
  <c r="H19" i="171"/>
  <c r="E8" i="171"/>
  <c r="E12" i="171"/>
  <c r="E16" i="171"/>
  <c r="E17" i="171"/>
  <c r="E10" i="171"/>
  <c r="E14" i="171"/>
  <c r="E18" i="171"/>
  <c r="E9" i="171"/>
  <c r="E11" i="171"/>
  <c r="E15" i="171"/>
  <c r="E19" i="171"/>
  <c r="E13" i="171"/>
  <c r="M8" i="171"/>
  <c r="M12" i="171"/>
  <c r="M17" i="171"/>
  <c r="M19" i="171"/>
  <c r="M15" i="171"/>
  <c r="M16" i="171"/>
  <c r="M10" i="171"/>
  <c r="M9" i="171"/>
  <c r="M11" i="171"/>
  <c r="D20" i="171"/>
  <c r="G20" i="171"/>
  <c r="L31" i="171"/>
  <c r="M7" i="171"/>
  <c r="J20" i="237"/>
  <c r="H25" i="171"/>
  <c r="H7" i="171"/>
  <c r="H28" i="171"/>
  <c r="H24" i="171"/>
  <c r="H27" i="171"/>
  <c r="H23" i="171"/>
  <c r="H26" i="171"/>
  <c r="J20" i="171"/>
  <c r="E27" i="171"/>
  <c r="E23" i="171"/>
  <c r="E7" i="171"/>
  <c r="E25" i="171"/>
  <c r="E26" i="171"/>
  <c r="E28" i="171"/>
  <c r="E24" i="171"/>
  <c r="K27" i="171"/>
  <c r="K23" i="171"/>
  <c r="K7" i="171"/>
  <c r="K28" i="171"/>
  <c r="K26" i="171"/>
  <c r="K25" i="171"/>
  <c r="K24" i="171"/>
  <c r="N12" i="171" l="1"/>
  <c r="N9" i="171"/>
  <c r="N15" i="171"/>
  <c r="N19" i="171"/>
  <c r="N8" i="171"/>
  <c r="N17" i="171"/>
  <c r="N10" i="171"/>
  <c r="N16" i="171"/>
  <c r="N11" i="171"/>
  <c r="N28" i="171"/>
  <c r="N24" i="171"/>
  <c r="N25" i="171"/>
  <c r="M20" i="171"/>
  <c r="N27" i="171"/>
  <c r="N23" i="171"/>
  <c r="N7" i="171"/>
  <c r="N26" i="171"/>
  <c r="K31" i="175"/>
  <c r="H29" i="171"/>
  <c r="K20" i="171"/>
  <c r="E20" i="171"/>
  <c r="H20" i="171"/>
  <c r="K29" i="171"/>
  <c r="E29" i="171"/>
  <c r="H31" i="171" l="1"/>
  <c r="N20" i="171"/>
  <c r="N29" i="171"/>
  <c r="E31" i="171"/>
  <c r="K31" i="171"/>
  <c r="N31" i="171" l="1"/>
  <c r="F29" i="240" l="1"/>
  <c r="F20" i="240"/>
  <c r="C29" i="240"/>
  <c r="C20" i="240"/>
  <c r="I29" i="237"/>
  <c r="F29" i="237"/>
  <c r="F20" i="237"/>
  <c r="C29" i="237"/>
  <c r="C20" i="237"/>
  <c r="J8" i="240" l="1"/>
  <c r="J12" i="240"/>
  <c r="J16" i="240"/>
  <c r="J9" i="240"/>
  <c r="J13" i="240"/>
  <c r="J17" i="240"/>
  <c r="J10" i="240"/>
  <c r="J14" i="240"/>
  <c r="J18" i="240"/>
  <c r="J11" i="240"/>
  <c r="J15" i="240"/>
  <c r="J19" i="240"/>
  <c r="G8" i="240"/>
  <c r="G12" i="240"/>
  <c r="G16" i="240"/>
  <c r="G9" i="240"/>
  <c r="G13" i="240"/>
  <c r="G17" i="240"/>
  <c r="G10" i="240"/>
  <c r="G14" i="240"/>
  <c r="G18" i="240"/>
  <c r="G11" i="240"/>
  <c r="G15" i="240"/>
  <c r="G19" i="240"/>
  <c r="D8" i="240"/>
  <c r="D12" i="240"/>
  <c r="D16" i="240"/>
  <c r="D9" i="240"/>
  <c r="D13" i="240"/>
  <c r="D17" i="240"/>
  <c r="D10" i="240"/>
  <c r="D14" i="240"/>
  <c r="D18" i="240"/>
  <c r="D11" i="240"/>
  <c r="D15" i="240"/>
  <c r="D19" i="240"/>
  <c r="G8" i="237"/>
  <c r="G12" i="237"/>
  <c r="G16" i="237"/>
  <c r="G9" i="237"/>
  <c r="G13" i="237"/>
  <c r="G17" i="237"/>
  <c r="G11" i="237"/>
  <c r="G10" i="237"/>
  <c r="G14" i="237"/>
  <c r="G18" i="237"/>
  <c r="G15" i="237"/>
  <c r="G19" i="237"/>
  <c r="D9" i="237"/>
  <c r="D13" i="237"/>
  <c r="D17" i="237"/>
  <c r="D16" i="237"/>
  <c r="D10" i="237"/>
  <c r="D14" i="237"/>
  <c r="D18" i="237"/>
  <c r="D8" i="237"/>
  <c r="D11" i="237"/>
  <c r="D15" i="237"/>
  <c r="D19" i="237"/>
  <c r="D12" i="237"/>
  <c r="D7" i="240"/>
  <c r="G7" i="240"/>
  <c r="J7" i="240"/>
  <c r="G7" i="237"/>
  <c r="D7" i="237"/>
  <c r="I31" i="240"/>
  <c r="C31" i="237"/>
  <c r="I31" i="237"/>
  <c r="F31" i="237"/>
  <c r="F31" i="240"/>
  <c r="C31" i="240"/>
  <c r="K8" i="240" l="1"/>
  <c r="K12" i="240"/>
  <c r="K16" i="240"/>
  <c r="K9" i="240"/>
  <c r="K13" i="240"/>
  <c r="K17" i="240"/>
  <c r="K10" i="240"/>
  <c r="K14" i="240"/>
  <c r="K18" i="240"/>
  <c r="K11" i="240"/>
  <c r="K15" i="240"/>
  <c r="K19" i="240"/>
  <c r="H8" i="240"/>
  <c r="H12" i="240"/>
  <c r="H16" i="240"/>
  <c r="H9" i="240"/>
  <c r="H13" i="240"/>
  <c r="H17" i="240"/>
  <c r="H10" i="240"/>
  <c r="H14" i="240"/>
  <c r="H18" i="240"/>
  <c r="H11" i="240"/>
  <c r="H15" i="240"/>
  <c r="H19" i="240"/>
  <c r="E8" i="240"/>
  <c r="E12" i="240"/>
  <c r="E16" i="240"/>
  <c r="E9" i="240"/>
  <c r="E13" i="240"/>
  <c r="E17" i="240"/>
  <c r="E10" i="240"/>
  <c r="E14" i="240"/>
  <c r="E18" i="240"/>
  <c r="E11" i="240"/>
  <c r="E15" i="240"/>
  <c r="E19" i="240"/>
  <c r="K8" i="237"/>
  <c r="K12" i="237"/>
  <c r="K16" i="237"/>
  <c r="K9" i="237"/>
  <c r="K13" i="237"/>
  <c r="K17" i="237"/>
  <c r="K10" i="237"/>
  <c r="K14" i="237"/>
  <c r="K18" i="237"/>
  <c r="K11" i="237"/>
  <c r="K15" i="237"/>
  <c r="K19" i="237"/>
  <c r="H8" i="237"/>
  <c r="H12" i="237"/>
  <c r="H16" i="237"/>
  <c r="H9" i="237"/>
  <c r="H13" i="237"/>
  <c r="H17" i="237"/>
  <c r="H11" i="237"/>
  <c r="H10" i="237"/>
  <c r="H14" i="237"/>
  <c r="H18" i="237"/>
  <c r="H15" i="237"/>
  <c r="H19" i="237"/>
  <c r="E8" i="237"/>
  <c r="E9" i="237"/>
  <c r="E13" i="237"/>
  <c r="E17" i="237"/>
  <c r="E10" i="237"/>
  <c r="E14" i="237"/>
  <c r="E18" i="237"/>
  <c r="E16" i="237"/>
  <c r="E11" i="237"/>
  <c r="E15" i="237"/>
  <c r="E19" i="237"/>
  <c r="E12" i="237"/>
  <c r="E7" i="240"/>
  <c r="H7" i="240"/>
  <c r="K7" i="240"/>
  <c r="J20" i="240"/>
  <c r="K25" i="240"/>
  <c r="K28" i="240"/>
  <c r="K24" i="240"/>
  <c r="K27" i="240"/>
  <c r="K23" i="240"/>
  <c r="K26" i="240"/>
  <c r="G20" i="240"/>
  <c r="H27" i="240"/>
  <c r="H23" i="240"/>
  <c r="H26" i="240"/>
  <c r="H25" i="240"/>
  <c r="H28" i="240"/>
  <c r="H24" i="240"/>
  <c r="D20" i="240"/>
  <c r="E25" i="240"/>
  <c r="E28" i="240"/>
  <c r="E24" i="240"/>
  <c r="E27" i="240"/>
  <c r="E23" i="240"/>
  <c r="E26" i="240"/>
  <c r="K23" i="237"/>
  <c r="K7" i="237"/>
  <c r="H28" i="237"/>
  <c r="H24" i="237"/>
  <c r="H27" i="237"/>
  <c r="H23" i="237"/>
  <c r="H26" i="237"/>
  <c r="H25" i="237"/>
  <c r="H7" i="237"/>
  <c r="G20" i="237"/>
  <c r="E28" i="237"/>
  <c r="E24" i="237"/>
  <c r="E27" i="237"/>
  <c r="E23" i="237"/>
  <c r="E7" i="237"/>
  <c r="E26" i="237"/>
  <c r="E25" i="237"/>
  <c r="D20" i="237"/>
  <c r="L20" i="237"/>
  <c r="K24" i="237"/>
  <c r="K28" i="237"/>
  <c r="K25" i="237"/>
  <c r="K27" i="237"/>
  <c r="K26" i="237"/>
  <c r="L31" i="237" l="1"/>
  <c r="M13" i="237"/>
  <c r="M12" i="237"/>
  <c r="M14" i="237"/>
  <c r="M16" i="237"/>
  <c r="M19" i="237"/>
  <c r="M17" i="237"/>
  <c r="M10" i="237"/>
  <c r="M15" i="237"/>
  <c r="M18" i="237"/>
  <c r="M8" i="237"/>
  <c r="M11" i="237"/>
  <c r="M9" i="237"/>
  <c r="K29" i="240"/>
  <c r="K20" i="240"/>
  <c r="H20" i="240"/>
  <c r="H29" i="240"/>
  <c r="E29" i="240"/>
  <c r="E20" i="240"/>
  <c r="K20" i="237"/>
  <c r="H20" i="237"/>
  <c r="H29" i="237"/>
  <c r="E29" i="237"/>
  <c r="M7" i="237"/>
  <c r="E20" i="237"/>
  <c r="K29" i="237"/>
  <c r="N9" i="237" l="1"/>
  <c r="N16" i="237"/>
  <c r="N15" i="237"/>
  <c r="N13" i="237"/>
  <c r="N8" i="237"/>
  <c r="N11" i="237"/>
  <c r="N12" i="237"/>
  <c r="N17" i="237"/>
  <c r="N10" i="237"/>
  <c r="N14" i="237"/>
  <c r="N19" i="237"/>
  <c r="H31" i="237"/>
  <c r="H31" i="240"/>
  <c r="N24" i="237"/>
  <c r="N26" i="237"/>
  <c r="N25" i="237"/>
  <c r="N28" i="237"/>
  <c r="N27" i="237"/>
  <c r="N23" i="237"/>
  <c r="N7" i="237"/>
  <c r="E31" i="237"/>
  <c r="K31" i="240"/>
  <c r="K31" i="237"/>
  <c r="M20" i="237"/>
  <c r="E31" i="240"/>
  <c r="N29" i="237" l="1"/>
  <c r="N20" i="237"/>
  <c r="N31" i="237" l="1"/>
  <c r="H20" i="179"/>
  <c r="H31" i="179" s="1"/>
</calcChain>
</file>

<file path=xl/sharedStrings.xml><?xml version="1.0" encoding="utf-8"?>
<sst xmlns="http://schemas.openxmlformats.org/spreadsheetml/2006/main" count="3451" uniqueCount="289">
  <si>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</si>
  <si>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</si>
  <si>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</si>
  <si>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</si>
  <si>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</si>
  <si>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</si>
  <si>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</si>
  <si>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</si>
  <si>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</si>
  <si>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</si>
  <si>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</si>
  <si>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</si>
  <si>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</si>
  <si>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</si>
  <si>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</si>
  <si>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</si>
  <si>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</si>
  <si>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</si>
  <si>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</si>
  <si>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</si>
  <si>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</si>
  <si>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</si>
  <si>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</si>
  <si>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</si>
  <si>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</si>
  <si>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</si>
  <si>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</si>
  <si>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</si>
  <si>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</si>
  <si>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</si>
  <si>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</si>
  <si>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</si>
  <si>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</si>
  <si>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</si>
  <si>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</si>
  <si>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</si>
  <si>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</si>
  <si>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</si>
  <si>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</si>
  <si>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</si>
  <si>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</si>
  <si>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</si>
  <si>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</si>
  <si>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</si>
  <si>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</si>
  <si>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</si>
  <si>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</si>
  <si>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</si>
  <si>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</si>
  <si>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</si>
  <si>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</si>
  <si>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</si>
  <si>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</si>
  <si>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</si>
  <si>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</si>
  <si>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</si>
  <si>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</si>
  <si>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</si>
  <si>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</si>
  <si>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</si>
  <si>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</si>
  <si>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</si>
  <si>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</si>
  <si>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</si>
  <si>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</si>
  <si>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</si>
  <si>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</si>
  <si>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</si>
  <si>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</si>
  <si>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</si>
  <si>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</si>
  <si>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</si>
  <si>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</si>
  <si>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</si>
  <si>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</si>
  <si>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</si>
  <si>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</si>
  <si>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</si>
  <si>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</si>
  <si>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</si>
  <si>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</si>
  <si>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</si>
  <si>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</si>
  <si>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</si>
  <si>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</si>
  <si>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</si>
  <si>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</si>
  <si>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</si>
  <si>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</si>
  <si>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</si>
  <si>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</si>
  <si>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</si>
  <si>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</si>
  <si>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</si>
  <si>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</si>
  <si>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</si>
  <si>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</si>
  <si>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</si>
  <si>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</si>
  <si>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</si>
  <si>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</si>
  <si>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</si>
  <si>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</si>
  <si>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</si>
  <si>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</si>
  <si>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</si>
  <si>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</si>
  <si>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</si>
  <si>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</si>
  <si>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</si>
  <si>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</si>
  <si>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</si>
  <si>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</si>
  <si>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</si>
  <si>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</si>
  <si>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</si>
  <si>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</si>
  <si>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</si>
  <si>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</si>
  <si>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</si>
  <si>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Attilio Fontana (Lega Salvini Premier)</t>
  </si>
  <si>
    <t>Carlo Sibilia (Governo/Ministri/Sottosegretari)</t>
  </si>
  <si>
    <t>Roberto Fico (Presidente della Camera)</t>
  </si>
  <si>
    <t>Nicola Zingaretti (Partito Democratico)</t>
  </si>
  <si>
    <t>Maurizio Gasparri (Forza Italia)</t>
  </si>
  <si>
    <t>Silvio Berlusconi (Forza Italia)</t>
  </si>
  <si>
    <t>Mariastella Gelmini (Forza Italia)</t>
  </si>
  <si>
    <t>+Europa - Centro Democratico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</si>
  <si>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</si>
  <si>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</si>
  <si>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</si>
  <si>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</si>
  <si>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</si>
  <si>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</si>
  <si>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</si>
  <si>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</si>
  <si>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</si>
  <si>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</si>
  <si>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</si>
  <si>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</si>
  <si>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</si>
  <si>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</si>
  <si>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</si>
  <si>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</si>
  <si>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</si>
  <si>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</si>
  <si>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</si>
  <si>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</si>
  <si>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</si>
  <si>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</si>
  <si>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</si>
  <si>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</si>
  <si>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</si>
  <si>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</si>
  <si>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</si>
  <si>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</si>
  <si>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</si>
  <si>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</si>
  <si>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</si>
  <si>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</si>
  <si>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</si>
  <si>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</si>
  <si>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</si>
  <si>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</si>
  <si>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</si>
  <si>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</si>
  <si>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</si>
  <si>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</si>
  <si>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</si>
  <si>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</si>
  <si>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</si>
  <si>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</si>
  <si>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</si>
  <si>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</si>
  <si>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</si>
  <si>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</si>
  <si>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Anna Maria Bernini (Forza Italia)</t>
  </si>
  <si>
    <t>Renato Brunetta (Forza Italia)</t>
  </si>
  <si>
    <t>Pier Carlo Padoan (Partito Democratico)</t>
  </si>
  <si>
    <t>Andrea Orlando (Partito Democratico)</t>
  </si>
  <si>
    <t>Stefano Bonaccini (Partito Democratico)</t>
  </si>
  <si>
    <t>Luigi Brugnaro (Forza Italia)</t>
  </si>
  <si>
    <t>Luca Zaia (Lega Salvini Premier)</t>
  </si>
  <si>
    <t>Sergio Costa (Governo/Ministri/Sottosegretari)</t>
  </si>
  <si>
    <t>Giancarlo Giorgetti (Lega Salvini Premier)</t>
  </si>
  <si>
    <t>Lorenzo Fioramonti (Governo/Ministri/Sottosegretari)</t>
  </si>
  <si>
    <t>Rinaldo Melucci (Partito Democratico)</t>
  </si>
  <si>
    <t>Maria Elisabetta Casellati (Presidente del Senato)</t>
  </si>
  <si>
    <t>Gianluigi Paragone (MoVimento 5 Stelle)</t>
  </si>
  <si>
    <t>Paolo Gentiloni (Partito Democratico)</t>
  </si>
  <si>
    <t>Stefano Buffagni (Governo/Ministri/Sottosegretari)</t>
  </si>
  <si>
    <t>Walter Veltroni (Partito Democratico)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</si>
  <si>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</si>
  <si>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</si>
  <si>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</si>
  <si>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</si>
  <si>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</si>
  <si>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</si>
  <si>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</si>
  <si>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</si>
  <si>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Noi con l'Italia - Usei</t>
  </si>
  <si>
    <t>Cambiamo! - 10 volte meglio</t>
  </si>
  <si>
    <t>Maie</t>
  </si>
  <si>
    <t>Periodo dal 01.11.2019 al 30.11.2019</t>
  </si>
  <si>
    <t>Roberto Gualtieri (Governo/Ministri/Sottosegretari)</t>
  </si>
  <si>
    <t>Stefano Patuanelli (Governo/Ministri/Sottosegretari)</t>
  </si>
  <si>
    <t>Luciana Lamorgese (Governo/Ministri/Sottosegretari)</t>
  </si>
  <si>
    <t>Dario Franceschini (Governo/Ministri/Sottosegretari)</t>
  </si>
  <si>
    <t>Matteo Renzi (Italia Viva - PSI)</t>
  </si>
  <si>
    <t>Giovanni Toti (Cambiamo! - 10 volte meglio)</t>
  </si>
  <si>
    <t>Antonio Misiani (Governo/Ministri/Sottosegretari)</t>
  </si>
  <si>
    <t>Emanuele Fiano (Partito Democratico)</t>
  </si>
  <si>
    <t>Antonio Misiani (Partito Democratico)</t>
  </si>
  <si>
    <t>Antonella Buffone (Altro)</t>
  </si>
  <si>
    <t>Elena Bonetti (Governo/Ministri/Sottosegretari)</t>
  </si>
  <si>
    <t>Nunzia Catalfo (Governo/Ministri/Sottosegretari)</t>
  </si>
  <si>
    <t>Gianluca Perilli (MoVimento 5 Stelle)</t>
  </si>
  <si>
    <t>Alessandro Alfieri (Partito Democratico)</t>
  </si>
  <si>
    <t>Giuseppe Provenzano (Governo/Ministri/Sottosegretari)</t>
  </si>
  <si>
    <t>Elisabetta Trenta (MoVimento 5 Stelle)</t>
  </si>
  <si>
    <t>Marco Remaschi (Partito Democratico)</t>
  </si>
  <si>
    <t>Beppe Grillo (MoVimento 5 Stelle)</t>
  </si>
  <si>
    <t>Lia Quartapelle (Partito Democratico)</t>
  </si>
  <si>
    <t>Carlo Calenda (Altro)</t>
  </si>
  <si>
    <t>Federico Sboarina (Altro)</t>
  </si>
  <si>
    <t>Paolo Gentiloni (Unione Europea)</t>
  </si>
  <si>
    <t>Claudio Corradino (Forza Italia)</t>
  </si>
  <si>
    <t>Laura Boldrini (Partito Democratico)</t>
  </si>
  <si>
    <t>Giuseppina Occhionero (Italia Viva - PSI)</t>
  </si>
  <si>
    <t>Salvatore Margiotta (Governo/Ministri/Sottosegretari)</t>
  </si>
  <si>
    <t>Rita Bernardini (Altro)</t>
  </si>
  <si>
    <t>Vincenzo Figliolia (Altro)</t>
  </si>
  <si>
    <t>Roberto Canali (Altro)</t>
  </si>
  <si>
    <t>Antonio Decaro (Partito Democratico)</t>
  </si>
  <si>
    <t>Matteo Ricci (Partito Democratico)</t>
  </si>
  <si>
    <t>Michele Emiliano (Partito Democratico)</t>
  </si>
  <si>
    <t>Patty L'Abbate (MoVimento 5 Stelle)</t>
  </si>
  <si>
    <t>Antonio Tajani (Forza Italia)</t>
  </si>
  <si>
    <t>Maurizio Lupi (Noi con l'Italia - Usei)</t>
  </si>
  <si>
    <t>Francesca Puglisi (Partito Democratico)</t>
  </si>
  <si>
    <t>Paola De Micheli (Governo/Ministri/Sottosegretari)</t>
  </si>
  <si>
    <t>Flavio Di Muro (Lega Salvini Premier)</t>
  </si>
  <si>
    <t>Luigi Marattin (Italia Viva - PSI)</t>
  </si>
  <si>
    <t>Gianni Cuperlo (Partito Democratico)</t>
  </si>
  <si>
    <t>Maria Cecilia Guerra (Governo/Ministri/Sottosegretari)</t>
  </si>
  <si>
    <t>Anna Ascani (Governo/Ministri/Sottosegretari)</t>
  </si>
  <si>
    <t>Francesco Boccia (Governo/Ministri/Sottosegretari)</t>
  </si>
  <si>
    <t>Gennaro Migliore (Italia Viva - PSI)</t>
  </si>
  <si>
    <t>Giulia Grillo (MoVimento 5 Stelle)</t>
  </si>
  <si>
    <t>Mario Turco (Governo/Ministri/Sottosegretari)</t>
  </si>
  <si>
    <t>Achille Variati (Governo/Ministri/Sottosegretari)</t>
  </si>
  <si>
    <t>Mario Clemente Mastella (Forza Italia)</t>
  </si>
  <si>
    <t>Lorenzo Pellegatti (Altro)</t>
  </si>
  <si>
    <t>Cecilia Del Re (Partito Democratico)</t>
  </si>
  <si>
    <t>Chiara Braga (Partito Democratico)</t>
  </si>
  <si>
    <t>Mattia Santori (Altro)</t>
  </si>
  <si>
    <t>Michele Zuin (Forza Italia)</t>
  </si>
  <si>
    <t>Lucia Borgonzoni (Lega Salvini Premier)</t>
  </si>
  <si>
    <t>Teresa Bellanova (Italia Viva - PSI)</t>
  </si>
  <si>
    <t>Barbara Lezzi (MoVimento 5 Stelle)</t>
  </si>
  <si>
    <t>Nicola Morra (MoVimento 5 Stelle)</t>
  </si>
  <si>
    <t>Leoluca Orlando (Partito Democratico)</t>
  </si>
  <si>
    <t>Luciano Bacchetta (Italia Viva - PSI)</t>
  </si>
  <si>
    <t>Paolo Erba (Altro)</t>
  </si>
  <si>
    <t>Mauro Febbo (Forza Italia)</t>
  </si>
  <si>
    <t>Alberto Zelger (Lega Salvini Premier)</t>
  </si>
  <si>
    <t>Piero Castellano (Fratelli d'Italia)</t>
  </si>
  <si>
    <t>Marco Lisei (Fratelli d'Italia)</t>
  </si>
  <si>
    <t>Francesco Boccia (Partito Democratico)</t>
  </si>
  <si>
    <t>Pier Luigi Bersani (Liberi e Uguali)</t>
  </si>
  <si>
    <t>Roberta Lombardi (MoVimento 5 Stelle)</t>
  </si>
  <si>
    <t>Movimento delle Sardine (Altro)</t>
  </si>
  <si>
    <t>Fabiana Dadone (Governo/Ministri/Sottosegretari)</t>
  </si>
  <si>
    <t>Tempo di Parola: indica il tempo in cui il soggetto politico/istituzionale parla direttamente in voce.
Radio Uno:
Radio Due: Caterpillar; I lunatici; Miracolo italiano.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</si>
  <si>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Coltivando il futuro; Formato famiglia; I viaggi di Radio1; Il mattino di Radio1; Il mix delle cinque; Inviato speciale; Italia sotto inchiesta; La finestra su San Pietro; Le storie di Radio1; Radio anch'io; Radio di bordo; Radio1 giorno per giorno; Radio1 in viva voce; Tra poco in edicola; Un giorno da pecora; Zapping Radio1.
Radio Due: 
Radio Tre: </t>
    </r>
  </si>
  <si>
    <t>Tempo di Parola: indica il tempo in cui il soggetto politico/istituzionale parla direttamente in voce
Rete Radio 24: I figli di Enea; Nessun luogo è lontano.
Testata Radio 24: #autotrasporto; 24 Mattino; 24 Mattino - le interviste; Container; Effetto giorno; Effetto notte; Europa Europa; La zanzara; Si può fare; Uno, nessuno, 100Milan.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</si>
  <si>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</si>
  <si>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</si>
  <si>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</si>
  <si>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</si>
  <si>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</si>
  <si>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</si>
  <si>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</si>
  <si>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</si>
  <si>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
Rete Radio Monte Carlo: 
Testata News Mediaset: La Bella Italia; Primo mattino.</t>
  </si>
  <si>
    <t>Tempo di Parola: indica il tempo in cui il soggetto politico/istituzionale parla direttamente in voce
Rete Radio Capital: 
Testata Radio Capital: Capital newsroom; Capital web news; Circo Massimo; Tg zero.</t>
  </si>
  <si>
    <t>Tempo di Parola: indica il tempo in cui il soggetto politico/istituzionale parla direttamente in voce
Rete RTL 102.5: Suite 102.5.
Testata RTL 102.5: Non stop news.</t>
  </si>
  <si>
    <t>Rete RDS</t>
  </si>
  <si>
    <t>Testata 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</si>
</sst>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42" fillId="0" borderId="30" xfId="97" applyFont="1" applyFill="1" applyBorder="1" applyAlignment="1">
      <alignment vertical="center"/>
    </xf>
    <xf numFmtId="164" fontId="39" fillId="0" borderId="31" xfId="97" applyNumberFormat="1" applyFont="1" applyFill="1" applyBorder="1" applyAlignment="1">
      <alignment horizontal="center" vertical="center"/>
    </xf>
    <xf numFmtId="10" fontId="39" fillId="0" borderId="40" xfId="97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/>
            </a:pP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7.5231481481481503E-3</c:v>
                </c:pt>
                <c:pt idx="2">
                  <c:v>3.6805555555555602E-3</c:v>
                </c:pt>
                <c:pt idx="3">
                  <c:v>2.04861111111111E-3</c:v>
                </c:pt>
                <c:pt idx="4">
                  <c:v>7.7314814814814798E-3</c:v>
                </c:pt>
                <c:pt idx="5">
                  <c:v>2.66203703703704E-3</c:v>
                </c:pt>
                <c:pt idx="6">
                  <c:v>0</c:v>
                </c:pt>
                <c:pt idx="7">
                  <c:v>0</c:v>
                </c:pt>
                <c:pt idx="8">
                  <c:v>4.0509259259259301E-4</c:v>
                </c:pt>
                <c:pt idx="9">
                  <c:v>0</c:v>
                </c:pt>
                <c:pt idx="10">
                  <c:v>0</c:v>
                </c:pt>
                <c:pt idx="11">
                  <c:v>2.2905092592592598E-2</c:v>
                </c:pt>
                <c:pt idx="12">
                  <c:v>4.3750000000000004E-3</c:v>
                </c:pt>
                <c:pt idx="13">
                  <c:v>2.93981481481481E-3</c:v>
                </c:pt>
                <c:pt idx="14">
                  <c:v>1.54050925925926E-2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1.31828703703704E-2</c:v>
                </c:pt>
                <c:pt idx="2">
                  <c:v>8.2986111111111108E-3</c:v>
                </c:pt>
                <c:pt idx="3">
                  <c:v>8.3333333333333295E-4</c:v>
                </c:pt>
                <c:pt idx="4">
                  <c:v>4.6759259259259297E-3</c:v>
                </c:pt>
                <c:pt idx="5">
                  <c:v>7.5231481481481503E-4</c:v>
                </c:pt>
                <c:pt idx="6">
                  <c:v>0</c:v>
                </c:pt>
                <c:pt idx="7">
                  <c:v>0</c:v>
                </c:pt>
                <c:pt idx="8">
                  <c:v>1.25E-3</c:v>
                </c:pt>
                <c:pt idx="9">
                  <c:v>0</c:v>
                </c:pt>
                <c:pt idx="10">
                  <c:v>0</c:v>
                </c:pt>
                <c:pt idx="11">
                  <c:v>1.1122685185185201E-2</c:v>
                </c:pt>
                <c:pt idx="12">
                  <c:v>5.9027777777777802E-3</c:v>
                </c:pt>
                <c:pt idx="13">
                  <c:v>5.0578703703703697E-3</c:v>
                </c:pt>
                <c:pt idx="14">
                  <c:v>1.7349537037037E-2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5.0694444444444398E-3</c:v>
                </c:pt>
                <c:pt idx="2">
                  <c:v>2.8356481481481501E-3</c:v>
                </c:pt>
                <c:pt idx="3">
                  <c:v>0</c:v>
                </c:pt>
                <c:pt idx="4">
                  <c:v>5.3935185185185197E-3</c:v>
                </c:pt>
                <c:pt idx="5">
                  <c:v>1.2847222222222201E-3</c:v>
                </c:pt>
                <c:pt idx="6">
                  <c:v>0</c:v>
                </c:pt>
                <c:pt idx="7">
                  <c:v>0</c:v>
                </c:pt>
                <c:pt idx="8">
                  <c:v>3.7037037037037003E-4</c:v>
                </c:pt>
                <c:pt idx="9">
                  <c:v>0</c:v>
                </c:pt>
                <c:pt idx="10">
                  <c:v>0</c:v>
                </c:pt>
                <c:pt idx="11">
                  <c:v>1.0127314814814801E-2</c:v>
                </c:pt>
                <c:pt idx="12">
                  <c:v>4.0162037037036998E-3</c:v>
                </c:pt>
                <c:pt idx="13">
                  <c:v>1.4583333333333299E-3</c:v>
                </c:pt>
                <c:pt idx="14">
                  <c:v>1.35648148148148E-2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5.6365740740740699E-3</c:v>
                </c:pt>
                <c:pt idx="2">
                  <c:v>1.8981481481481501E-3</c:v>
                </c:pt>
                <c:pt idx="3">
                  <c:v>6.9444444444444404E-5</c:v>
                </c:pt>
                <c:pt idx="4">
                  <c:v>1.14236111111111E-2</c:v>
                </c:pt>
                <c:pt idx="5">
                  <c:v>1.8749999999999999E-3</c:v>
                </c:pt>
                <c:pt idx="6">
                  <c:v>0</c:v>
                </c:pt>
                <c:pt idx="7">
                  <c:v>0</c:v>
                </c:pt>
                <c:pt idx="8">
                  <c:v>2.19907407407407E-4</c:v>
                </c:pt>
                <c:pt idx="9">
                  <c:v>0</c:v>
                </c:pt>
                <c:pt idx="10">
                  <c:v>0</c:v>
                </c:pt>
                <c:pt idx="11">
                  <c:v>2.47800925925926E-2</c:v>
                </c:pt>
                <c:pt idx="12">
                  <c:v>5.0115740740740702E-3</c:v>
                </c:pt>
                <c:pt idx="13">
                  <c:v>4.1435185185185203E-3</c:v>
                </c:pt>
                <c:pt idx="14">
                  <c:v>1.72106481481481E-2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1.7361111111111099E-3</c:v>
                </c:pt>
                <c:pt idx="2">
                  <c:v>8.7962962962963005E-4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1.4583333333333299E-3</c:v>
                </c:pt>
                <c:pt idx="13">
                  <c:v>7.8703703703703705E-4</c:v>
                </c:pt>
                <c:pt idx="14">
                  <c:v>3.81944444444444E-3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2.6736111111111101E-3</c:v>
                </c:pt>
                <c:pt idx="2">
                  <c:v>2.60416666666667E-3</c:v>
                </c:pt>
                <c:pt idx="3">
                  <c:v>1.7361111111111101E-4</c:v>
                </c:pt>
                <c:pt idx="4">
                  <c:v>4.3402777777777797E-3</c:v>
                </c:pt>
                <c:pt idx="5">
                  <c:v>8.1018518518518505E-4</c:v>
                </c:pt>
                <c:pt idx="6">
                  <c:v>0</c:v>
                </c:pt>
                <c:pt idx="7">
                  <c:v>0</c:v>
                </c:pt>
                <c:pt idx="8">
                  <c:v>1.50462962962963E-4</c:v>
                </c:pt>
                <c:pt idx="9">
                  <c:v>0</c:v>
                </c:pt>
                <c:pt idx="10">
                  <c:v>0</c:v>
                </c:pt>
                <c:pt idx="11">
                  <c:v>3.6111111111111101E-3</c:v>
                </c:pt>
                <c:pt idx="12">
                  <c:v>9.8379629629629598E-4</c:v>
                </c:pt>
                <c:pt idx="13">
                  <c:v>5.20833333333333E-4</c:v>
                </c:pt>
                <c:pt idx="14">
                  <c:v>2.88194444444444E-3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6.01851851851852E-4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8.1018518518518503E-5</c:v>
                </c:pt>
                <c:pt idx="13">
                  <c:v>2.31481481481481E-4</c:v>
                </c:pt>
                <c:pt idx="14">
                  <c:v>9.3749999999999997E-4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5.32407407407407E-4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5.90277777777778E-4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1.50462962962963E-4</c:v>
                </c:pt>
                <c:pt idx="13">
                  <c:v>0</c:v>
                </c:pt>
                <c:pt idx="14">
                  <c:v>1.15740740740741E-4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8.6805555555555605E-4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1.15740740740741E-4</c:v>
                </c:pt>
                <c:pt idx="13">
                  <c:v>0</c:v>
                </c:pt>
                <c:pt idx="14">
                  <c:v>1.15740740740741E-4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Cambiamo! - 10 volte meglio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3.71527777777778E-3</c:v>
                </c:pt>
                <c:pt idx="2">
                  <c:v>3.2754629629629601E-3</c:v>
                </c:pt>
                <c:pt idx="3">
                  <c:v>0</c:v>
                </c:pt>
                <c:pt idx="4">
                  <c:v>1.07638888888889E-3</c:v>
                </c:pt>
                <c:pt idx="5">
                  <c:v>7.7546296296296304E-4</c:v>
                </c:pt>
                <c:pt idx="6">
                  <c:v>0</c:v>
                </c:pt>
                <c:pt idx="7">
                  <c:v>0</c:v>
                </c:pt>
                <c:pt idx="8">
                  <c:v>9.2592592592592602E-5</c:v>
                </c:pt>
                <c:pt idx="9">
                  <c:v>0</c:v>
                </c:pt>
                <c:pt idx="10">
                  <c:v>0</c:v>
                </c:pt>
                <c:pt idx="11">
                  <c:v>5.0578703703703697E-3</c:v>
                </c:pt>
                <c:pt idx="12">
                  <c:v>3.4722222222222202E-4</c:v>
                </c:pt>
                <c:pt idx="13">
                  <c:v>3.4722222222222202E-4</c:v>
                </c:pt>
                <c:pt idx="14">
                  <c:v>1.6435185185185201E-3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2.4537037037037001E-3</c:v>
                </c:pt>
                <c:pt idx="2">
                  <c:v>5.6712962962962999E-4</c:v>
                </c:pt>
                <c:pt idx="3">
                  <c:v>0</c:v>
                </c:pt>
                <c:pt idx="4">
                  <c:v>7.9166666666666708E-3</c:v>
                </c:pt>
                <c:pt idx="5">
                  <c:v>5.90277777777778E-4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6.7824074074074097E-3</c:v>
                </c:pt>
                <c:pt idx="12">
                  <c:v>7.4074074074074103E-4</c:v>
                </c:pt>
                <c:pt idx="13">
                  <c:v>1.44675925925926E-3</c:v>
                </c:pt>
                <c:pt idx="14">
                  <c:v>3.0787037037036998E-3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4.3981481481481502E-3</c:v>
                </c:pt>
                <c:pt idx="2">
                  <c:v>0</c:v>
                </c:pt>
                <c:pt idx="3">
                  <c:v>4.6296296296296298E-4</c:v>
                </c:pt>
                <c:pt idx="4">
                  <c:v>3.8194444444444398E-4</c:v>
                </c:pt>
                <c:pt idx="5">
                  <c:v>1.8518518518518501E-4</c:v>
                </c:pt>
                <c:pt idx="6">
                  <c:v>0</c:v>
                </c:pt>
                <c:pt idx="7">
                  <c:v>0</c:v>
                </c:pt>
                <c:pt idx="8">
                  <c:v>3.3564814814814801E-4</c:v>
                </c:pt>
                <c:pt idx="9">
                  <c:v>0</c:v>
                </c:pt>
                <c:pt idx="10">
                  <c:v>0</c:v>
                </c:pt>
                <c:pt idx="11">
                  <c:v>4.4560185185185197E-3</c:v>
                </c:pt>
                <c:pt idx="12">
                  <c:v>3.9120370370370403E-3</c:v>
                </c:pt>
                <c:pt idx="13">
                  <c:v>2.0138888888888901E-3</c:v>
                </c:pt>
                <c:pt idx="14">
                  <c:v>1.0763888888888899E-2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1.11111111111111E-3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1.0879629629629601E-3</c:v>
                </c:pt>
                <c:pt idx="12">
                  <c:v>0</c:v>
                </c:pt>
                <c:pt idx="13">
                  <c:v>3.9351851851851901E-4</c:v>
                </c:pt>
                <c:pt idx="14">
                  <c:v>6.2500000000000001E-4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1.37731481481481E-3</c:v>
                </c:pt>
                <c:pt idx="2">
                  <c:v>2.0833333333333299E-4</c:v>
                </c:pt>
                <c:pt idx="3">
                  <c:v>0</c:v>
                </c:pt>
                <c:pt idx="4">
                  <c:v>1.15740740740741E-4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1.6203703703703701E-4</c:v>
                </c:pt>
                <c:pt idx="9">
                  <c:v>0</c:v>
                </c:pt>
                <c:pt idx="10">
                  <c:v>0</c:v>
                </c:pt>
                <c:pt idx="11">
                  <c:v>4.1666666666666702E-4</c:v>
                </c:pt>
                <c:pt idx="12">
                  <c:v>0</c:v>
                </c:pt>
                <c:pt idx="13">
                  <c:v>0</c:v>
                </c:pt>
                <c:pt idx="14">
                  <c:v>1.9675925925925899E-4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1.3101851851851899E-2</c:v>
                </c:pt>
                <c:pt idx="2">
                  <c:v>1.37268518518519E-2</c:v>
                </c:pt>
                <c:pt idx="3">
                  <c:v>2.6504629629629599E-3</c:v>
                </c:pt>
                <c:pt idx="4">
                  <c:v>8.1365740740740704E-3</c:v>
                </c:pt>
                <c:pt idx="5">
                  <c:v>3.0092592592592601E-3</c:v>
                </c:pt>
                <c:pt idx="6">
                  <c:v>0</c:v>
                </c:pt>
                <c:pt idx="7">
                  <c:v>0</c:v>
                </c:pt>
                <c:pt idx="8">
                  <c:v>1.9560185185185201E-3</c:v>
                </c:pt>
                <c:pt idx="9">
                  <c:v>0</c:v>
                </c:pt>
                <c:pt idx="10">
                  <c:v>0</c:v>
                </c:pt>
                <c:pt idx="11">
                  <c:v>3.1412037037037002E-2</c:v>
                </c:pt>
                <c:pt idx="12">
                  <c:v>7.8819444444444397E-3</c:v>
                </c:pt>
                <c:pt idx="13">
                  <c:v>6.5972222222222196E-3</c:v>
                </c:pt>
                <c:pt idx="14">
                  <c:v>2.3564814814814799E-2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1.68287037037037E-2</c:v>
                </c:pt>
                <c:pt idx="2">
                  <c:v>7.2222222222222202E-3</c:v>
                </c:pt>
                <c:pt idx="3">
                  <c:v>9.0277777777777795E-4</c:v>
                </c:pt>
                <c:pt idx="4">
                  <c:v>1.3657407407407399E-2</c:v>
                </c:pt>
                <c:pt idx="5">
                  <c:v>1.6435185185185201E-3</c:v>
                </c:pt>
                <c:pt idx="6">
                  <c:v>0</c:v>
                </c:pt>
                <c:pt idx="7">
                  <c:v>0</c:v>
                </c:pt>
                <c:pt idx="8">
                  <c:v>1.07638888888889E-3</c:v>
                </c:pt>
                <c:pt idx="9">
                  <c:v>0</c:v>
                </c:pt>
                <c:pt idx="10">
                  <c:v>0</c:v>
                </c:pt>
                <c:pt idx="11">
                  <c:v>5.7870370370370398E-2</c:v>
                </c:pt>
                <c:pt idx="12">
                  <c:v>8.1365740740740704E-3</c:v>
                </c:pt>
                <c:pt idx="13">
                  <c:v>5.1967592592592603E-3</c:v>
                </c:pt>
                <c:pt idx="14">
                  <c:v>2.3668981481481499E-2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1.33101851851852E-3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1.8518518518518501E-4</c:v>
                </c:pt>
                <c:pt idx="6">
                  <c:v>0</c:v>
                </c:pt>
                <c:pt idx="7">
                  <c:v>0</c:v>
                </c:pt>
                <c:pt idx="8">
                  <c:v>3.2407407407407401E-4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5.09259259259259E-4</c:v>
                </c:pt>
                <c:pt idx="13">
                  <c:v>2.5462962962962999E-4</c:v>
                </c:pt>
                <c:pt idx="14">
                  <c:v>1.57407407407407E-3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8600704"/>
        <c:axId val="128606592"/>
      </c:barChart>
      <c:catAx>
        <c:axId val="12860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606592"/>
        <c:crosses val="autoZero"/>
        <c:auto val="1"/>
        <c:lblAlgn val="ctr"/>
        <c:lblOffset val="100"/>
        <c:noMultiLvlLbl val="0"/>
      </c:catAx>
      <c:valAx>
        <c:axId val="12860659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2860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0.690490770711224</c:v>
                </c:pt>
                <c:pt idx="1">
                  <c:v>0.84751247134960195</c:v>
                </c:pt>
                <c:pt idx="2">
                  <c:v>0.70958188153310098</c:v>
                </c:pt>
                <c:pt idx="3">
                  <c:v>0.78837118245888804</c:v>
                </c:pt>
                <c:pt idx="4">
                  <c:v>0.85375191424195995</c:v>
                </c:pt>
                <c:pt idx="5">
                  <c:v>0.89038106429410802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0.89094810768630495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0.64845633637165501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0.309509229288776</c:v>
                </c:pt>
                <c:pt idx="1">
                  <c:v>0.152487528650398</c:v>
                </c:pt>
                <c:pt idx="2">
                  <c:v>0.29041811846689902</c:v>
                </c:pt>
                <c:pt idx="3">
                  <c:v>0.21162881754111201</c:v>
                </c:pt>
                <c:pt idx="4">
                  <c:v>0.14624808575803999</c:v>
                </c:pt>
                <c:pt idx="5">
                  <c:v>0.109618935705892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0.109051892313695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0.35154366362834499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0381696"/>
        <c:axId val="170383232"/>
      </c:barChart>
      <c:catAx>
        <c:axId val="170381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383232"/>
        <c:crosses val="autoZero"/>
        <c:auto val="1"/>
        <c:lblAlgn val="ctr"/>
        <c:lblOffset val="100"/>
        <c:noMultiLvlLbl val="0"/>
      </c:catAx>
      <c:valAx>
        <c:axId val="1703832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038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0.51331360946745597</c:v>
                </c:pt>
                <c:pt idx="1">
                  <c:v>0.79671540156218701</c:v>
                </c:pt>
                <c:pt idx="2">
                  <c:v>1</c:v>
                </c:pt>
                <c:pt idx="3">
                  <c:v>0.56936127744511</c:v>
                </c:pt>
                <c:pt idx="4">
                  <c:v>0.967741935483871</c:v>
                </c:pt>
                <c:pt idx="5">
                  <c:v>0.57498943810730896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0.63982430453879902</c:v>
                </c:pt>
                <c:pt idx="10">
                  <c:v>1</c:v>
                </c:pt>
                <c:pt idx="11">
                  <c:v>0</c:v>
                </c:pt>
                <c:pt idx="12">
                  <c:v>0.922826830937714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0.91400797607178497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0.48668639053254398</c:v>
                </c:pt>
                <c:pt idx="1">
                  <c:v>0.20328459843781299</c:v>
                </c:pt>
                <c:pt idx="2">
                  <c:v>0</c:v>
                </c:pt>
                <c:pt idx="3">
                  <c:v>0.43063872255489</c:v>
                </c:pt>
                <c:pt idx="4">
                  <c:v>3.2258064516128997E-2</c:v>
                </c:pt>
                <c:pt idx="5">
                  <c:v>0.42501056189269099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0.36017569546120098</c:v>
                </c:pt>
                <c:pt idx="10">
                  <c:v>0</c:v>
                </c:pt>
                <c:pt idx="11">
                  <c:v>0</c:v>
                </c:pt>
                <c:pt idx="12">
                  <c:v>7.7173169062286107E-2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8.5992023928215394E-2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0981632"/>
        <c:axId val="176947200"/>
      </c:barChart>
      <c:catAx>
        <c:axId val="170981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947200"/>
        <c:crosses val="autoZero"/>
        <c:auto val="1"/>
        <c:lblAlgn val="ctr"/>
        <c:lblOffset val="100"/>
        <c:noMultiLvlLbl val="0"/>
      </c:catAx>
      <c:valAx>
        <c:axId val="1769472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0981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594624"/>
        <c:axId val="185596160"/>
      </c:barChart>
      <c:catAx>
        <c:axId val="18559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596160"/>
        <c:crosses val="autoZero"/>
        <c:auto val="1"/>
        <c:lblAlgn val="ctr"/>
        <c:lblOffset val="100"/>
        <c:noMultiLvlLbl val="0"/>
      </c:catAx>
      <c:valAx>
        <c:axId val="185596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59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'gr2-Eleumedia'!$D$2:$D$20</c:f>
              <c:numCache>
                <c:formatCode>0.00%</c:formatCode>
                <c:ptCount val="19"/>
                <c:pt idx="0">
                  <c:v>0.41692987997473202</c:v>
                </c:pt>
                <c:pt idx="1">
                  <c:v>0.88666189453591004</c:v>
                </c:pt>
                <c:pt idx="2">
                  <c:v>0.80186170212765995</c:v>
                </c:pt>
                <c:pt idx="3">
                  <c:v>0.97715373631603997</c:v>
                </c:pt>
                <c:pt idx="4">
                  <c:v>0.92840994724943504</c:v>
                </c:pt>
                <c:pt idx="5">
                  <c:v>0.63967099019297702</c:v>
                </c:pt>
                <c:pt idx="6">
                  <c:v>0.68807339449541305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0.69576343474552205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0.60084328882642302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'gr2-Eleumedia'!$E$2:$E$20</c:f>
              <c:numCache>
                <c:formatCode>0.00%</c:formatCode>
                <c:ptCount val="19"/>
                <c:pt idx="0">
                  <c:v>0.58307012002526803</c:v>
                </c:pt>
                <c:pt idx="1">
                  <c:v>0.11333810546409</c:v>
                </c:pt>
                <c:pt idx="2">
                  <c:v>0.19813829787234</c:v>
                </c:pt>
                <c:pt idx="3">
                  <c:v>2.2846263683959998E-2</c:v>
                </c:pt>
                <c:pt idx="4">
                  <c:v>7.1590052750565195E-2</c:v>
                </c:pt>
                <c:pt idx="5">
                  <c:v>0.36032900980702298</c:v>
                </c:pt>
                <c:pt idx="6">
                  <c:v>0.31192660550458701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0.30423656525447801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0.39915671117357698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0023296"/>
        <c:axId val="250037376"/>
      </c:barChart>
      <c:catAx>
        <c:axId val="250023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0037376"/>
        <c:crosses val="autoZero"/>
        <c:auto val="1"/>
        <c:lblAlgn val="ctr"/>
        <c:lblOffset val="100"/>
        <c:noMultiLvlLbl val="0"/>
      </c:catAx>
      <c:valAx>
        <c:axId val="250037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00232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59720320"/>
        <c:axId val="259721856"/>
      </c:barChart>
      <c:catAx>
        <c:axId val="259720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9721856"/>
        <c:crosses val="autoZero"/>
        <c:auto val="1"/>
        <c:lblAlgn val="ctr"/>
        <c:lblOffset val="100"/>
        <c:noMultiLvlLbl val="0"/>
      </c:catAx>
      <c:valAx>
        <c:axId val="259721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5972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469632"/>
        <c:axId val="128471424"/>
      </c:barChart>
      <c:catAx>
        <c:axId val="12846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471424"/>
        <c:crosses val="autoZero"/>
        <c:auto val="1"/>
        <c:lblAlgn val="ctr"/>
        <c:lblOffset val="100"/>
        <c:noMultiLvlLbl val="0"/>
      </c:catAx>
      <c:valAx>
        <c:axId val="128471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84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0105344"/>
        <c:axId val="260106880"/>
      </c:barChart>
      <c:catAx>
        <c:axId val="26010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0106880"/>
        <c:crosses val="autoZero"/>
        <c:auto val="1"/>
        <c:lblAlgn val="ctr"/>
        <c:lblOffset val="100"/>
        <c:noMultiLvlLbl val="0"/>
      </c:catAx>
      <c:valAx>
        <c:axId val="2601068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01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7380224"/>
        <c:axId val="57386112"/>
      </c:barChart>
      <c:catAx>
        <c:axId val="57380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386112"/>
        <c:crosses val="autoZero"/>
        <c:auto val="1"/>
        <c:lblAlgn val="ctr"/>
        <c:lblOffset val="100"/>
        <c:noMultiLvlLbl val="0"/>
      </c:catAx>
      <c:valAx>
        <c:axId val="573861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3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0.79113601630157904</c:v>
                </c:pt>
                <c:pt idx="1">
                  <c:v>1</c:v>
                </c:pt>
                <c:pt idx="2">
                  <c:v>0.79270516717325201</c:v>
                </c:pt>
                <c:pt idx="3">
                  <c:v>0.96575943810359999</c:v>
                </c:pt>
                <c:pt idx="4">
                  <c:v>0.25954198473282403</c:v>
                </c:pt>
                <c:pt idx="5">
                  <c:v>0.85224274406332501</c:v>
                </c:pt>
                <c:pt idx="6">
                  <c:v>0.55555555555555602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0.69890109890109897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0.76884579293087296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0.20886398369842099</c:v>
                </c:pt>
                <c:pt idx="1">
                  <c:v>0</c:v>
                </c:pt>
                <c:pt idx="2">
                  <c:v>0.20729483282674799</c:v>
                </c:pt>
                <c:pt idx="3">
                  <c:v>3.4240561896400401E-2</c:v>
                </c:pt>
                <c:pt idx="4">
                  <c:v>0.74045801526717603</c:v>
                </c:pt>
                <c:pt idx="5">
                  <c:v>0.14775725593667499</c:v>
                </c:pt>
                <c:pt idx="6">
                  <c:v>0.44444444444444497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0.30109890109890097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0.23115420706912701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996864"/>
        <c:axId val="128998400"/>
      </c:barChart>
      <c:catAx>
        <c:axId val="12899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98400"/>
        <c:crosses val="autoZero"/>
        <c:auto val="1"/>
        <c:lblAlgn val="ctr"/>
        <c:lblOffset val="100"/>
        <c:noMultiLvlLbl val="0"/>
      </c:catAx>
      <c:valAx>
        <c:axId val="1289984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89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0.84941889843355201</c:v>
                </c:pt>
                <c:pt idx="1">
                  <c:v>1</c:v>
                </c:pt>
                <c:pt idx="2">
                  <c:v>0.94399999999999995</c:v>
                </c:pt>
                <c:pt idx="3">
                  <c:v>0.86595049042503502</c:v>
                </c:pt>
                <c:pt idx="4">
                  <c:v>0</c:v>
                </c:pt>
                <c:pt idx="5">
                  <c:v>0.84615384615384603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0.89480000000000004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0.15058110156644799</c:v>
                </c:pt>
                <c:pt idx="1">
                  <c:v>0</c:v>
                </c:pt>
                <c:pt idx="2">
                  <c:v>5.6000000000000001E-2</c:v>
                </c:pt>
                <c:pt idx="3">
                  <c:v>0.134049509574965</c:v>
                </c:pt>
                <c:pt idx="4">
                  <c:v>0</c:v>
                </c:pt>
                <c:pt idx="5">
                  <c:v>0.15384615384615399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0.1052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536320"/>
        <c:axId val="148542208"/>
      </c:barChart>
      <c:catAx>
        <c:axId val="148536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542208"/>
        <c:crosses val="autoZero"/>
        <c:auto val="1"/>
        <c:lblAlgn val="ctr"/>
        <c:lblOffset val="100"/>
        <c:noMultiLvlLbl val="0"/>
      </c:catAx>
      <c:valAx>
        <c:axId val="148542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85363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1</c:v>
                </c:pt>
                <c:pt idx="1">
                  <c:v>0.86111111111111105</c:v>
                </c:pt>
                <c:pt idx="2">
                  <c:v>0.75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0.89247311827956999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0.13888888888888901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0.10752688172043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655488"/>
        <c:axId val="148657280"/>
      </c:barChart>
      <c:catAx>
        <c:axId val="1486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657280"/>
        <c:crosses val="autoZero"/>
        <c:auto val="1"/>
        <c:lblAlgn val="ctr"/>
        <c:lblOffset val="100"/>
        <c:noMultiLvlLbl val="0"/>
      </c:catAx>
      <c:valAx>
        <c:axId val="148657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86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'gr1-Eleumedia'!$D$2:$D$20</c:f>
              <c:numCache>
                <c:formatCode>0.00%</c:formatCode>
                <c:ptCount val="19"/>
                <c:pt idx="0">
                  <c:v>0.72494432071269499</c:v>
                </c:pt>
                <c:pt idx="1">
                  <c:v>0.906183368869936</c:v>
                </c:pt>
                <c:pt idx="2">
                  <c:v>0.91507798960138698</c:v>
                </c:pt>
                <c:pt idx="3">
                  <c:v>0.798085291557876</c:v>
                </c:pt>
                <c:pt idx="4">
                  <c:v>0</c:v>
                </c:pt>
                <c:pt idx="5">
                  <c:v>0.64943820224719095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0.32</c:v>
                </c:pt>
                <c:pt idx="10">
                  <c:v>1</c:v>
                </c:pt>
                <c:pt idx="11">
                  <c:v>0</c:v>
                </c:pt>
                <c:pt idx="12">
                  <c:v>0.77006802721088397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0.81164901664145195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'gr1-Eleumedia'!$E$2:$E$20</c:f>
              <c:numCache>
                <c:formatCode>0.00%</c:formatCode>
                <c:ptCount val="19"/>
                <c:pt idx="0">
                  <c:v>0.27505567928730501</c:v>
                </c:pt>
                <c:pt idx="1">
                  <c:v>9.3816631130063999E-2</c:v>
                </c:pt>
                <c:pt idx="2">
                  <c:v>8.4922010398613496E-2</c:v>
                </c:pt>
                <c:pt idx="3">
                  <c:v>0.201914708442124</c:v>
                </c:pt>
                <c:pt idx="4">
                  <c:v>0</c:v>
                </c:pt>
                <c:pt idx="5">
                  <c:v>0.35056179775280899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0.68</c:v>
                </c:pt>
                <c:pt idx="10">
                  <c:v>0</c:v>
                </c:pt>
                <c:pt idx="11">
                  <c:v>0</c:v>
                </c:pt>
                <c:pt idx="12">
                  <c:v>0.22993197278911601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0.188350983358548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838272"/>
        <c:axId val="148839808"/>
      </c:barChart>
      <c:catAx>
        <c:axId val="148838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839808"/>
        <c:crosses val="autoZero"/>
        <c:auto val="1"/>
        <c:lblAlgn val="ctr"/>
        <c:lblOffset val="100"/>
        <c:noMultiLvlLbl val="0"/>
      </c:catAx>
      <c:valAx>
        <c:axId val="1488398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88382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0.903954802259887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0.80769230769230804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9.6045197740112997E-2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0.19230769230769201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9071360"/>
        <c:axId val="149072896"/>
      </c:barChart>
      <c:catAx>
        <c:axId val="149071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9072896"/>
        <c:crosses val="autoZero"/>
        <c:auto val="1"/>
        <c:lblAlgn val="ctr"/>
        <c:lblOffset val="100"/>
        <c:noMultiLvlLbl val="0"/>
      </c:catAx>
      <c:valAx>
        <c:axId val="1490728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907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0.79559748427672905</c:v>
                </c:pt>
                <c:pt idx="1">
                  <c:v>1</c:v>
                </c:pt>
                <c:pt idx="2">
                  <c:v>0.92653061224489797</c:v>
                </c:pt>
                <c:pt idx="3">
                  <c:v>0.43292682926829301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0.80128205128205099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0.20440251572327001</c:v>
                </c:pt>
                <c:pt idx="1">
                  <c:v>0</c:v>
                </c:pt>
                <c:pt idx="2">
                  <c:v>7.3469387755102006E-2</c:v>
                </c:pt>
                <c:pt idx="3">
                  <c:v>0.56707317073170704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0.19871794871794901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9302272"/>
        <c:axId val="149316352"/>
      </c:barChart>
      <c:catAx>
        <c:axId val="14930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9316352"/>
        <c:crosses val="autoZero"/>
        <c:auto val="1"/>
        <c:lblAlgn val="ctr"/>
        <c:lblOffset val="100"/>
        <c:noMultiLvlLbl val="0"/>
      </c:catAx>
      <c:valAx>
        <c:axId val="1493163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930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0.94461538461538497</c:v>
                </c:pt>
                <c:pt idx="1">
                  <c:v>1</c:v>
                </c:pt>
                <c:pt idx="2">
                  <c:v>1</c:v>
                </c:pt>
                <c:pt idx="3">
                  <c:v>0.96303901437371697</c:v>
                </c:pt>
                <c:pt idx="4">
                  <c:v>0</c:v>
                </c:pt>
                <c:pt idx="5">
                  <c:v>0.70995670995671001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0.76409903713892702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5.53846153846154E-2</c:v>
                </c:pt>
                <c:pt idx="1">
                  <c:v>0</c:v>
                </c:pt>
                <c:pt idx="2">
                  <c:v>0</c:v>
                </c:pt>
                <c:pt idx="3">
                  <c:v>3.6960985626283402E-2</c:v>
                </c:pt>
                <c:pt idx="4">
                  <c:v>1</c:v>
                </c:pt>
                <c:pt idx="5">
                  <c:v>0.29004329004328999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0.23590096286107301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9513728"/>
        <c:axId val="169515264"/>
      </c:barChart>
      <c:catAx>
        <c:axId val="169513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515264"/>
        <c:crosses val="autoZero"/>
        <c:auto val="1"/>
        <c:lblAlgn val="ctr"/>
        <c:lblOffset val="100"/>
        <c:noMultiLvlLbl val="0"/>
      </c:catAx>
      <c:valAx>
        <c:axId val="1695152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951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01.11.2019 al 30.11.2019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69761408"/>
        <c:axId val="169775488"/>
      </c:barChart>
      <c:catAx>
        <c:axId val="169761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775488"/>
        <c:crosses val="autoZero"/>
        <c:auto val="1"/>
        <c:lblAlgn val="ctr"/>
        <c:lblOffset val="100"/>
        <c:noMultiLvlLbl val="0"/>
      </c:catAx>
      <c:valAx>
        <c:axId val="1697754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6976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111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2"/>
  <sheetViews>
    <sheetView showGridLines="0" showZeros="0" view="pageBreakPreview" zoomScale="80" zoomScaleNormal="70" zoomScaleSheetLayoutView="80" workbookViewId="0">
      <selection activeCell="B19" sqref="B19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14" width="8.453125" style="5" customWidth="1"/>
    <col min="15" max="16384" width="8.81640625" style="5"/>
  </cols>
  <sheetData>
    <row r="2" spans="2:14" ht="15" thickBot="1" x14ac:dyDescent="0.4"/>
    <row r="3" spans="2:14" x14ac:dyDescent="0.35">
      <c r="B3" s="183" t="s">
        <v>28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3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1.54050925925926E-2</v>
      </c>
      <c r="D7" s="12">
        <f t="shared" ref="D7:D19" si="0">IFERROR(C7/C$20,0)</f>
        <v>0.202371902083017</v>
      </c>
      <c r="E7" s="12">
        <f t="shared" ref="E7:E19" si="1">IFERROR(C7/C$31,0)</f>
        <v>0.11284442560406967</v>
      </c>
      <c r="F7" s="11">
        <v>2.93981481481481E-3</v>
      </c>
      <c r="G7" s="12">
        <f t="shared" ref="G7:G19" si="2">IFERROR(F7/F$20,0)</f>
        <v>0.17361585782638392</v>
      </c>
      <c r="H7" s="12">
        <f t="shared" ref="H7:H19" si="3">IFERROR(F7/F$31,0)</f>
        <v>9.3657817109144406E-2</v>
      </c>
      <c r="I7" s="11">
        <v>4.3750000000000004E-3</v>
      </c>
      <c r="J7" s="12">
        <f t="shared" ref="J7:J19" si="4">IFERROR(I7/I$20,0)</f>
        <v>0.18871692461308048</v>
      </c>
      <c r="K7" s="12">
        <f t="shared" ref="K7:K19" si="5">IFERROR(I7/I$31,0)</f>
        <v>0.10029185460334311</v>
      </c>
      <c r="L7" s="13">
        <f>SUM(C7,F7,I7)</f>
        <v>2.2719907407407411E-2</v>
      </c>
      <c r="M7" s="12">
        <f t="shared" ref="M7:M19" si="6">IFERROR(L7/L$20,0)</f>
        <v>0.19545952404659986</v>
      </c>
      <c r="N7" s="14">
        <f t="shared" ref="N7:N17" si="7">IFERROR(L7/L$31,0)</f>
        <v>0.10740862333114476</v>
      </c>
    </row>
    <row r="8" spans="2:14" x14ac:dyDescent="0.35">
      <c r="B8" s="150" t="s">
        <v>116</v>
      </c>
      <c r="C8" s="11">
        <v>1.7349537037037E-2</v>
      </c>
      <c r="D8" s="12">
        <f t="shared" si="0"/>
        <v>0.2279154629770411</v>
      </c>
      <c r="E8" s="12">
        <f t="shared" si="1"/>
        <v>0.12708774904620584</v>
      </c>
      <c r="F8" s="11">
        <v>5.0578703703703697E-3</v>
      </c>
      <c r="G8" s="12">
        <f t="shared" si="2"/>
        <v>0.29870129870129875</v>
      </c>
      <c r="H8" s="12">
        <f t="shared" si="3"/>
        <v>0.16113569321533924</v>
      </c>
      <c r="I8" s="11">
        <v>5.9027777777777802E-3</v>
      </c>
      <c r="J8" s="12">
        <f t="shared" si="4"/>
        <v>0.25461807289066424</v>
      </c>
      <c r="K8" s="12">
        <f t="shared" si="5"/>
        <v>0.13531440700451058</v>
      </c>
      <c r="L8" s="13">
        <f t="shared" ref="L8:L19" si="8">SUM(C8,F8,I8)</f>
        <v>2.831018518518515E-2</v>
      </c>
      <c r="M8" s="12">
        <f t="shared" si="6"/>
        <v>0.24355272328985358</v>
      </c>
      <c r="N8" s="14">
        <f t="shared" si="7"/>
        <v>0.13383672576056022</v>
      </c>
    </row>
    <row r="9" spans="2:14" x14ac:dyDescent="0.35">
      <c r="B9" s="10" t="s">
        <v>51</v>
      </c>
      <c r="C9" s="11">
        <v>1.35648148148148E-2</v>
      </c>
      <c r="D9" s="12">
        <f t="shared" si="0"/>
        <v>0.17819674623688622</v>
      </c>
      <c r="E9" s="12">
        <f t="shared" si="1"/>
        <v>9.9364137346333162E-2</v>
      </c>
      <c r="F9" s="11">
        <v>1.4583333333333299E-3</v>
      </c>
      <c r="G9" s="12">
        <f t="shared" si="2"/>
        <v>8.6124401913875423E-2</v>
      </c>
      <c r="H9" s="12">
        <f t="shared" si="3"/>
        <v>4.6460176991150341E-2</v>
      </c>
      <c r="I9" s="11">
        <v>4.0162037037036998E-3</v>
      </c>
      <c r="J9" s="12">
        <f t="shared" si="4"/>
        <v>0.17324013979031444</v>
      </c>
      <c r="K9" s="12">
        <f t="shared" si="5"/>
        <v>9.2066861236402175E-2</v>
      </c>
      <c r="L9" s="13">
        <f t="shared" si="8"/>
        <v>1.9039351851851832E-2</v>
      </c>
      <c r="M9" s="12">
        <f t="shared" si="6"/>
        <v>0.16379567858209698</v>
      </c>
      <c r="N9" s="14">
        <f t="shared" si="7"/>
        <v>9.0008754650908254E-2</v>
      </c>
    </row>
    <row r="10" spans="2:14" x14ac:dyDescent="0.35">
      <c r="B10" s="10" t="s">
        <v>11</v>
      </c>
      <c r="C10" s="11">
        <v>1.72106481481481E-2</v>
      </c>
      <c r="D10" s="12">
        <f t="shared" si="0"/>
        <v>0.22609092291318206</v>
      </c>
      <c r="E10" s="12">
        <f t="shared" si="1"/>
        <v>0.12607036880033887</v>
      </c>
      <c r="F10" s="11">
        <v>4.1435185185185203E-3</v>
      </c>
      <c r="G10" s="12">
        <f t="shared" si="2"/>
        <v>0.2447026657552975</v>
      </c>
      <c r="H10" s="12">
        <f t="shared" si="3"/>
        <v>0.13200589970501483</v>
      </c>
      <c r="I10" s="11">
        <v>5.0115740740740702E-3</v>
      </c>
      <c r="J10" s="12">
        <f t="shared" si="4"/>
        <v>0.21617573639540683</v>
      </c>
      <c r="K10" s="12">
        <f t="shared" si="5"/>
        <v>0.11488458477049611</v>
      </c>
      <c r="L10" s="13">
        <f t="shared" si="8"/>
        <v>2.636574074074069E-2</v>
      </c>
      <c r="M10" s="12">
        <f t="shared" si="6"/>
        <v>0.22682465398785204</v>
      </c>
      <c r="N10" s="14">
        <f t="shared" si="7"/>
        <v>0.12464434230685036</v>
      </c>
    </row>
    <row r="11" spans="2:14" x14ac:dyDescent="0.35">
      <c r="B11" s="10" t="s">
        <v>12</v>
      </c>
      <c r="C11" s="11">
        <v>3.81944444444444E-3</v>
      </c>
      <c r="D11" s="12">
        <f t="shared" si="0"/>
        <v>5.017485175611984E-2</v>
      </c>
      <c r="E11" s="12">
        <f t="shared" si="1"/>
        <v>2.7977956761339538E-2</v>
      </c>
      <c r="F11" s="11">
        <v>7.8703703703703705E-4</v>
      </c>
      <c r="G11" s="12">
        <f t="shared" si="2"/>
        <v>4.6479835953520177E-2</v>
      </c>
      <c r="H11" s="12">
        <f t="shared" si="3"/>
        <v>2.5073746312684372E-2</v>
      </c>
      <c r="I11" s="11">
        <v>1.4583333333333299E-3</v>
      </c>
      <c r="J11" s="12">
        <f t="shared" si="4"/>
        <v>6.2905641537693333E-2</v>
      </c>
      <c r="K11" s="12">
        <f t="shared" si="5"/>
        <v>3.3430618201114287E-2</v>
      </c>
      <c r="L11" s="13">
        <f t="shared" si="8"/>
        <v>6.0648148148148067E-3</v>
      </c>
      <c r="M11" s="12">
        <f t="shared" si="6"/>
        <v>5.2175644727671E-2</v>
      </c>
      <c r="N11" s="14">
        <f t="shared" si="7"/>
        <v>2.8671481724666208E-2</v>
      </c>
    </row>
    <row r="12" spans="2:14" x14ac:dyDescent="0.35">
      <c r="B12" s="10" t="s">
        <v>199</v>
      </c>
      <c r="C12" s="11">
        <v>2.88194444444444E-3</v>
      </c>
      <c r="D12" s="12">
        <f t="shared" si="0"/>
        <v>3.7859206325072225E-2</v>
      </c>
      <c r="E12" s="12">
        <f t="shared" si="1"/>
        <v>2.1110640101738007E-2</v>
      </c>
      <c r="F12" s="11">
        <v>5.20833333333333E-4</v>
      </c>
      <c r="G12" s="12">
        <f t="shared" si="2"/>
        <v>3.0758714969241274E-2</v>
      </c>
      <c r="H12" s="12">
        <f t="shared" si="3"/>
        <v>1.6592920353982292E-2</v>
      </c>
      <c r="I12" s="11">
        <v>9.8379629629629598E-4</v>
      </c>
      <c r="J12" s="12">
        <f t="shared" si="4"/>
        <v>4.2436345481777341E-2</v>
      </c>
      <c r="K12" s="12">
        <f t="shared" si="5"/>
        <v>2.2552401167418416E-2</v>
      </c>
      <c r="L12" s="13">
        <f t="shared" si="8"/>
        <v>4.3865740740740688E-3</v>
      </c>
      <c r="M12" s="12">
        <f t="shared" si="6"/>
        <v>3.7737727770586475E-2</v>
      </c>
      <c r="N12" s="14">
        <f t="shared" si="7"/>
        <v>2.0737579339023843E-2</v>
      </c>
    </row>
    <row r="13" spans="2:14" x14ac:dyDescent="0.35">
      <c r="B13" s="10" t="s">
        <v>128</v>
      </c>
      <c r="C13" s="11">
        <v>9.3749999999999997E-4</v>
      </c>
      <c r="D13" s="12">
        <f t="shared" si="0"/>
        <v>1.2315645431047611E-2</v>
      </c>
      <c r="E13" s="12">
        <f t="shared" si="1"/>
        <v>6.8673166596015314E-3</v>
      </c>
      <c r="F13" s="11">
        <v>2.31481481481481E-4</v>
      </c>
      <c r="G13" s="12">
        <f t="shared" si="2"/>
        <v>1.3670539986329435E-2</v>
      </c>
      <c r="H13" s="12">
        <f t="shared" si="3"/>
        <v>7.3746312684365642E-3</v>
      </c>
      <c r="I13" s="11">
        <v>8.1018518518518503E-5</v>
      </c>
      <c r="J13" s="12">
        <f t="shared" si="4"/>
        <v>3.4947578632051929E-3</v>
      </c>
      <c r="K13" s="12">
        <f t="shared" si="5"/>
        <v>1.8572565667285756E-3</v>
      </c>
      <c r="L13" s="13">
        <f t="shared" si="8"/>
        <v>1.2499999999999994E-3</v>
      </c>
      <c r="M13" s="12">
        <f t="shared" si="6"/>
        <v>1.0753758837000903E-2</v>
      </c>
      <c r="N13" s="14">
        <f t="shared" si="7"/>
        <v>5.9093893630991472E-3</v>
      </c>
    </row>
    <row r="14" spans="2:14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35">
      <c r="B15" s="10" t="s">
        <v>200</v>
      </c>
      <c r="C15" s="11">
        <v>1.15740740740741E-4</v>
      </c>
      <c r="D15" s="12">
        <f t="shared" si="0"/>
        <v>1.5204500532157578E-3</v>
      </c>
      <c r="E15" s="12">
        <f t="shared" si="1"/>
        <v>8.4781687155574656E-4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6.4902646030953618E-3</v>
      </c>
      <c r="K15" s="12">
        <f t="shared" si="5"/>
        <v>3.4491907667816421E-3</v>
      </c>
      <c r="L15" s="13">
        <f t="shared" si="8"/>
        <v>2.6620370370370399E-4</v>
      </c>
      <c r="M15" s="12">
        <f t="shared" si="6"/>
        <v>2.2901523449168626E-3</v>
      </c>
      <c r="N15" s="14">
        <f t="shared" si="7"/>
        <v>1.2584810680674129E-3</v>
      </c>
    </row>
    <row r="16" spans="2:14" x14ac:dyDescent="0.35">
      <c r="B16" s="10" t="s">
        <v>127</v>
      </c>
      <c r="C16" s="11">
        <v>1.15740740740741E-4</v>
      </c>
      <c r="D16" s="12">
        <f t="shared" si="0"/>
        <v>1.5204500532157578E-3</v>
      </c>
      <c r="E16" s="12">
        <f t="shared" si="1"/>
        <v>8.4781687155574656E-4</v>
      </c>
      <c r="F16" s="11">
        <v>0</v>
      </c>
      <c r="G16" s="12">
        <f t="shared" si="2"/>
        <v>0</v>
      </c>
      <c r="H16" s="12">
        <f t="shared" si="3"/>
        <v>0</v>
      </c>
      <c r="I16" s="11">
        <v>1.15740740740741E-4</v>
      </c>
      <c r="J16" s="12">
        <f t="shared" si="4"/>
        <v>4.992511233150288E-3</v>
      </c>
      <c r="K16" s="12">
        <f t="shared" si="5"/>
        <v>2.6532236667551144E-3</v>
      </c>
      <c r="L16" s="13">
        <f t="shared" si="8"/>
        <v>2.3148148148148201E-4</v>
      </c>
      <c r="M16" s="12">
        <f t="shared" si="6"/>
        <v>1.9914368216668392E-3</v>
      </c>
      <c r="N16" s="14">
        <f t="shared" si="7"/>
        <v>1.0943313635368821E-3</v>
      </c>
    </row>
    <row r="17" spans="2:14" x14ac:dyDescent="0.35">
      <c r="B17" s="10" t="s">
        <v>201</v>
      </c>
      <c r="C17" s="11">
        <v>1.6435185185185201E-3</v>
      </c>
      <c r="D17" s="12">
        <f t="shared" si="0"/>
        <v>2.1590390755663734E-2</v>
      </c>
      <c r="E17" s="12">
        <f t="shared" si="1"/>
        <v>1.2038999576091584E-2</v>
      </c>
      <c r="F17" s="11">
        <v>3.4722222222222202E-4</v>
      </c>
      <c r="G17" s="12">
        <f t="shared" si="2"/>
        <v>2.0505809979494184E-2</v>
      </c>
      <c r="H17" s="12">
        <f t="shared" si="3"/>
        <v>1.1061946902654864E-2</v>
      </c>
      <c r="I17" s="11">
        <v>3.4722222222222202E-4</v>
      </c>
      <c r="J17" s="12">
        <f t="shared" si="4"/>
        <v>1.4977533699450821E-2</v>
      </c>
      <c r="K17" s="12">
        <f t="shared" si="5"/>
        <v>7.9596710002653205E-3</v>
      </c>
      <c r="L17" s="13">
        <f t="shared" si="8"/>
        <v>2.337962962962964E-3</v>
      </c>
      <c r="M17" s="12">
        <f t="shared" si="6"/>
        <v>2.0113511898835042E-2</v>
      </c>
      <c r="N17" s="14">
        <f t="shared" si="7"/>
        <v>1.1052746771722488E-2</v>
      </c>
    </row>
    <row r="18" spans="2:14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/>
    </row>
    <row r="19" spans="2:14" ht="15" thickBot="1" x14ac:dyDescent="0.4">
      <c r="B19" s="10" t="s">
        <v>13</v>
      </c>
      <c r="C19" s="11">
        <v>3.0787037037036998E-3</v>
      </c>
      <c r="D19" s="12">
        <f t="shared" si="0"/>
        <v>4.0443971415539015E-2</v>
      </c>
      <c r="E19" s="12">
        <f t="shared" si="1"/>
        <v>2.2551928783382778E-2</v>
      </c>
      <c r="F19" s="11">
        <v>1.44675925925926E-3</v>
      </c>
      <c r="G19" s="12">
        <f t="shared" si="2"/>
        <v>8.5440874914559192E-2</v>
      </c>
      <c r="H19" s="12">
        <f t="shared" si="3"/>
        <v>4.6091445427728646E-2</v>
      </c>
      <c r="I19" s="11">
        <v>7.4074074074074103E-4</v>
      </c>
      <c r="J19" s="12">
        <f t="shared" si="4"/>
        <v>3.1952071892161781E-2</v>
      </c>
      <c r="K19" s="12">
        <f t="shared" si="5"/>
        <v>1.69806314672327E-2</v>
      </c>
      <c r="L19" s="13">
        <f t="shared" si="8"/>
        <v>5.2662037037037018E-3</v>
      </c>
      <c r="M19" s="12">
        <f t="shared" si="6"/>
        <v>4.5305187692920475E-2</v>
      </c>
      <c r="N19" s="14">
        <f>IFERROR(L19/L$31,0)</f>
        <v>2.4896038520464004E-2</v>
      </c>
    </row>
    <row r="20" spans="2:14" ht="15.5" thickTop="1" thickBot="1" x14ac:dyDescent="0.4">
      <c r="B20" s="31" t="s">
        <v>3</v>
      </c>
      <c r="C20" s="32">
        <f>SUM(C7:C19)</f>
        <v>7.6122685185185057E-2</v>
      </c>
      <c r="D20" s="33">
        <f>IFERROR(SUM(D7:D19),0)</f>
        <v>1.0000000000000002</v>
      </c>
      <c r="E20" s="33">
        <f>IFERROR(SUM(E7:E19),0)</f>
        <v>0.55760915642221243</v>
      </c>
      <c r="F20" s="32">
        <f>SUM(F7:F19)</f>
        <v>1.6932870370370365E-2</v>
      </c>
      <c r="G20" s="33">
        <f>IFERROR(SUM(G7:G19),0)</f>
        <v>0.99999999999999978</v>
      </c>
      <c r="H20" s="33">
        <f>IFERROR(SUM(H7:H19),0)</f>
        <v>0.5394542772861356</v>
      </c>
      <c r="I20" s="32">
        <f>SUM(I7:I19)</f>
        <v>2.3182870370370361E-2</v>
      </c>
      <c r="J20" s="33">
        <f>IFERROR(SUM(J7:J19),0)</f>
        <v>1</v>
      </c>
      <c r="K20" s="33">
        <f>IFERROR(SUM(K7:K19),0)</f>
        <v>0.53144070045104796</v>
      </c>
      <c r="L20" s="32">
        <f>SUM(L7:L19)</f>
        <v>0.1162384259259258</v>
      </c>
      <c r="M20" s="33">
        <f>IFERROR(SUM(M7:M19),0)</f>
        <v>1</v>
      </c>
      <c r="N20" s="34">
        <f>IFERROR(SUM(N7:N19),0)</f>
        <v>0.54951849420004351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1.0763888888888899E-2</v>
      </c>
      <c r="D23" s="19"/>
      <c r="E23" s="12">
        <f>IFERROR(C23/C$31,0)</f>
        <v>7.8846969054684329E-2</v>
      </c>
      <c r="F23" s="11">
        <v>2.0138888888888901E-3</v>
      </c>
      <c r="G23" s="19"/>
      <c r="H23" s="12">
        <f>IFERROR(F23/F$31,0)</f>
        <v>6.4159292035398288E-2</v>
      </c>
      <c r="I23" s="11">
        <v>3.9120370370370403E-3</v>
      </c>
      <c r="J23" s="19"/>
      <c r="K23" s="12">
        <f>IFERROR(I23/I$31,0)</f>
        <v>8.9678959936322744E-2</v>
      </c>
      <c r="L23" s="13">
        <f>SUM(C23,F23,I23)</f>
        <v>1.6689814814814831E-2</v>
      </c>
      <c r="M23" s="19"/>
      <c r="N23" s="14">
        <f>IFERROR(L23/L$31,0)</f>
        <v>7.8901291311009092E-2</v>
      </c>
    </row>
    <row r="24" spans="2:14" x14ac:dyDescent="0.35">
      <c r="B24" s="18" t="s">
        <v>16</v>
      </c>
      <c r="C24" s="11">
        <v>6.2500000000000001E-4</v>
      </c>
      <c r="D24" s="19"/>
      <c r="E24" s="12">
        <f t="shared" ref="E24:E28" si="9">IFERROR(C24/C$31,0)</f>
        <v>4.5782111064010212E-3</v>
      </c>
      <c r="F24" s="11">
        <v>3.9351851851851901E-4</v>
      </c>
      <c r="G24" s="19"/>
      <c r="H24" s="12">
        <f t="shared" ref="H24:H28" si="10">IFERROR(F24/F$31,0)</f>
        <v>1.2536873156342202E-2</v>
      </c>
      <c r="I24" s="11">
        <v>0</v>
      </c>
      <c r="J24" s="19"/>
      <c r="K24" s="12">
        <f t="shared" ref="K24:K28" si="11">IFERROR(I24/I$31,0)</f>
        <v>0</v>
      </c>
      <c r="L24" s="13">
        <f t="shared" ref="L24:L28" si="12">SUM(C24,F24,I24)</f>
        <v>1.0185185185185191E-3</v>
      </c>
      <c r="M24" s="19"/>
      <c r="N24" s="14">
        <f t="shared" ref="N24:N28" si="13">IFERROR(L24/L$31,0)</f>
        <v>4.8150579995622734E-3</v>
      </c>
    </row>
    <row r="25" spans="2:14" x14ac:dyDescent="0.35">
      <c r="B25" s="18" t="s">
        <v>17</v>
      </c>
      <c r="C25" s="11">
        <v>1.9675925925925899E-4</v>
      </c>
      <c r="D25" s="19"/>
      <c r="E25" s="12">
        <f t="shared" si="9"/>
        <v>1.4412886816447638E-3</v>
      </c>
      <c r="F25" s="11">
        <v>0</v>
      </c>
      <c r="G25" s="19"/>
      <c r="H25" s="12">
        <f t="shared" si="10"/>
        <v>0</v>
      </c>
      <c r="I25" s="11">
        <v>0</v>
      </c>
      <c r="J25" s="19"/>
      <c r="K25" s="12">
        <f t="shared" si="11"/>
        <v>0</v>
      </c>
      <c r="L25" s="13">
        <f t="shared" si="12"/>
        <v>1.9675925925925899E-4</v>
      </c>
      <c r="M25" s="19"/>
      <c r="N25" s="14">
        <f t="shared" si="13"/>
        <v>9.3018165900634643E-4</v>
      </c>
    </row>
    <row r="26" spans="2:14" x14ac:dyDescent="0.35">
      <c r="B26" s="18" t="s">
        <v>18</v>
      </c>
      <c r="C26" s="11">
        <v>2.3564814814814799E-2</v>
      </c>
      <c r="D26" s="19"/>
      <c r="E26" s="12">
        <f t="shared" si="9"/>
        <v>0.17261551504874947</v>
      </c>
      <c r="F26" s="11">
        <v>6.5972222222222196E-3</v>
      </c>
      <c r="G26" s="19"/>
      <c r="H26" s="12">
        <f t="shared" si="10"/>
        <v>0.21017699115044244</v>
      </c>
      <c r="I26" s="11">
        <v>7.8819444444444397E-3</v>
      </c>
      <c r="J26" s="19"/>
      <c r="K26" s="12">
        <f t="shared" si="11"/>
        <v>0.18068453170602278</v>
      </c>
      <c r="L26" s="13">
        <f t="shared" si="12"/>
        <v>3.8043981481481456E-2</v>
      </c>
      <c r="M26" s="19"/>
      <c r="N26" s="14">
        <f t="shared" si="13"/>
        <v>0.17985335959728604</v>
      </c>
    </row>
    <row r="27" spans="2:14" x14ac:dyDescent="0.35">
      <c r="B27" s="18" t="s">
        <v>19</v>
      </c>
      <c r="C27" s="11">
        <v>2.3668981481481499E-2</v>
      </c>
      <c r="D27" s="19"/>
      <c r="E27" s="12">
        <f t="shared" si="9"/>
        <v>0.17337855023314991</v>
      </c>
      <c r="F27" s="11">
        <v>5.1967592592592603E-3</v>
      </c>
      <c r="G27" s="19"/>
      <c r="H27" s="12">
        <f t="shared" si="10"/>
        <v>0.16556047197640125</v>
      </c>
      <c r="I27" s="11">
        <v>8.1365740740740704E-3</v>
      </c>
      <c r="J27" s="19"/>
      <c r="K27" s="12">
        <f t="shared" si="11"/>
        <v>0.18652162377288406</v>
      </c>
      <c r="L27" s="13">
        <f t="shared" si="12"/>
        <v>3.7002314814814835E-2</v>
      </c>
      <c r="M27" s="19"/>
      <c r="N27" s="14">
        <f t="shared" si="13"/>
        <v>0.17492886846137032</v>
      </c>
    </row>
    <row r="28" spans="2:14" ht="15" thickBot="1" x14ac:dyDescent="0.4">
      <c r="B28" s="23" t="s">
        <v>20</v>
      </c>
      <c r="C28" s="20">
        <v>1.57407407407407E-3</v>
      </c>
      <c r="D28" s="24"/>
      <c r="E28" s="21">
        <f t="shared" si="9"/>
        <v>1.1530309453158097E-2</v>
      </c>
      <c r="F28" s="20">
        <v>2.5462962962962999E-4</v>
      </c>
      <c r="G28" s="24"/>
      <c r="H28" s="21">
        <f t="shared" si="10"/>
        <v>8.1120943952802498E-3</v>
      </c>
      <c r="I28" s="20">
        <v>5.09259259259259E-4</v>
      </c>
      <c r="J28" s="24"/>
      <c r="K28" s="21">
        <f t="shared" si="11"/>
        <v>1.1674184133722471E-2</v>
      </c>
      <c r="L28" s="13">
        <f t="shared" si="12"/>
        <v>2.3379629629629592E-3</v>
      </c>
      <c r="M28" s="24"/>
      <c r="N28" s="22">
        <f t="shared" si="13"/>
        <v>1.1052746771722466E-2</v>
      </c>
    </row>
    <row r="29" spans="2:14" ht="15.5" thickTop="1" thickBot="1" x14ac:dyDescent="0.4">
      <c r="B29" s="31" t="s">
        <v>3</v>
      </c>
      <c r="C29" s="32">
        <f>SUM(C23:C28)</f>
        <v>6.0393518518518527E-2</v>
      </c>
      <c r="D29" s="33"/>
      <c r="E29" s="33">
        <f>IFERROR(SUM(E23:E28),0)</f>
        <v>0.44239084357778757</v>
      </c>
      <c r="F29" s="32">
        <f>SUM(F23:F28)</f>
        <v>1.4456018518518521E-2</v>
      </c>
      <c r="G29" s="33"/>
      <c r="H29" s="33">
        <f>IFERROR(SUM(H23:H28),0)</f>
        <v>0.4605457227138644</v>
      </c>
      <c r="I29" s="32">
        <f>SUM(I23:I28)</f>
        <v>2.0439814814814806E-2</v>
      </c>
      <c r="J29" s="33"/>
      <c r="K29" s="33">
        <f>IFERROR(SUM(K23:K28),0)</f>
        <v>0.46855929954895204</v>
      </c>
      <c r="L29" s="32">
        <f>SUM(L23:L28)</f>
        <v>9.5289351851851861E-2</v>
      </c>
      <c r="M29" s="33"/>
      <c r="N29" s="34">
        <f>IFERROR(SUM(N23:N28),0)</f>
        <v>0.45048150579995655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0.1365162037037036</v>
      </c>
      <c r="D31" s="35"/>
      <c r="E31" s="36">
        <f>IFERROR(SUM(E20,E29),0)</f>
        <v>1</v>
      </c>
      <c r="F31" s="32">
        <f>SUM(F20,F29)</f>
        <v>3.1388888888888883E-2</v>
      </c>
      <c r="G31" s="35"/>
      <c r="H31" s="36">
        <f>IFERROR(SUM(H20,H29),0)</f>
        <v>1</v>
      </c>
      <c r="I31" s="32">
        <f>SUM(I20,I29)</f>
        <v>4.3622685185185167E-2</v>
      </c>
      <c r="J31" s="35"/>
      <c r="K31" s="36">
        <f>IFERROR(SUM(K20,K29),0)</f>
        <v>1</v>
      </c>
      <c r="L31" s="37">
        <f>SUM(L20,L29)</f>
        <v>0.21152777777777765</v>
      </c>
      <c r="M31" s="35"/>
      <c r="N31" s="38">
        <f>IFERROR(SUM(N20,N29),0)</f>
        <v>1</v>
      </c>
    </row>
    <row r="32" spans="2:14" ht="66" customHeight="1" thickTop="1" thickBot="1" x14ac:dyDescent="0.4">
      <c r="B32" s="180" t="s">
        <v>194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3" t="s">
        <v>42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8.5648148148148202E-3</v>
      </c>
      <c r="D7" s="12">
        <f t="shared" ref="D7:D19" si="0">IFERROR(C7/C$20,0)</f>
        <v>0.38581856100104267</v>
      </c>
      <c r="E7" s="12">
        <f t="shared" ref="E7:E19" si="1">IFERROR(C7/C$31,0)</f>
        <v>0.12173054778746505</v>
      </c>
      <c r="F7" s="11">
        <v>2.66203703703704E-3</v>
      </c>
      <c r="G7" s="12">
        <f t="shared" ref="G7:G19" si="2">IFERROR(F7/F$20,0)</f>
        <v>0.30423280423280447</v>
      </c>
      <c r="H7" s="12">
        <f t="shared" ref="H7:H19" si="3">IFERROR(F7/F$31,0)</f>
        <v>0.19327731092436989</v>
      </c>
      <c r="I7" s="11">
        <v>1.1226851851851899E-2</v>
      </c>
      <c r="J7" s="12">
        <f t="shared" ref="J7:J19" si="4">IFERROR(I7/I$20,0)</f>
        <v>0.36275243081525899</v>
      </c>
      <c r="K7" s="14">
        <f t="shared" ref="K7:K19" si="5">IFERROR(I7/I$31,0)</f>
        <v>0.13344338973724093</v>
      </c>
    </row>
    <row r="8" spans="2:11" x14ac:dyDescent="0.35">
      <c r="B8" s="150" t="s">
        <v>116</v>
      </c>
      <c r="C8" s="11">
        <v>3.6226851851851902E-3</v>
      </c>
      <c r="D8" s="12">
        <f t="shared" si="0"/>
        <v>0.16319082377476546</v>
      </c>
      <c r="E8" s="12">
        <f t="shared" si="1"/>
        <v>5.1488731699292689E-2</v>
      </c>
      <c r="F8" s="11">
        <v>7.5231481481481503E-4</v>
      </c>
      <c r="G8" s="12">
        <f t="shared" si="2"/>
        <v>8.5978835978835974E-2</v>
      </c>
      <c r="H8" s="12">
        <f t="shared" si="3"/>
        <v>5.4621848739495799E-2</v>
      </c>
      <c r="I8" s="11">
        <v>4.3750000000000004E-3</v>
      </c>
      <c r="J8" s="12">
        <f t="shared" si="4"/>
        <v>0.14136125654450241</v>
      </c>
      <c r="K8" s="14">
        <f t="shared" si="5"/>
        <v>5.2001650846058622E-2</v>
      </c>
    </row>
    <row r="9" spans="2:11" x14ac:dyDescent="0.35">
      <c r="B9" s="10" t="s">
        <v>51</v>
      </c>
      <c r="C9" s="11">
        <v>3.0324074074074099E-3</v>
      </c>
      <c r="D9" s="12">
        <f t="shared" si="0"/>
        <v>0.13660062565172054</v>
      </c>
      <c r="E9" s="12">
        <f t="shared" si="1"/>
        <v>4.3099193946372773E-2</v>
      </c>
      <c r="F9" s="11">
        <v>1.2847222222222201E-3</v>
      </c>
      <c r="G9" s="12">
        <f t="shared" si="2"/>
        <v>0.14682539682539653</v>
      </c>
      <c r="H9" s="12">
        <f t="shared" si="3"/>
        <v>9.3277310924369569E-2</v>
      </c>
      <c r="I9" s="11">
        <v>4.31712962962963E-3</v>
      </c>
      <c r="J9" s="12">
        <f t="shared" si="4"/>
        <v>0.13949139865370211</v>
      </c>
      <c r="K9" s="14">
        <f t="shared" si="5"/>
        <v>5.1313798321639854E-2</v>
      </c>
    </row>
    <row r="10" spans="2:11" x14ac:dyDescent="0.35">
      <c r="B10" s="10" t="s">
        <v>11</v>
      </c>
      <c r="C10" s="11">
        <v>2.5231481481481498E-3</v>
      </c>
      <c r="D10" s="12">
        <f t="shared" si="0"/>
        <v>0.11366006256517203</v>
      </c>
      <c r="E10" s="12">
        <f t="shared" si="1"/>
        <v>3.5861161375226193E-2</v>
      </c>
      <c r="F10" s="11">
        <v>1.8749999999999999E-3</v>
      </c>
      <c r="G10" s="12">
        <f t="shared" si="2"/>
        <v>0.21428571428571422</v>
      </c>
      <c r="H10" s="12">
        <f t="shared" si="3"/>
        <v>0.13613445378151257</v>
      </c>
      <c r="I10" s="11">
        <v>4.3981481481481502E-3</v>
      </c>
      <c r="J10" s="12">
        <f t="shared" si="4"/>
        <v>0.14210919970082259</v>
      </c>
      <c r="K10" s="14">
        <f t="shared" si="5"/>
        <v>5.2276791855826149E-2</v>
      </c>
    </row>
    <row r="11" spans="2:11" x14ac:dyDescent="0.3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35">
      <c r="B12" s="10" t="s">
        <v>199</v>
      </c>
      <c r="C12" s="11">
        <v>1.52777777777778E-3</v>
      </c>
      <c r="D12" s="12">
        <f t="shared" si="0"/>
        <v>6.8821689259645505E-2</v>
      </c>
      <c r="E12" s="12">
        <f t="shared" si="1"/>
        <v>2.1714097713439729E-2</v>
      </c>
      <c r="F12" s="11">
        <v>8.1018518518518505E-4</v>
      </c>
      <c r="G12" s="12">
        <f t="shared" si="2"/>
        <v>9.2592592592592546E-2</v>
      </c>
      <c r="H12" s="12">
        <f t="shared" si="3"/>
        <v>5.8823529411764677E-2</v>
      </c>
      <c r="I12" s="11">
        <v>2.3379629629629601E-3</v>
      </c>
      <c r="J12" s="12">
        <f t="shared" si="4"/>
        <v>7.5542258788331873E-2</v>
      </c>
      <c r="K12" s="14">
        <f t="shared" si="5"/>
        <v>2.7789241986518061E-2</v>
      </c>
    </row>
    <row r="13" spans="2:1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8.9120370370370395E-4</v>
      </c>
      <c r="D17" s="12">
        <f t="shared" si="0"/>
        <v>4.0145985401459833E-2</v>
      </c>
      <c r="E17" s="12">
        <f t="shared" si="1"/>
        <v>1.2666556999506494E-2</v>
      </c>
      <c r="F17" s="11">
        <v>7.7546296296296304E-4</v>
      </c>
      <c r="G17" s="12">
        <f t="shared" si="2"/>
        <v>8.8624338624338606E-2</v>
      </c>
      <c r="H17" s="12">
        <f t="shared" si="3"/>
        <v>5.6302521008403349E-2</v>
      </c>
      <c r="I17" s="11">
        <v>1.66666666666667E-3</v>
      </c>
      <c r="J17" s="12">
        <f t="shared" si="4"/>
        <v>5.3851907255048639E-2</v>
      </c>
      <c r="K17" s="14">
        <f t="shared" si="5"/>
        <v>1.9810152703260465E-2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2.0370370370370399E-3</v>
      </c>
      <c r="D19" s="12">
        <f t="shared" si="0"/>
        <v>9.1762252346194007E-2</v>
      </c>
      <c r="E19" s="12">
        <f t="shared" si="1"/>
        <v>2.8952130284586305E-2</v>
      </c>
      <c r="F19" s="11">
        <v>5.90277777777778E-4</v>
      </c>
      <c r="G19" s="12">
        <f t="shared" si="2"/>
        <v>6.746031746031747E-2</v>
      </c>
      <c r="H19" s="12">
        <f t="shared" si="3"/>
        <v>4.2857142857142858E-2</v>
      </c>
      <c r="I19" s="11">
        <v>2.6273148148148102E-3</v>
      </c>
      <c r="J19" s="12">
        <f t="shared" si="4"/>
        <v>8.4891548242333303E-2</v>
      </c>
      <c r="K19" s="14">
        <f t="shared" si="5"/>
        <v>3.1228504608611866E-2</v>
      </c>
    </row>
    <row r="20" spans="2:11" ht="15.5" thickTop="1" thickBot="1" x14ac:dyDescent="0.4">
      <c r="B20" s="31" t="s">
        <v>3</v>
      </c>
      <c r="C20" s="32">
        <f>SUM(C7:C19)</f>
        <v>2.2199074074074093E-2</v>
      </c>
      <c r="D20" s="33">
        <f>IFERROR(SUM(D7:D19),0)</f>
        <v>1</v>
      </c>
      <c r="E20" s="33">
        <f>IFERROR(SUM(E7:E19),0)</f>
        <v>0.31551241980588923</v>
      </c>
      <c r="F20" s="32">
        <f>SUM(F7:F19)</f>
        <v>8.7500000000000026E-3</v>
      </c>
      <c r="G20" s="33">
        <f>IFERROR(SUM(G7:G19),0)</f>
        <v>0.99999999999999978</v>
      </c>
      <c r="H20" s="33">
        <f>IFERROR(SUM(H7:H19),0)</f>
        <v>0.63529411764705868</v>
      </c>
      <c r="I20" s="32">
        <f>SUM(I7:I19)</f>
        <v>3.0949074074074122E-2</v>
      </c>
      <c r="J20" s="33">
        <f>IFERROR(SUM(J7:J19),0)</f>
        <v>0.99999999999999978</v>
      </c>
      <c r="K20" s="34">
        <f>IFERROR(SUM(K7:K19),0)</f>
        <v>0.36786353005915595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2.32638888888889E-3</v>
      </c>
      <c r="D23" s="19"/>
      <c r="E23" s="12">
        <f>IFERROR(C23/C$31,0)</f>
        <v>3.3064648790919554E-2</v>
      </c>
      <c r="F23" s="11">
        <v>1.8518518518518501E-4</v>
      </c>
      <c r="G23" s="19"/>
      <c r="H23" s="12">
        <f>IFERROR(F23/F$31,0)</f>
        <v>1.3445378151260488E-2</v>
      </c>
      <c r="I23" s="11">
        <v>2.5115740740740702E-3</v>
      </c>
      <c r="J23" s="19"/>
      <c r="K23" s="14">
        <f>IFERROR(I23/I$31,0)</f>
        <v>2.9852799559774344E-2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1.6979166666666701E-2</v>
      </c>
      <c r="D26" s="19"/>
      <c r="E26" s="12">
        <f t="shared" si="6"/>
        <v>0.24132258595163714</v>
      </c>
      <c r="F26" s="11">
        <v>3.0092592592592601E-3</v>
      </c>
      <c r="G26" s="19"/>
      <c r="H26" s="12">
        <f t="shared" si="7"/>
        <v>0.21848739495798319</v>
      </c>
      <c r="I26" s="11">
        <v>1.9988425925925899E-2</v>
      </c>
      <c r="J26" s="19"/>
      <c r="K26" s="14">
        <f t="shared" si="8"/>
        <v>0.23758426193424104</v>
      </c>
    </row>
    <row r="27" spans="2:11" x14ac:dyDescent="0.35">
      <c r="B27" s="18" t="s">
        <v>19</v>
      </c>
      <c r="C27" s="11">
        <v>2.85648148148148E-2</v>
      </c>
      <c r="D27" s="19"/>
      <c r="E27" s="12">
        <f t="shared" si="6"/>
        <v>0.40598782694522079</v>
      </c>
      <c r="F27" s="11">
        <v>1.6435185185185201E-3</v>
      </c>
      <c r="G27" s="19"/>
      <c r="H27" s="12">
        <f t="shared" si="7"/>
        <v>0.11932773109243705</v>
      </c>
      <c r="I27" s="11">
        <v>3.0208333333333299E-2</v>
      </c>
      <c r="J27" s="19"/>
      <c r="K27" s="14">
        <f t="shared" si="8"/>
        <v>0.35905901774659482</v>
      </c>
    </row>
    <row r="28" spans="2:11" ht="15" thickBot="1" x14ac:dyDescent="0.4">
      <c r="B28" s="23" t="s">
        <v>20</v>
      </c>
      <c r="C28" s="20">
        <v>2.89351851851852E-4</v>
      </c>
      <c r="D28" s="24"/>
      <c r="E28" s="21">
        <f t="shared" si="6"/>
        <v>4.1125185063332782E-3</v>
      </c>
      <c r="F28" s="20">
        <v>1.8518518518518501E-4</v>
      </c>
      <c r="G28" s="24"/>
      <c r="H28" s="21">
        <f t="shared" si="7"/>
        <v>1.3445378151260488E-2</v>
      </c>
      <c r="I28" s="20">
        <v>4.7453703703703698E-4</v>
      </c>
      <c r="J28" s="24"/>
      <c r="K28" s="22">
        <f t="shared" si="8"/>
        <v>5.6403907002338704E-3</v>
      </c>
    </row>
    <row r="29" spans="2:11" ht="15.5" thickTop="1" thickBot="1" x14ac:dyDescent="0.4">
      <c r="B29" s="31" t="s">
        <v>3</v>
      </c>
      <c r="C29" s="32">
        <f>SUM(C23:C28)</f>
        <v>4.8159722222222243E-2</v>
      </c>
      <c r="D29" s="33"/>
      <c r="E29" s="33">
        <f>IFERROR(SUM(E23:E28),0)</f>
        <v>0.68448758019411082</v>
      </c>
      <c r="F29" s="32">
        <f>SUM(F23:F28)</f>
        <v>5.0231481481481498E-3</v>
      </c>
      <c r="G29" s="33"/>
      <c r="H29" s="33">
        <f>IFERROR(SUM(H23:H28),0)</f>
        <v>0.36470588235294127</v>
      </c>
      <c r="I29" s="32">
        <f>SUM(I23:I28)</f>
        <v>5.3182870370370304E-2</v>
      </c>
      <c r="J29" s="33"/>
      <c r="K29" s="34">
        <f>IFERROR(SUM(K23:K28),0)</f>
        <v>0.63213646994084416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7.0358796296296336E-2</v>
      </c>
      <c r="D31" s="35"/>
      <c r="E31" s="36">
        <f>IFERROR(SUM(E20,E29),0)</f>
        <v>1</v>
      </c>
      <c r="F31" s="32">
        <f>SUM(F20,F29)</f>
        <v>1.3773148148148152E-2</v>
      </c>
      <c r="G31" s="35"/>
      <c r="H31" s="36">
        <f>IFERROR(SUM(H20,H29),0)</f>
        <v>1</v>
      </c>
      <c r="I31" s="32">
        <f>SUM(I20,I29)</f>
        <v>8.4131944444444426E-2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2"/>
  <sheetViews>
    <sheetView showGridLines="0" showZeros="0" view="pageBreakPreview" topLeftCell="A7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6" width="10.7265625" style="6" customWidth="1"/>
    <col min="7" max="7" width="10.7265625" style="5" customWidth="1"/>
    <col min="8" max="8" width="10.7265625" style="6" customWidth="1"/>
    <col min="9" max="11" width="10.7265625" style="5" customWidth="1"/>
    <col min="12" max="16384" width="8.81640625" style="5"/>
  </cols>
  <sheetData>
    <row r="2" spans="2:11" ht="15" thickBot="1" x14ac:dyDescent="0.4"/>
    <row r="3" spans="2:11" x14ac:dyDescent="0.35">
      <c r="B3" s="183" t="s">
        <v>45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1.85532407407407E-2</v>
      </c>
      <c r="D7" s="12">
        <f t="shared" ref="D7:D19" si="0">IFERROR(C7/C$20,0)</f>
        <v>0.30394387561623004</v>
      </c>
      <c r="E7" s="12">
        <f t="shared" ref="E7:E19" si="1">IFERROR(C7/C$31,0)</f>
        <v>0.14886701337295666</v>
      </c>
      <c r="F7" s="11">
        <v>7.7314814814814798E-3</v>
      </c>
      <c r="G7" s="12">
        <f t="shared" ref="G7:G19" si="2">IFERROR(F7/F$20,0)</f>
        <v>0.17350649350649344</v>
      </c>
      <c r="H7" s="12">
        <f t="shared" ref="H7:H19" si="3">IFERROR(F7/F$31,0)</f>
        <v>0.11565096952908586</v>
      </c>
      <c r="I7" s="11">
        <v>2.6284722222222199E-2</v>
      </c>
      <c r="J7" s="12">
        <f t="shared" ref="J7:J19" si="4">IFERROR(I7/I$20,0)</f>
        <v>0.24890398947829878</v>
      </c>
      <c r="K7" s="14">
        <f t="shared" ref="K7:K19" si="5">IFERROR(I7/I$31,0)</f>
        <v>0.13727030947775617</v>
      </c>
    </row>
    <row r="8" spans="2:11" x14ac:dyDescent="0.35">
      <c r="B8" s="150" t="s">
        <v>116</v>
      </c>
      <c r="C8" s="11">
        <v>6.0069444444444398E-3</v>
      </c>
      <c r="D8" s="12">
        <f t="shared" si="0"/>
        <v>9.8407281001137631E-2</v>
      </c>
      <c r="E8" s="12">
        <f t="shared" si="1"/>
        <v>4.8198365527488844E-2</v>
      </c>
      <c r="F8" s="11">
        <v>4.6759259259259297E-3</v>
      </c>
      <c r="G8" s="12">
        <f t="shared" si="2"/>
        <v>0.10493506493506501</v>
      </c>
      <c r="H8" s="12">
        <f t="shared" si="3"/>
        <v>6.9944598337950206E-2</v>
      </c>
      <c r="I8" s="11">
        <v>1.06828703703704E-2</v>
      </c>
      <c r="J8" s="12">
        <f t="shared" si="4"/>
        <v>0.10116177115300334</v>
      </c>
      <c r="K8" s="14">
        <f t="shared" si="5"/>
        <v>5.5790618955512732E-2</v>
      </c>
    </row>
    <row r="9" spans="2:11" x14ac:dyDescent="0.35">
      <c r="B9" s="10" t="s">
        <v>51</v>
      </c>
      <c r="C9" s="11">
        <v>6.9097222222222199E-3</v>
      </c>
      <c r="D9" s="12">
        <f t="shared" si="0"/>
        <v>0.1131968145620023</v>
      </c>
      <c r="E9" s="12">
        <f t="shared" si="1"/>
        <v>5.5442050520059447E-2</v>
      </c>
      <c r="F9" s="11">
        <v>5.3935185185185197E-3</v>
      </c>
      <c r="G9" s="12">
        <f t="shared" si="2"/>
        <v>0.12103896103896106</v>
      </c>
      <c r="H9" s="12">
        <f t="shared" si="3"/>
        <v>8.0678670360110838E-2</v>
      </c>
      <c r="I9" s="11">
        <v>1.23032407407407E-2</v>
      </c>
      <c r="J9" s="12">
        <f t="shared" si="4"/>
        <v>0.11650591845681679</v>
      </c>
      <c r="K9" s="14">
        <f t="shared" si="5"/>
        <v>6.425290135396497E-2</v>
      </c>
    </row>
    <row r="10" spans="2:11" x14ac:dyDescent="0.35">
      <c r="B10" s="10" t="s">
        <v>11</v>
      </c>
      <c r="C10" s="11">
        <v>8.8541666666666699E-3</v>
      </c>
      <c r="D10" s="12">
        <f t="shared" si="0"/>
        <v>0.14505119453924928</v>
      </c>
      <c r="E10" s="12">
        <f t="shared" si="1"/>
        <v>7.104383358098075E-2</v>
      </c>
      <c r="F10" s="11">
        <v>1.14236111111111E-2</v>
      </c>
      <c r="G10" s="12">
        <f t="shared" si="2"/>
        <v>0.25636363636363607</v>
      </c>
      <c r="H10" s="12">
        <f t="shared" si="3"/>
        <v>0.1708795013850414</v>
      </c>
      <c r="I10" s="11">
        <v>2.0277777777777801E-2</v>
      </c>
      <c r="J10" s="12">
        <f t="shared" si="4"/>
        <v>0.19202104340201689</v>
      </c>
      <c r="K10" s="14">
        <f t="shared" si="5"/>
        <v>0.10589941972920709</v>
      </c>
    </row>
    <row r="11" spans="2:11" x14ac:dyDescent="0.35">
      <c r="B11" s="10" t="s">
        <v>12</v>
      </c>
      <c r="C11" s="11">
        <v>2.7777777777777799E-4</v>
      </c>
      <c r="D11" s="12">
        <f t="shared" si="0"/>
        <v>4.5506257110352732E-3</v>
      </c>
      <c r="E11" s="12">
        <f t="shared" si="1"/>
        <v>2.2288261515601812E-3</v>
      </c>
      <c r="F11" s="11">
        <v>0</v>
      </c>
      <c r="G11" s="12">
        <f t="shared" si="2"/>
        <v>0</v>
      </c>
      <c r="H11" s="12">
        <f t="shared" si="3"/>
        <v>0</v>
      </c>
      <c r="I11" s="11">
        <v>2.7777777777777799E-4</v>
      </c>
      <c r="J11" s="12">
        <f t="shared" si="4"/>
        <v>2.6304252520824222E-3</v>
      </c>
      <c r="K11" s="14">
        <f t="shared" si="5"/>
        <v>1.4506769825918774E-3</v>
      </c>
    </row>
    <row r="12" spans="2:11" x14ac:dyDescent="0.35">
      <c r="B12" s="10" t="s">
        <v>199</v>
      </c>
      <c r="C12" s="11">
        <v>6.9097222222222199E-3</v>
      </c>
      <c r="D12" s="12">
        <f t="shared" si="0"/>
        <v>0.1131968145620023</v>
      </c>
      <c r="E12" s="12">
        <f t="shared" si="1"/>
        <v>5.5442050520059447E-2</v>
      </c>
      <c r="F12" s="11">
        <v>4.3402777777777797E-3</v>
      </c>
      <c r="G12" s="12">
        <f t="shared" si="2"/>
        <v>9.7402597402597435E-2</v>
      </c>
      <c r="H12" s="12">
        <f t="shared" si="3"/>
        <v>6.4923822714681473E-2</v>
      </c>
      <c r="I12" s="11">
        <v>1.125E-2</v>
      </c>
      <c r="J12" s="12">
        <f t="shared" si="4"/>
        <v>0.10653222270933801</v>
      </c>
      <c r="K12" s="14">
        <f t="shared" si="5"/>
        <v>5.8752417794970986E-2</v>
      </c>
    </row>
    <row r="13" spans="2:11" x14ac:dyDescent="0.35">
      <c r="B13" s="10" t="s">
        <v>128</v>
      </c>
      <c r="C13" s="11">
        <v>1.6203703703703701E-4</v>
      </c>
      <c r="D13" s="12">
        <f t="shared" si="0"/>
        <v>2.6545316647705736E-3</v>
      </c>
      <c r="E13" s="12">
        <f t="shared" si="1"/>
        <v>1.3001485884101044E-3</v>
      </c>
      <c r="F13" s="11">
        <v>6.01851851851852E-4</v>
      </c>
      <c r="G13" s="12">
        <f t="shared" si="2"/>
        <v>1.3506493506493508E-2</v>
      </c>
      <c r="H13" s="12">
        <f t="shared" si="3"/>
        <v>9.0027700831024973E-3</v>
      </c>
      <c r="I13" s="11">
        <v>7.6388888888888904E-4</v>
      </c>
      <c r="J13" s="12">
        <f t="shared" si="4"/>
        <v>7.2336694432266566E-3</v>
      </c>
      <c r="K13" s="14">
        <f t="shared" si="5"/>
        <v>3.9893617021276601E-3</v>
      </c>
    </row>
    <row r="14" spans="2:11" x14ac:dyDescent="0.35">
      <c r="B14" s="10" t="s">
        <v>129</v>
      </c>
      <c r="C14" s="11">
        <v>3.8194444444444398E-4</v>
      </c>
      <c r="D14" s="12">
        <f t="shared" si="0"/>
        <v>6.2571103526734883E-3</v>
      </c>
      <c r="E14" s="12">
        <f t="shared" si="1"/>
        <v>3.064635958395243E-3</v>
      </c>
      <c r="F14" s="11">
        <v>5.32407407407407E-4</v>
      </c>
      <c r="G14" s="12">
        <f t="shared" si="2"/>
        <v>1.1948051948051939E-2</v>
      </c>
      <c r="H14" s="12">
        <f t="shared" si="3"/>
        <v>7.9639889196675851E-3</v>
      </c>
      <c r="I14" s="11">
        <v>9.1435185185185196E-4</v>
      </c>
      <c r="J14" s="12">
        <f t="shared" si="4"/>
        <v>8.6584831214379671E-3</v>
      </c>
      <c r="K14" s="14">
        <f t="shared" si="5"/>
        <v>4.7751450676982599E-3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4.1087962962962996E-3</v>
      </c>
      <c r="D16" s="12">
        <f t="shared" si="0"/>
        <v>6.7311338642396759E-2</v>
      </c>
      <c r="E16" s="12">
        <f t="shared" si="1"/>
        <v>3.296805349182768E-2</v>
      </c>
      <c r="F16" s="11">
        <v>8.6805555555555605E-4</v>
      </c>
      <c r="G16" s="12">
        <f t="shared" si="2"/>
        <v>1.948051948051949E-2</v>
      </c>
      <c r="H16" s="12">
        <f t="shared" si="3"/>
        <v>1.2984764542936298E-2</v>
      </c>
      <c r="I16" s="11">
        <v>4.9768518518518504E-3</v>
      </c>
      <c r="J16" s="12">
        <f t="shared" si="4"/>
        <v>4.7128452433143342E-2</v>
      </c>
      <c r="K16" s="14">
        <f t="shared" si="5"/>
        <v>2.5991295938104442E-2</v>
      </c>
    </row>
    <row r="17" spans="2:11" x14ac:dyDescent="0.35">
      <c r="B17" s="10" t="s">
        <v>201</v>
      </c>
      <c r="C17" s="11">
        <v>1.2962962962962999E-3</v>
      </c>
      <c r="D17" s="12">
        <f t="shared" si="0"/>
        <v>2.1236253318164651E-2</v>
      </c>
      <c r="E17" s="12">
        <f t="shared" si="1"/>
        <v>1.0401188707280866E-2</v>
      </c>
      <c r="F17" s="11">
        <v>1.07638888888889E-3</v>
      </c>
      <c r="G17" s="12">
        <f t="shared" si="2"/>
        <v>2.4155844155844177E-2</v>
      </c>
      <c r="H17" s="12">
        <f t="shared" si="3"/>
        <v>1.6101108033241017E-2</v>
      </c>
      <c r="I17" s="11">
        <v>2.3726851851851899E-3</v>
      </c>
      <c r="J17" s="12">
        <f t="shared" si="4"/>
        <v>2.2468215694870716E-2</v>
      </c>
      <c r="K17" s="14">
        <f t="shared" si="5"/>
        <v>1.2391199226305634E-2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7.5810185185185199E-3</v>
      </c>
      <c r="D19" s="12">
        <f t="shared" si="0"/>
        <v>0.12419416003033759</v>
      </c>
      <c r="E19" s="12">
        <f t="shared" si="1"/>
        <v>6.0828380386329907E-2</v>
      </c>
      <c r="F19" s="11">
        <v>7.9166666666666708E-3</v>
      </c>
      <c r="G19" s="12">
        <f t="shared" si="2"/>
        <v>0.17766233766233774</v>
      </c>
      <c r="H19" s="12">
        <f t="shared" si="3"/>
        <v>0.11842105263157902</v>
      </c>
      <c r="I19" s="11">
        <v>1.5497685185185199E-2</v>
      </c>
      <c r="J19" s="12">
        <f t="shared" si="4"/>
        <v>0.14675580885576514</v>
      </c>
      <c r="K19" s="14">
        <f t="shared" si="5"/>
        <v>8.0935686653771835E-2</v>
      </c>
    </row>
    <row r="20" spans="2:11" ht="15.5" thickTop="1" thickBot="1" x14ac:dyDescent="0.4">
      <c r="B20" s="31" t="s">
        <v>3</v>
      </c>
      <c r="C20" s="32">
        <f>SUM(C7:C19)</f>
        <v>6.1041666666666633E-2</v>
      </c>
      <c r="D20" s="33">
        <f>IFERROR(SUM(D7:D19),0)</f>
        <v>0.99999999999999989</v>
      </c>
      <c r="E20" s="33">
        <f>IFERROR(SUM(E7:E19),0)</f>
        <v>0.48978454680534916</v>
      </c>
      <c r="F20" s="32">
        <f>SUM(F7:F19)</f>
        <v>4.4560185185185189E-2</v>
      </c>
      <c r="G20" s="33">
        <f>IFERROR(SUM(G7:G19),0)</f>
        <v>0.99999999999999989</v>
      </c>
      <c r="H20" s="33">
        <f>IFERROR(SUM(H7:H19),0)</f>
        <v>0.66655124653739606</v>
      </c>
      <c r="I20" s="32">
        <f>SUM(I7:I19)</f>
        <v>0.10560185185185185</v>
      </c>
      <c r="J20" s="33">
        <f>IFERROR(SUM(J7:J19),0)</f>
        <v>1.0000000000000002</v>
      </c>
      <c r="K20" s="34">
        <f>IFERROR(SUM(K7:K19),0)</f>
        <v>0.55149903288201174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6.9444444444444404E-4</v>
      </c>
      <c r="D23" s="19"/>
      <c r="E23" s="12">
        <f>IFERROR(C23/C$31,0)</f>
        <v>5.5720653789004459E-3</v>
      </c>
      <c r="F23" s="11">
        <v>3.8194444444444398E-4</v>
      </c>
      <c r="G23" s="19"/>
      <c r="H23" s="12">
        <f>IFERROR(F23/F$31,0)</f>
        <v>5.7132963988919608E-3</v>
      </c>
      <c r="I23" s="11">
        <v>1.07638888888889E-3</v>
      </c>
      <c r="J23" s="19"/>
      <c r="K23" s="14">
        <f>IFERROR(I23/I$31,0)</f>
        <v>5.6213733075435261E-3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2.89351851851852E-4</v>
      </c>
      <c r="D25" s="19"/>
      <c r="E25" s="12">
        <f t="shared" si="6"/>
        <v>2.3216939078751883E-3</v>
      </c>
      <c r="F25" s="11">
        <v>1.15740740740741E-4</v>
      </c>
      <c r="G25" s="19"/>
      <c r="H25" s="12">
        <f t="shared" si="7"/>
        <v>1.7313019390581758E-3</v>
      </c>
      <c r="I25" s="11">
        <v>4.0509259259259301E-4</v>
      </c>
      <c r="J25" s="19"/>
      <c r="K25" s="14">
        <f t="shared" si="8"/>
        <v>2.1155705996131549E-3</v>
      </c>
    </row>
    <row r="26" spans="2:11" x14ac:dyDescent="0.35">
      <c r="B26" s="18" t="s">
        <v>18</v>
      </c>
      <c r="C26" s="11">
        <v>1.94097222222222E-2</v>
      </c>
      <c r="D26" s="19"/>
      <c r="E26" s="12">
        <f t="shared" si="6"/>
        <v>0.15573922734026735</v>
      </c>
      <c r="F26" s="11">
        <v>8.1365740740740704E-3</v>
      </c>
      <c r="G26" s="19"/>
      <c r="H26" s="12">
        <f t="shared" si="7"/>
        <v>0.12171052631578944</v>
      </c>
      <c r="I26" s="11">
        <v>2.7546296296296301E-2</v>
      </c>
      <c r="J26" s="19"/>
      <c r="K26" s="14">
        <f t="shared" si="8"/>
        <v>0.14385880077369442</v>
      </c>
    </row>
    <row r="27" spans="2:11" x14ac:dyDescent="0.35">
      <c r="B27" s="18" t="s">
        <v>19</v>
      </c>
      <c r="C27" s="11">
        <v>4.3124999999999997E-2</v>
      </c>
      <c r="D27" s="19"/>
      <c r="E27" s="12">
        <f t="shared" si="6"/>
        <v>0.34602526002971784</v>
      </c>
      <c r="F27" s="11">
        <v>1.3657407407407399E-2</v>
      </c>
      <c r="G27" s="19"/>
      <c r="H27" s="12">
        <f t="shared" si="7"/>
        <v>0.20429362880886417</v>
      </c>
      <c r="I27" s="11">
        <v>5.67824074074074E-2</v>
      </c>
      <c r="J27" s="19"/>
      <c r="K27" s="14">
        <f t="shared" si="8"/>
        <v>0.29654255319148931</v>
      </c>
    </row>
    <row r="28" spans="2:11" ht="15" thickBot="1" x14ac:dyDescent="0.4">
      <c r="B28" s="23" t="s">
        <v>20</v>
      </c>
      <c r="C28" s="20">
        <v>6.9444444444444404E-5</v>
      </c>
      <c r="D28" s="24"/>
      <c r="E28" s="21">
        <f t="shared" si="6"/>
        <v>5.5720653789004455E-4</v>
      </c>
      <c r="F28" s="20">
        <v>0</v>
      </c>
      <c r="G28" s="24"/>
      <c r="H28" s="21">
        <f t="shared" si="7"/>
        <v>0</v>
      </c>
      <c r="I28" s="20">
        <v>6.9444444444444404E-5</v>
      </c>
      <c r="J28" s="24"/>
      <c r="K28" s="22">
        <f t="shared" si="8"/>
        <v>3.6266924564796885E-4</v>
      </c>
    </row>
    <row r="29" spans="2:11" ht="15.5" thickTop="1" thickBot="1" x14ac:dyDescent="0.4">
      <c r="B29" s="31" t="s">
        <v>3</v>
      </c>
      <c r="C29" s="32">
        <f>SUM(C23:C28)</f>
        <v>6.3587962962962929E-2</v>
      </c>
      <c r="D29" s="33"/>
      <c r="E29" s="33">
        <f>IFERROR(SUM(E23:E28),0)</f>
        <v>0.51021545319465089</v>
      </c>
      <c r="F29" s="32">
        <f>SUM(F23:F28)</f>
        <v>2.2291666666666654E-2</v>
      </c>
      <c r="G29" s="33"/>
      <c r="H29" s="33">
        <f>IFERROR(SUM(H23:H28),0)</f>
        <v>0.33344875346260372</v>
      </c>
      <c r="I29" s="32">
        <f>SUM(I23:I28)</f>
        <v>8.5879629629629625E-2</v>
      </c>
      <c r="J29" s="33"/>
      <c r="K29" s="34">
        <f>IFERROR(SUM(K23:K28),0)</f>
        <v>0.44850096711798837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0.12462962962962956</v>
      </c>
      <c r="D31" s="35"/>
      <c r="E31" s="36">
        <f>IFERROR(SUM(E20,E29),0)</f>
        <v>1</v>
      </c>
      <c r="F31" s="32">
        <f>SUM(F20,F29)</f>
        <v>6.6851851851851843E-2</v>
      </c>
      <c r="G31" s="35"/>
      <c r="H31" s="36">
        <f>IFERROR(SUM(H20,H29),0)</f>
        <v>0.99999999999999978</v>
      </c>
      <c r="I31" s="32">
        <f>SUM(I20,I29)</f>
        <v>0.19148148148148147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3" t="s">
        <v>39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3.8078703703703699E-3</v>
      </c>
      <c r="D7" s="12">
        <f t="shared" ref="D7:D19" si="0">IFERROR(C7/C$20,0)</f>
        <v>0.40318627450980393</v>
      </c>
      <c r="E7" s="12">
        <f t="shared" ref="E7:E19" si="1">IFERROR(C7/C$31,0)</f>
        <v>8.3736319674217408E-2</v>
      </c>
      <c r="F7" s="11">
        <v>2.04861111111111E-3</v>
      </c>
      <c r="G7" s="12">
        <f t="shared" ref="G7:G19" si="2">IFERROR(F7/F$20,0)</f>
        <v>0.65555555555555556</v>
      </c>
      <c r="H7" s="12">
        <f t="shared" ref="H7:H19" si="3">IFERROR(F7/F$31,0)</f>
        <v>0.286871961102107</v>
      </c>
      <c r="I7" s="11">
        <v>5.8564814814814799E-3</v>
      </c>
      <c r="J7" s="12">
        <f t="shared" ref="J7:J19" si="4">IFERROR(I7/I$20,0)</f>
        <v>0.4659300184162064</v>
      </c>
      <c r="K7" s="14">
        <f t="shared" ref="K7:K19" si="5">IFERROR(I7/I$31,0)</f>
        <v>0.11130664320281566</v>
      </c>
    </row>
    <row r="8" spans="2:11" x14ac:dyDescent="0.35">
      <c r="B8" s="150" t="s">
        <v>116</v>
      </c>
      <c r="C8" s="11">
        <v>2.8124999999999999E-3</v>
      </c>
      <c r="D8" s="12">
        <f t="shared" si="0"/>
        <v>0.29779411764705888</v>
      </c>
      <c r="E8" s="12">
        <f t="shared" si="1"/>
        <v>6.1847798421990376E-2</v>
      </c>
      <c r="F8" s="11">
        <v>8.3333333333333295E-4</v>
      </c>
      <c r="G8" s="12">
        <f t="shared" si="2"/>
        <v>0.26666666666666666</v>
      </c>
      <c r="H8" s="12">
        <f t="shared" si="3"/>
        <v>0.11669367909238251</v>
      </c>
      <c r="I8" s="11">
        <v>3.6458333333333299E-3</v>
      </c>
      <c r="J8" s="12">
        <f t="shared" si="4"/>
        <v>0.29005524861878446</v>
      </c>
      <c r="K8" s="14">
        <f t="shared" si="5"/>
        <v>6.9291684997800224E-2</v>
      </c>
    </row>
    <row r="9" spans="2:11" x14ac:dyDescent="0.35">
      <c r="B9" s="10" t="s">
        <v>51</v>
      </c>
      <c r="C9" s="11">
        <v>5.90277777777778E-4</v>
      </c>
      <c r="D9" s="12">
        <f t="shared" si="0"/>
        <v>6.2500000000000028E-2</v>
      </c>
      <c r="E9" s="12">
        <f t="shared" si="1"/>
        <v>1.2980402137948602E-2</v>
      </c>
      <c r="F9" s="11">
        <v>0</v>
      </c>
      <c r="G9" s="12">
        <f t="shared" si="2"/>
        <v>0</v>
      </c>
      <c r="H9" s="12">
        <f t="shared" si="3"/>
        <v>0</v>
      </c>
      <c r="I9" s="11">
        <v>5.90277777777778E-4</v>
      </c>
      <c r="J9" s="12">
        <f t="shared" si="4"/>
        <v>4.6961325966850875E-2</v>
      </c>
      <c r="K9" s="14">
        <f t="shared" si="5"/>
        <v>1.1218653761548621E-2</v>
      </c>
    </row>
    <row r="10" spans="2:11" x14ac:dyDescent="0.35">
      <c r="B10" s="10" t="s">
        <v>11</v>
      </c>
      <c r="C10" s="11">
        <v>4.8611111111111099E-4</v>
      </c>
      <c r="D10" s="12">
        <f t="shared" si="0"/>
        <v>5.1470588235294115E-2</v>
      </c>
      <c r="E10" s="12">
        <f t="shared" si="1"/>
        <v>1.0689742937134136E-2</v>
      </c>
      <c r="F10" s="11">
        <v>6.9444444444444404E-5</v>
      </c>
      <c r="G10" s="12">
        <f t="shared" si="2"/>
        <v>2.222222222222222E-2</v>
      </c>
      <c r="H10" s="12">
        <f t="shared" si="3"/>
        <v>9.7244732576985422E-3</v>
      </c>
      <c r="I10" s="11">
        <v>5.5555555555555599E-4</v>
      </c>
      <c r="J10" s="12">
        <f t="shared" si="4"/>
        <v>4.419889502762437E-2</v>
      </c>
      <c r="K10" s="14">
        <f t="shared" si="5"/>
        <v>1.0558732952045766E-2</v>
      </c>
    </row>
    <row r="11" spans="2:11" x14ac:dyDescent="0.35">
      <c r="B11" s="10" t="s">
        <v>12</v>
      </c>
      <c r="C11" s="11">
        <v>4.6296296296296301E-5</v>
      </c>
      <c r="D11" s="12">
        <f t="shared" si="0"/>
        <v>4.9019607843137272E-3</v>
      </c>
      <c r="E11" s="12">
        <f t="shared" si="1"/>
        <v>1.0180707559175372E-3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3.6832412523020285E-3</v>
      </c>
      <c r="K11" s="14">
        <f t="shared" si="5"/>
        <v>8.7989441267047981E-4</v>
      </c>
    </row>
    <row r="12" spans="2:11" x14ac:dyDescent="0.35">
      <c r="B12" s="10" t="s">
        <v>199</v>
      </c>
      <c r="C12" s="11">
        <v>1.2268518518518501E-3</v>
      </c>
      <c r="D12" s="12">
        <f t="shared" si="0"/>
        <v>0.12990196078431357</v>
      </c>
      <c r="E12" s="12">
        <f t="shared" si="1"/>
        <v>2.6978875031814693E-2</v>
      </c>
      <c r="F12" s="11">
        <v>1.7361111111111101E-4</v>
      </c>
      <c r="G12" s="12">
        <f t="shared" si="2"/>
        <v>5.5555555555555552E-2</v>
      </c>
      <c r="H12" s="12">
        <f t="shared" si="3"/>
        <v>2.4311183144246355E-2</v>
      </c>
      <c r="I12" s="11">
        <v>1.4004629629629599E-3</v>
      </c>
      <c r="J12" s="12">
        <f t="shared" si="4"/>
        <v>0.11141804788213611</v>
      </c>
      <c r="K12" s="14">
        <f t="shared" si="5"/>
        <v>2.6616805983281956E-2</v>
      </c>
    </row>
    <row r="13" spans="2:11" x14ac:dyDescent="0.35">
      <c r="B13" s="10" t="s">
        <v>128</v>
      </c>
      <c r="C13" s="11">
        <v>2.6620370370370399E-4</v>
      </c>
      <c r="D13" s="12">
        <f t="shared" si="0"/>
        <v>2.8186274509803957E-2</v>
      </c>
      <c r="E13" s="12">
        <f t="shared" si="1"/>
        <v>5.8539068465258441E-3</v>
      </c>
      <c r="F13" s="11">
        <v>0</v>
      </c>
      <c r="G13" s="12">
        <f t="shared" si="2"/>
        <v>0</v>
      </c>
      <c r="H13" s="12">
        <f t="shared" si="3"/>
        <v>0</v>
      </c>
      <c r="I13" s="11">
        <v>2.6620370370370399E-4</v>
      </c>
      <c r="J13" s="12">
        <f t="shared" si="4"/>
        <v>2.1178637200736684E-2</v>
      </c>
      <c r="K13" s="14">
        <f t="shared" si="5"/>
        <v>5.059392872855264E-3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2.0833333333333299E-4</v>
      </c>
      <c r="D17" s="12">
        <f t="shared" si="0"/>
        <v>2.2058823529411731E-2</v>
      </c>
      <c r="E17" s="12">
        <f t="shared" si="1"/>
        <v>4.581318401628909E-3</v>
      </c>
      <c r="F17" s="11">
        <v>0</v>
      </c>
      <c r="G17" s="12">
        <f t="shared" si="2"/>
        <v>0</v>
      </c>
      <c r="H17" s="12">
        <f t="shared" si="3"/>
        <v>0</v>
      </c>
      <c r="I17" s="11">
        <v>2.0833333333333299E-4</v>
      </c>
      <c r="J17" s="12">
        <f t="shared" si="4"/>
        <v>1.6574585635359098E-2</v>
      </c>
      <c r="K17" s="14">
        <f t="shared" si="5"/>
        <v>3.9595248570171524E-3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0</v>
      </c>
      <c r="D19" s="12">
        <f t="shared" si="0"/>
        <v>0</v>
      </c>
      <c r="E19" s="12">
        <f t="shared" si="1"/>
        <v>0</v>
      </c>
      <c r="F19" s="11">
        <v>0</v>
      </c>
      <c r="G19" s="12">
        <f t="shared" si="2"/>
        <v>0</v>
      </c>
      <c r="H19" s="12">
        <f t="shared" si="3"/>
        <v>0</v>
      </c>
      <c r="I19" s="11">
        <v>0</v>
      </c>
      <c r="J19" s="12">
        <f t="shared" si="4"/>
        <v>0</v>
      </c>
      <c r="K19" s="14">
        <f t="shared" si="5"/>
        <v>0</v>
      </c>
    </row>
    <row r="20" spans="2:11" ht="15.5" thickTop="1" thickBot="1" x14ac:dyDescent="0.4">
      <c r="B20" s="31" t="s">
        <v>3</v>
      </c>
      <c r="C20" s="32">
        <f>SUM(C7:C19)</f>
        <v>9.4444444444444428E-3</v>
      </c>
      <c r="D20" s="33">
        <f>IFERROR(SUM(D7:D19),0)</f>
        <v>0.99999999999999989</v>
      </c>
      <c r="E20" s="33">
        <f>IFERROR(SUM(E7:E19),0)</f>
        <v>0.20768643420717747</v>
      </c>
      <c r="F20" s="32">
        <f>SUM(F7:F19)</f>
        <v>3.1249999999999984E-3</v>
      </c>
      <c r="G20" s="33">
        <f>IFERROR(SUM(G7:G19),0)</f>
        <v>1</v>
      </c>
      <c r="H20" s="33">
        <f>IFERROR(SUM(H7:H19),0)</f>
        <v>0.43760129659643437</v>
      </c>
      <c r="I20" s="32">
        <f>SUM(I7:I19)</f>
        <v>1.2569444444444437E-2</v>
      </c>
      <c r="J20" s="33">
        <f>IFERROR(SUM(J7:J19),0)</f>
        <v>1</v>
      </c>
      <c r="K20" s="34">
        <f>IFERROR(SUM(K7:K19),0)</f>
        <v>0.2388913330400351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1.27314814814815E-3</v>
      </c>
      <c r="D23" s="19"/>
      <c r="E23" s="12">
        <f>IFERROR(C23/C$31,0)</f>
        <v>2.7996945787732309E-2</v>
      </c>
      <c r="F23" s="11">
        <v>4.6296296296296298E-4</v>
      </c>
      <c r="G23" s="19"/>
      <c r="H23" s="12">
        <f>IFERROR(F23/F$31,0)</f>
        <v>6.4829821717990316E-2</v>
      </c>
      <c r="I23" s="11">
        <v>1.7361111111111099E-3</v>
      </c>
      <c r="J23" s="19"/>
      <c r="K23" s="14">
        <f>IFERROR(I23/I$31,0)</f>
        <v>3.2996040475142971E-2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2.93981481481481E-3</v>
      </c>
      <c r="D26" s="19"/>
      <c r="E26" s="12">
        <f t="shared" si="6"/>
        <v>6.4647493000763501E-2</v>
      </c>
      <c r="F26" s="11">
        <v>2.6504629629629599E-3</v>
      </c>
      <c r="G26" s="19"/>
      <c r="H26" s="12">
        <f t="shared" si="7"/>
        <v>0.37115072933549415</v>
      </c>
      <c r="I26" s="11">
        <v>5.5902777777777799E-3</v>
      </c>
      <c r="J26" s="19"/>
      <c r="K26" s="14">
        <f t="shared" si="8"/>
        <v>0.10624725032996048</v>
      </c>
    </row>
    <row r="27" spans="2:11" x14ac:dyDescent="0.35">
      <c r="B27" s="18" t="s">
        <v>19</v>
      </c>
      <c r="C27" s="11">
        <v>3.1817129629629598E-2</v>
      </c>
      <c r="D27" s="19"/>
      <c r="E27" s="12">
        <f t="shared" si="6"/>
        <v>0.69966912700432671</v>
      </c>
      <c r="F27" s="11">
        <v>9.0277777777777795E-4</v>
      </c>
      <c r="G27" s="19"/>
      <c r="H27" s="12">
        <f t="shared" si="7"/>
        <v>0.12641815235008114</v>
      </c>
      <c r="I27" s="11">
        <v>3.2719907407407399E-2</v>
      </c>
      <c r="J27" s="19"/>
      <c r="K27" s="14">
        <f t="shared" si="8"/>
        <v>0.62186537615486137</v>
      </c>
    </row>
    <row r="28" spans="2:11" ht="15" thickBot="1" x14ac:dyDescent="0.4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ht="15.5" thickTop="1" thickBot="1" x14ac:dyDescent="0.4">
      <c r="B29" s="31" t="s">
        <v>3</v>
      </c>
      <c r="C29" s="32">
        <f>SUM(C23:C28)</f>
        <v>3.6030092592592558E-2</v>
      </c>
      <c r="D29" s="33"/>
      <c r="E29" s="33">
        <f>IFERROR(SUM(E23:E28),0)</f>
        <v>0.79231356579282253</v>
      </c>
      <c r="F29" s="32">
        <f>SUM(F23:F28)</f>
        <v>4.0162037037037007E-3</v>
      </c>
      <c r="G29" s="33"/>
      <c r="H29" s="33">
        <f>IFERROR(SUM(H23:H28),0)</f>
        <v>0.56239870340356557</v>
      </c>
      <c r="I29" s="32">
        <f>SUM(I23:I28)</f>
        <v>4.0046296296296288E-2</v>
      </c>
      <c r="J29" s="33"/>
      <c r="K29" s="34">
        <f>IFERROR(SUM(K23:K28),0)</f>
        <v>0.76110866695996482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4.5474537037037001E-2</v>
      </c>
      <c r="D31" s="35"/>
      <c r="E31" s="36">
        <f>IFERROR(SUM(E20,E29),0)</f>
        <v>1</v>
      </c>
      <c r="F31" s="32">
        <f>SUM(F20,F29)</f>
        <v>7.1412037037036991E-3</v>
      </c>
      <c r="G31" s="35"/>
      <c r="H31" s="36">
        <f>IFERROR(SUM(H20,H29),0)</f>
        <v>1</v>
      </c>
      <c r="I31" s="32">
        <f>SUM(I20,I29)</f>
        <v>5.2615740740740727E-2</v>
      </c>
      <c r="J31" s="35"/>
      <c r="K31" s="38">
        <f>IFERROR(SUM(K20,K29),0)</f>
        <v>0.99999999999999989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3" t="s">
        <v>41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2.45023148148148E-2</v>
      </c>
      <c r="D7" s="12">
        <f t="shared" ref="D7:D19" si="0">IFERROR(C7/C$20,0)</f>
        <v>0.22340650063317821</v>
      </c>
      <c r="E7" s="12">
        <f t="shared" ref="E7:E19" si="1">IFERROR(C7/C$31,0)</f>
        <v>8.6081405277924544E-2</v>
      </c>
      <c r="F7" s="11">
        <v>3.6805555555555602E-3</v>
      </c>
      <c r="G7" s="12">
        <f t="shared" ref="G7:G19" si="2">IFERROR(F7/F$20,0)</f>
        <v>0.14943609022556406</v>
      </c>
      <c r="H7" s="12">
        <f t="shared" ref="H7:H19" si="3">IFERROR(F7/F$31,0)</f>
        <v>8.0384226491405475E-2</v>
      </c>
      <c r="I7" s="11">
        <v>2.81828703703704E-2</v>
      </c>
      <c r="J7" s="12">
        <f t="shared" ref="J7:J19" si="4">IFERROR(I7/I$20,0)</f>
        <v>0.2098414339882802</v>
      </c>
      <c r="K7" s="14">
        <f t="shared" ref="K7:K19" si="5">IFERROR(I7/I$31,0)</f>
        <v>8.5291954184034555E-2</v>
      </c>
    </row>
    <row r="8" spans="2:11" x14ac:dyDescent="0.35">
      <c r="B8" s="150" t="s">
        <v>116</v>
      </c>
      <c r="C8" s="11">
        <v>1.40740740740741E-2</v>
      </c>
      <c r="D8" s="12">
        <f t="shared" si="0"/>
        <v>0.1283241874208528</v>
      </c>
      <c r="E8" s="12">
        <f t="shared" si="1"/>
        <v>4.9444964014150446E-2</v>
      </c>
      <c r="F8" s="11">
        <v>8.2986111111111108E-3</v>
      </c>
      <c r="G8" s="12">
        <f t="shared" si="2"/>
        <v>0.33693609022556381</v>
      </c>
      <c r="H8" s="12">
        <f t="shared" si="3"/>
        <v>0.18124368048533854</v>
      </c>
      <c r="I8" s="11">
        <v>2.23726851851852E-2</v>
      </c>
      <c r="J8" s="12">
        <f t="shared" si="4"/>
        <v>0.16658048948638418</v>
      </c>
      <c r="K8" s="14">
        <f t="shared" si="5"/>
        <v>6.7708150898455333E-2</v>
      </c>
    </row>
    <row r="9" spans="2:11" x14ac:dyDescent="0.35">
      <c r="B9" s="10" t="s">
        <v>51</v>
      </c>
      <c r="C9" s="11">
        <v>2.84953703703704E-2</v>
      </c>
      <c r="D9" s="12">
        <f t="shared" si="0"/>
        <v>0.25981426762346987</v>
      </c>
      <c r="E9" s="12">
        <f t="shared" si="1"/>
        <v>0.10010978733786045</v>
      </c>
      <c r="F9" s="11">
        <v>2.8356481481481501E-3</v>
      </c>
      <c r="G9" s="12">
        <f t="shared" si="2"/>
        <v>0.11513157894736846</v>
      </c>
      <c r="H9" s="12">
        <f t="shared" si="3"/>
        <v>6.1931243680485318E-2</v>
      </c>
      <c r="I9" s="11">
        <v>3.1331018518518501E-2</v>
      </c>
      <c r="J9" s="12">
        <f t="shared" si="4"/>
        <v>0.2332816270251637</v>
      </c>
      <c r="K9" s="14">
        <f t="shared" si="5"/>
        <v>9.4819433255105209E-2</v>
      </c>
    </row>
    <row r="10" spans="2:11" x14ac:dyDescent="0.35">
      <c r="B10" s="10" t="s">
        <v>11</v>
      </c>
      <c r="C10" s="11">
        <v>5.6944444444444403E-3</v>
      </c>
      <c r="D10" s="12">
        <f t="shared" si="0"/>
        <v>5.1920641620937021E-2</v>
      </c>
      <c r="E10" s="12">
        <f t="shared" si="1"/>
        <v>2.0005692676777927E-2</v>
      </c>
      <c r="F10" s="11">
        <v>1.8981481481481501E-3</v>
      </c>
      <c r="G10" s="12">
        <f t="shared" si="2"/>
        <v>7.7067669172932382E-2</v>
      </c>
      <c r="H10" s="12">
        <f t="shared" si="3"/>
        <v>4.1456016177957536E-2</v>
      </c>
      <c r="I10" s="11">
        <v>7.59259259259259E-3</v>
      </c>
      <c r="J10" s="12">
        <f t="shared" si="4"/>
        <v>5.6532230265425712E-2</v>
      </c>
      <c r="K10" s="14">
        <f t="shared" si="5"/>
        <v>2.2978037759641311E-2</v>
      </c>
    </row>
    <row r="11" spans="2:11" x14ac:dyDescent="0.35">
      <c r="B11" s="10" t="s">
        <v>12</v>
      </c>
      <c r="C11" s="11">
        <v>1.8518518518518501E-4</v>
      </c>
      <c r="D11" s="12">
        <f t="shared" si="0"/>
        <v>1.6884761502743743E-3</v>
      </c>
      <c r="E11" s="12">
        <f t="shared" si="1"/>
        <v>6.5059163176513571E-4</v>
      </c>
      <c r="F11" s="11">
        <v>8.7962962962963005E-4</v>
      </c>
      <c r="G11" s="12">
        <f t="shared" si="2"/>
        <v>3.5714285714285719E-2</v>
      </c>
      <c r="H11" s="12">
        <f t="shared" si="3"/>
        <v>1.9211324570272994E-2</v>
      </c>
      <c r="I11" s="11">
        <v>1.0648148148148101E-3</v>
      </c>
      <c r="J11" s="12">
        <f t="shared" si="4"/>
        <v>7.9283005860047943E-3</v>
      </c>
      <c r="K11" s="14">
        <f t="shared" si="5"/>
        <v>3.2225296858033417E-3</v>
      </c>
    </row>
    <row r="12" spans="2:11" x14ac:dyDescent="0.35">
      <c r="B12" s="10" t="s">
        <v>199</v>
      </c>
      <c r="C12" s="11">
        <v>1.52777777777778E-2</v>
      </c>
      <c r="D12" s="12">
        <f t="shared" si="0"/>
        <v>0.1392992823976362</v>
      </c>
      <c r="E12" s="12">
        <f t="shared" si="1"/>
        <v>5.3673809620623819E-2</v>
      </c>
      <c r="F12" s="11">
        <v>2.60416666666667E-3</v>
      </c>
      <c r="G12" s="12">
        <f t="shared" si="2"/>
        <v>0.10573308270676703</v>
      </c>
      <c r="H12" s="12">
        <f t="shared" si="3"/>
        <v>5.6875631951466138E-2</v>
      </c>
      <c r="I12" s="11">
        <v>1.7881944444444402E-2</v>
      </c>
      <c r="J12" s="12">
        <f t="shared" si="4"/>
        <v>0.13314374353671121</v>
      </c>
      <c r="K12" s="14">
        <f t="shared" si="5"/>
        <v>5.4117482223545357E-2</v>
      </c>
    </row>
    <row r="13" spans="2:1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5.90277777777778E-4</v>
      </c>
      <c r="G15" s="12">
        <f t="shared" si="2"/>
        <v>2.3966165413533837E-2</v>
      </c>
      <c r="H15" s="12">
        <f t="shared" si="3"/>
        <v>1.2891809908998981E-2</v>
      </c>
      <c r="I15" s="11">
        <v>5.90277777777778E-4</v>
      </c>
      <c r="J15" s="12">
        <f t="shared" si="4"/>
        <v>4.395036194415722E-3</v>
      </c>
      <c r="K15" s="14">
        <f t="shared" si="5"/>
        <v>1.786402325825774E-3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1.9525462962963001E-2</v>
      </c>
      <c r="D17" s="12">
        <f t="shared" si="0"/>
        <v>0.17802870409455485</v>
      </c>
      <c r="E17" s="12">
        <f t="shared" si="1"/>
        <v>6.859675517423669E-2</v>
      </c>
      <c r="F17" s="11">
        <v>3.2754629629629601E-3</v>
      </c>
      <c r="G17" s="12">
        <f t="shared" si="2"/>
        <v>0.13298872180451113</v>
      </c>
      <c r="H17" s="12">
        <f t="shared" si="3"/>
        <v>7.1536905965621705E-2</v>
      </c>
      <c r="I17" s="11">
        <v>2.2800925925925902E-2</v>
      </c>
      <c r="J17" s="12">
        <f t="shared" si="4"/>
        <v>0.16976904515684235</v>
      </c>
      <c r="K17" s="14">
        <f t="shared" si="5"/>
        <v>6.9004168272093519E-2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1.9212962962963001E-3</v>
      </c>
      <c r="D19" s="12">
        <f t="shared" si="0"/>
        <v>1.7517940059096685E-2</v>
      </c>
      <c r="E19" s="12">
        <f t="shared" si="1"/>
        <v>6.7498881795633016E-3</v>
      </c>
      <c r="F19" s="11">
        <v>5.6712962962962999E-4</v>
      </c>
      <c r="G19" s="12">
        <f t="shared" si="2"/>
        <v>2.3026315789473693E-2</v>
      </c>
      <c r="H19" s="12">
        <f t="shared" si="3"/>
        <v>1.2386248736097063E-2</v>
      </c>
      <c r="I19" s="11">
        <v>2.48842592592593E-3</v>
      </c>
      <c r="J19" s="12">
        <f t="shared" si="4"/>
        <v>1.8528093760772184E-2</v>
      </c>
      <c r="K19" s="14">
        <f t="shared" si="5"/>
        <v>7.5309117657361155E-3</v>
      </c>
    </row>
    <row r="20" spans="2:11" ht="15.5" thickTop="1" thickBot="1" x14ac:dyDescent="0.4">
      <c r="B20" s="31" t="s">
        <v>3</v>
      </c>
      <c r="C20" s="32">
        <f>SUM(C7:C19)</f>
        <v>0.10967592592592602</v>
      </c>
      <c r="D20" s="33">
        <f>IFERROR(SUM(D7:D19),0)</f>
        <v>1</v>
      </c>
      <c r="E20" s="33">
        <f>IFERROR(SUM(E7:E19),0)</f>
        <v>0.3853128939129023</v>
      </c>
      <c r="F20" s="32">
        <f>SUM(F7:F19)</f>
        <v>2.4629629629629637E-2</v>
      </c>
      <c r="G20" s="33">
        <f>IFERROR(SUM(G7:G19),0)</f>
        <v>1.0000000000000002</v>
      </c>
      <c r="H20" s="33">
        <f>IFERROR(SUM(H7:H19),0)</f>
        <v>0.53791708796764359</v>
      </c>
      <c r="I20" s="32">
        <f>SUM(I7:I19)</f>
        <v>0.13430555555555551</v>
      </c>
      <c r="J20" s="33">
        <f>IFERROR(SUM(J7:J19),0)</f>
        <v>1</v>
      </c>
      <c r="K20" s="34">
        <f>IFERROR(SUM(K7:K19),0)</f>
        <v>0.40645907037024048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0.02</v>
      </c>
      <c r="D23" s="19"/>
      <c r="E23" s="12">
        <f>IFERROR(C23/C$31,0)</f>
        <v>7.0263896230634712E-2</v>
      </c>
      <c r="F23" s="11">
        <v>0</v>
      </c>
      <c r="G23" s="19"/>
      <c r="H23" s="12">
        <f>IFERROR(F23/F$31,0)</f>
        <v>0</v>
      </c>
      <c r="I23" s="11">
        <v>0.02</v>
      </c>
      <c r="J23" s="19"/>
      <c r="K23" s="14">
        <f>IFERROR(I23/I$31,0)</f>
        <v>6.0527514098567381E-2</v>
      </c>
    </row>
    <row r="24" spans="2:11" x14ac:dyDescent="0.35">
      <c r="B24" s="18" t="s">
        <v>16</v>
      </c>
      <c r="C24" s="11">
        <v>6.2500000000000001E-4</v>
      </c>
      <c r="D24" s="19"/>
      <c r="E24" s="12">
        <f t="shared" ref="E24:E28" si="6">IFERROR(C24/C$31,0)</f>
        <v>2.1957467572073348E-3</v>
      </c>
      <c r="F24" s="11">
        <v>0</v>
      </c>
      <c r="G24" s="19"/>
      <c r="H24" s="12">
        <f t="shared" ref="H24:H28" si="7">IFERROR(F24/F$31,0)</f>
        <v>0</v>
      </c>
      <c r="I24" s="11">
        <v>6.2500000000000001E-4</v>
      </c>
      <c r="J24" s="19"/>
      <c r="K24" s="14">
        <f t="shared" ref="K24:K28" si="8">IFERROR(I24/I$31,0)</f>
        <v>1.8914848155802307E-3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2.0833333333333299E-4</v>
      </c>
      <c r="G25" s="19"/>
      <c r="H25" s="12">
        <f t="shared" si="7"/>
        <v>4.550050556117278E-3</v>
      </c>
      <c r="I25" s="11">
        <v>2.0833333333333299E-4</v>
      </c>
      <c r="J25" s="19"/>
      <c r="K25" s="14">
        <f t="shared" si="8"/>
        <v>6.3049493852674254E-4</v>
      </c>
    </row>
    <row r="26" spans="2:11" x14ac:dyDescent="0.35">
      <c r="B26" s="18" t="s">
        <v>18</v>
      </c>
      <c r="C26" s="11">
        <v>8.7372685185185206E-2</v>
      </c>
      <c r="D26" s="19"/>
      <c r="E26" s="12">
        <f t="shared" si="6"/>
        <v>0.30695726426218845</v>
      </c>
      <c r="F26" s="11">
        <v>1.37268518518519E-2</v>
      </c>
      <c r="G26" s="19"/>
      <c r="H26" s="12">
        <f t="shared" si="7"/>
        <v>0.29979777553083997</v>
      </c>
      <c r="I26" s="11">
        <v>0.101099537037037</v>
      </c>
      <c r="J26" s="19"/>
      <c r="K26" s="14">
        <f t="shared" si="8"/>
        <v>0.30596518266839462</v>
      </c>
    </row>
    <row r="27" spans="2:11" x14ac:dyDescent="0.35">
      <c r="B27" s="18" t="s">
        <v>19</v>
      </c>
      <c r="C27" s="11">
        <v>6.6863425925925896E-2</v>
      </c>
      <c r="D27" s="19"/>
      <c r="E27" s="12">
        <f t="shared" si="6"/>
        <v>0.23490424104419941</v>
      </c>
      <c r="F27" s="11">
        <v>7.2222222222222202E-3</v>
      </c>
      <c r="G27" s="19"/>
      <c r="H27" s="12">
        <f t="shared" si="7"/>
        <v>0.15773508594539917</v>
      </c>
      <c r="I27" s="11">
        <v>7.4085648148148206E-2</v>
      </c>
      <c r="J27" s="19"/>
      <c r="K27" s="14">
        <f t="shared" si="8"/>
        <v>0.22421100563942714</v>
      </c>
    </row>
    <row r="28" spans="2:11" ht="15" thickBot="1" x14ac:dyDescent="0.4">
      <c r="B28" s="23" t="s">
        <v>20</v>
      </c>
      <c r="C28" s="20">
        <v>1.04166666666667E-4</v>
      </c>
      <c r="D28" s="24"/>
      <c r="E28" s="21">
        <f t="shared" si="6"/>
        <v>3.659577928678903E-4</v>
      </c>
      <c r="F28" s="20">
        <v>0</v>
      </c>
      <c r="G28" s="24"/>
      <c r="H28" s="21">
        <f t="shared" si="7"/>
        <v>0</v>
      </c>
      <c r="I28" s="20">
        <v>1.04166666666667E-4</v>
      </c>
      <c r="J28" s="24"/>
      <c r="K28" s="22">
        <f t="shared" si="8"/>
        <v>3.1524746926337279E-4</v>
      </c>
    </row>
    <row r="29" spans="2:11" ht="15.5" thickTop="1" thickBot="1" x14ac:dyDescent="0.4">
      <c r="B29" s="31" t="s">
        <v>3</v>
      </c>
      <c r="C29" s="32">
        <f>SUM(C23:C28)</f>
        <v>0.17496527777777776</v>
      </c>
      <c r="D29" s="33"/>
      <c r="E29" s="33">
        <f>IFERROR(SUM(E23:E28),0)</f>
        <v>0.61468710608709776</v>
      </c>
      <c r="F29" s="32">
        <f>SUM(F23:F28)</f>
        <v>2.1157407407407451E-2</v>
      </c>
      <c r="G29" s="33"/>
      <c r="H29" s="33">
        <f>IFERROR(SUM(H23:H28),0)</f>
        <v>0.46208291203235641</v>
      </c>
      <c r="I29" s="32">
        <f>SUM(I23:I28)</f>
        <v>0.19612268518518519</v>
      </c>
      <c r="J29" s="33"/>
      <c r="K29" s="34">
        <f>IFERROR(SUM(K23:K28),0)</f>
        <v>0.59354092962975946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0.28464120370370377</v>
      </c>
      <c r="D31" s="35"/>
      <c r="E31" s="36">
        <f>IFERROR(SUM(E20,E29),0)</f>
        <v>1</v>
      </c>
      <c r="F31" s="32">
        <f>SUM(F20,F29)</f>
        <v>4.5787037037037084E-2</v>
      </c>
      <c r="G31" s="35"/>
      <c r="H31" s="36">
        <f>IFERROR(SUM(H20,H29),0)</f>
        <v>1</v>
      </c>
      <c r="I31" s="32">
        <f>SUM(I20,I29)</f>
        <v>0.33042824074074073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2"/>
  <sheetViews>
    <sheetView showGridLines="0" showZeros="0" view="pageBreakPreview" topLeftCell="A10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3" t="s">
        <v>43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1.2708333333333301E-2</v>
      </c>
      <c r="D7" s="12">
        <f t="shared" ref="D7:D19" si="0">IFERROR(C7/C$20,0)</f>
        <v>0.29194363201276202</v>
      </c>
      <c r="E7" s="12">
        <f t="shared" ref="E7:E19" si="1">IFERROR(C7/C$31,0)</f>
        <v>0.11527559055118081</v>
      </c>
      <c r="F7" s="11">
        <v>7.5231481481481503E-3</v>
      </c>
      <c r="G7" s="12">
        <f t="shared" ref="G7:G19" si="2">IFERROR(F7/F$20,0)</f>
        <v>0.17916207276736487</v>
      </c>
      <c r="H7" s="12">
        <f t="shared" ref="H7:H19" si="3">IFERROR(F7/F$31,0)</f>
        <v>9.3876372039283604E-2</v>
      </c>
      <c r="I7" s="11">
        <v>2.02314814814815E-2</v>
      </c>
      <c r="J7" s="12">
        <f t="shared" ref="J7:J19" si="4">IFERROR(I7/I$20,0)</f>
        <v>0.2365678711598323</v>
      </c>
      <c r="K7" s="14">
        <f t="shared" ref="K7:K19" si="5">IFERROR(I7/I$31,0)</f>
        <v>0.10626785822846382</v>
      </c>
    </row>
    <row r="8" spans="2:11" x14ac:dyDescent="0.35">
      <c r="B8" s="150" t="s">
        <v>116</v>
      </c>
      <c r="C8" s="11">
        <v>7.7199074074074097E-3</v>
      </c>
      <c r="D8" s="12">
        <f t="shared" si="0"/>
        <v>0.1773464504121246</v>
      </c>
      <c r="E8" s="12">
        <f t="shared" si="1"/>
        <v>7.0026246719160135E-2</v>
      </c>
      <c r="F8" s="11">
        <v>1.31828703703704E-2</v>
      </c>
      <c r="G8" s="12">
        <f t="shared" si="2"/>
        <v>0.31394707828004464</v>
      </c>
      <c r="H8" s="12">
        <f t="shared" si="3"/>
        <v>0.16450028885037574</v>
      </c>
      <c r="I8" s="11">
        <v>2.0902777777777801E-2</v>
      </c>
      <c r="J8" s="12">
        <f t="shared" si="4"/>
        <v>0.2444173771822982</v>
      </c>
      <c r="K8" s="14">
        <f t="shared" si="5"/>
        <v>0.10979390844428245</v>
      </c>
    </row>
    <row r="9" spans="2:11" x14ac:dyDescent="0.35">
      <c r="B9" s="10" t="s">
        <v>51</v>
      </c>
      <c r="C9" s="11">
        <v>6.0532407407407401E-3</v>
      </c>
      <c r="D9" s="12">
        <f t="shared" si="0"/>
        <v>0.13905876096782779</v>
      </c>
      <c r="E9" s="12">
        <f t="shared" si="1"/>
        <v>5.4908136482939629E-2</v>
      </c>
      <c r="F9" s="11">
        <v>5.0694444444444398E-3</v>
      </c>
      <c r="G9" s="12">
        <f t="shared" si="2"/>
        <v>0.12072767364939342</v>
      </c>
      <c r="H9" s="12">
        <f t="shared" si="3"/>
        <v>6.3258232235701803E-2</v>
      </c>
      <c r="I9" s="11">
        <v>1.1122685185185201E-2</v>
      </c>
      <c r="J9" s="12">
        <f t="shared" si="4"/>
        <v>0.13005819461361495</v>
      </c>
      <c r="K9" s="14">
        <f t="shared" si="5"/>
        <v>5.8423004437959836E-2</v>
      </c>
    </row>
    <row r="10" spans="2:11" x14ac:dyDescent="0.35">
      <c r="B10" s="10" t="s">
        <v>11</v>
      </c>
      <c r="C10" s="11">
        <v>5.5555555555555601E-3</v>
      </c>
      <c r="D10" s="12">
        <f t="shared" si="0"/>
        <v>0.12762563148098929</v>
      </c>
      <c r="E10" s="12">
        <f t="shared" si="1"/>
        <v>5.0393700787401616E-2</v>
      </c>
      <c r="F10" s="11">
        <v>5.6365740740740699E-3</v>
      </c>
      <c r="G10" s="12">
        <f t="shared" si="2"/>
        <v>0.1342337375964717</v>
      </c>
      <c r="H10" s="12">
        <f t="shared" si="3"/>
        <v>7.0335066435586263E-2</v>
      </c>
      <c r="I10" s="11">
        <v>1.1192129629629601E-2</v>
      </c>
      <c r="J10" s="12">
        <f t="shared" si="4"/>
        <v>0.13087021247800745</v>
      </c>
      <c r="K10" s="14">
        <f t="shared" si="5"/>
        <v>5.8787768253389105E-2</v>
      </c>
    </row>
    <row r="11" spans="2:11" x14ac:dyDescent="0.35">
      <c r="B11" s="10" t="s">
        <v>12</v>
      </c>
      <c r="C11" s="11">
        <v>7.7546296296296304E-4</v>
      </c>
      <c r="D11" s="12">
        <f t="shared" si="0"/>
        <v>1.7814411060888075E-2</v>
      </c>
      <c r="E11" s="12">
        <f t="shared" si="1"/>
        <v>7.0341207349081374E-3</v>
      </c>
      <c r="F11" s="11">
        <v>1.7361111111111099E-3</v>
      </c>
      <c r="G11" s="12">
        <f t="shared" si="2"/>
        <v>4.1345093715545705E-2</v>
      </c>
      <c r="H11" s="12">
        <f t="shared" si="3"/>
        <v>2.1663778162911578E-2</v>
      </c>
      <c r="I11" s="11">
        <v>2.5115740740740702E-3</v>
      </c>
      <c r="J11" s="12">
        <f t="shared" si="4"/>
        <v>2.9367979428880711E-2</v>
      </c>
      <c r="K11" s="14">
        <f t="shared" si="5"/>
        <v>1.3192291324700569E-2</v>
      </c>
    </row>
    <row r="12" spans="2:11" x14ac:dyDescent="0.35">
      <c r="B12" s="10" t="s">
        <v>199</v>
      </c>
      <c r="C12" s="11">
        <v>4.7916666666666698E-3</v>
      </c>
      <c r="D12" s="12">
        <f t="shared" si="0"/>
        <v>0.11007710715235323</v>
      </c>
      <c r="E12" s="12">
        <f t="shared" si="1"/>
        <v>4.3464566929133891E-2</v>
      </c>
      <c r="F12" s="11">
        <v>2.6736111111111101E-3</v>
      </c>
      <c r="G12" s="12">
        <f t="shared" si="2"/>
        <v>6.3671444321940399E-2</v>
      </c>
      <c r="H12" s="12">
        <f t="shared" si="3"/>
        <v>3.3362218370883844E-2</v>
      </c>
      <c r="I12" s="11">
        <v>7.4652777777777799E-3</v>
      </c>
      <c r="J12" s="12">
        <f t="shared" si="4"/>
        <v>8.7291920422249286E-2</v>
      </c>
      <c r="K12" s="14">
        <f t="shared" si="5"/>
        <v>3.9212110158672271E-2</v>
      </c>
    </row>
    <row r="13" spans="2:11" x14ac:dyDescent="0.35">
      <c r="B13" s="10" t="s">
        <v>128</v>
      </c>
      <c r="C13" s="11">
        <v>2.31481481481481E-5</v>
      </c>
      <c r="D13" s="12">
        <f t="shared" si="0"/>
        <v>5.3177346450412042E-4</v>
      </c>
      <c r="E13" s="12">
        <f t="shared" si="1"/>
        <v>2.0997375328083947E-4</v>
      </c>
      <c r="F13" s="11">
        <v>0</v>
      </c>
      <c r="G13" s="12">
        <f t="shared" si="2"/>
        <v>0</v>
      </c>
      <c r="H13" s="12">
        <f t="shared" si="3"/>
        <v>0</v>
      </c>
      <c r="I13" s="11">
        <v>2.31481481481481E-5</v>
      </c>
      <c r="J13" s="12">
        <f t="shared" si="4"/>
        <v>2.7067262146433823E-4</v>
      </c>
      <c r="K13" s="14">
        <f t="shared" si="5"/>
        <v>1.2158793847650288E-4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6.5972222222222203E-4</v>
      </c>
      <c r="D16" s="12">
        <f t="shared" si="0"/>
        <v>1.5155543738367461E-2</v>
      </c>
      <c r="E16" s="12">
        <f t="shared" si="1"/>
        <v>5.9842519685039354E-3</v>
      </c>
      <c r="F16" s="11">
        <v>0</v>
      </c>
      <c r="G16" s="12">
        <f t="shared" si="2"/>
        <v>0</v>
      </c>
      <c r="H16" s="12">
        <f t="shared" si="3"/>
        <v>0</v>
      </c>
      <c r="I16" s="11">
        <v>6.5972222222222203E-4</v>
      </c>
      <c r="J16" s="12">
        <f t="shared" si="4"/>
        <v>7.7141697117336528E-3</v>
      </c>
      <c r="K16" s="14">
        <f t="shared" si="5"/>
        <v>3.4652562465803381E-3</v>
      </c>
    </row>
    <row r="17" spans="2:11" x14ac:dyDescent="0.35">
      <c r="B17" s="10" t="s">
        <v>201</v>
      </c>
      <c r="C17" s="11">
        <v>2.5347222222222199E-3</v>
      </c>
      <c r="D17" s="12">
        <f t="shared" si="0"/>
        <v>5.8229194363201259E-2</v>
      </c>
      <c r="E17" s="12">
        <f t="shared" si="1"/>
        <v>2.2992125984251949E-2</v>
      </c>
      <c r="F17" s="11">
        <v>3.71527777777778E-3</v>
      </c>
      <c r="G17" s="12">
        <f t="shared" si="2"/>
        <v>8.8478500551267922E-2</v>
      </c>
      <c r="H17" s="12">
        <f t="shared" si="3"/>
        <v>4.636048526863084E-2</v>
      </c>
      <c r="I17" s="11">
        <v>6.2500000000000003E-3</v>
      </c>
      <c r="J17" s="12">
        <f t="shared" si="4"/>
        <v>7.308160779537147E-2</v>
      </c>
      <c r="K17" s="14">
        <f t="shared" si="5"/>
        <v>3.2828743388655844E-2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2.70833333333333E-3</v>
      </c>
      <c r="D19" s="12">
        <f t="shared" si="0"/>
        <v>6.2217495346982149E-2</v>
      </c>
      <c r="E19" s="12">
        <f t="shared" si="1"/>
        <v>2.4566929133858238E-2</v>
      </c>
      <c r="F19" s="11">
        <v>2.4537037037037001E-3</v>
      </c>
      <c r="G19" s="12">
        <f t="shared" si="2"/>
        <v>5.8434399117971214E-2</v>
      </c>
      <c r="H19" s="12">
        <f t="shared" si="3"/>
        <v>3.0618139803581676E-2</v>
      </c>
      <c r="I19" s="11">
        <v>5.1620370370370396E-3</v>
      </c>
      <c r="J19" s="12">
        <f t="shared" si="4"/>
        <v>6.0359994586547581E-2</v>
      </c>
      <c r="K19" s="14">
        <f t="shared" si="5"/>
        <v>2.7114110280260211E-2</v>
      </c>
    </row>
    <row r="20" spans="2:11" ht="15.5" thickTop="1" thickBot="1" x14ac:dyDescent="0.4">
      <c r="B20" s="31" t="s">
        <v>3</v>
      </c>
      <c r="C20" s="32">
        <f>SUM(C7:C19)</f>
        <v>4.3530092592592565E-2</v>
      </c>
      <c r="D20" s="33">
        <f>IFERROR(SUM(D7:D19),0)</f>
        <v>1</v>
      </c>
      <c r="E20" s="33">
        <f>IFERROR(SUM(E7:E19),0)</f>
        <v>0.39485564304461918</v>
      </c>
      <c r="F20" s="32">
        <f>SUM(F7:F19)</f>
        <v>4.1990740740740766E-2</v>
      </c>
      <c r="G20" s="33">
        <f>IFERROR(SUM(G7:G19),0)</f>
        <v>0.99999999999999989</v>
      </c>
      <c r="H20" s="33">
        <f>IFERROR(SUM(H7:H19),0)</f>
        <v>0.52397458116695528</v>
      </c>
      <c r="I20" s="32">
        <f>SUM(I7:I19)</f>
        <v>8.5520833333333365E-2</v>
      </c>
      <c r="J20" s="33">
        <f>IFERROR(SUM(J7:J19),0)</f>
        <v>0.99999999999999989</v>
      </c>
      <c r="K20" s="34">
        <f>IFERROR(SUM(K7:K19),0)</f>
        <v>0.44920663870144095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5.6944444444444403E-3</v>
      </c>
      <c r="D23" s="19"/>
      <c r="E23" s="12">
        <f>IFERROR(C23/C$31,0)</f>
        <v>5.1653543307086582E-2</v>
      </c>
      <c r="F23" s="11">
        <v>4.3981481481481502E-3</v>
      </c>
      <c r="G23" s="19"/>
      <c r="H23" s="12">
        <f>IFERROR(F23/F$31,0)</f>
        <v>5.4881571346042733E-2</v>
      </c>
      <c r="I23" s="11">
        <v>1.0092592592592599E-2</v>
      </c>
      <c r="J23" s="19"/>
      <c r="K23" s="14">
        <f>IFERROR(I23/I$31,0)</f>
        <v>5.3012341175755401E-2</v>
      </c>
    </row>
    <row r="24" spans="2:11" x14ac:dyDescent="0.35">
      <c r="B24" s="18" t="s">
        <v>16</v>
      </c>
      <c r="C24" s="11">
        <v>3.2407407407407401E-4</v>
      </c>
      <c r="D24" s="19"/>
      <c r="E24" s="12">
        <f t="shared" ref="E24:E28" si="6">IFERROR(C24/C$31,0)</f>
        <v>2.9396325459317579E-3</v>
      </c>
      <c r="F24" s="11">
        <v>1.11111111111111E-3</v>
      </c>
      <c r="G24" s="19"/>
      <c r="H24" s="12">
        <f t="shared" ref="H24:H28" si="7">IFERROR(F24/F$31,0)</f>
        <v>1.3864818024263406E-2</v>
      </c>
      <c r="I24" s="11">
        <v>1.4351851851851899E-3</v>
      </c>
      <c r="J24" s="19"/>
      <c r="K24" s="14">
        <f t="shared" ref="K24:K28" si="8">IFERROR(I24/I$31,0)</f>
        <v>7.538452185543219E-3</v>
      </c>
    </row>
    <row r="25" spans="2:11" x14ac:dyDescent="0.35">
      <c r="B25" s="18" t="s">
        <v>17</v>
      </c>
      <c r="C25" s="11">
        <v>9.7222222222222198E-4</v>
      </c>
      <c r="D25" s="19"/>
      <c r="E25" s="12">
        <f t="shared" si="6"/>
        <v>8.8188976377952741E-3</v>
      </c>
      <c r="F25" s="11">
        <v>1.37731481481481E-3</v>
      </c>
      <c r="G25" s="19"/>
      <c r="H25" s="12">
        <f t="shared" si="7"/>
        <v>1.7186597342576472E-2</v>
      </c>
      <c r="I25" s="11">
        <v>2.3495370370370402E-3</v>
      </c>
      <c r="J25" s="19"/>
      <c r="K25" s="14">
        <f t="shared" si="8"/>
        <v>1.2341175755365084E-2</v>
      </c>
    </row>
    <row r="26" spans="2:11" x14ac:dyDescent="0.35">
      <c r="B26" s="18" t="s">
        <v>18</v>
      </c>
      <c r="C26" s="11">
        <v>2.9618055555555599E-2</v>
      </c>
      <c r="D26" s="19"/>
      <c r="E26" s="12">
        <f t="shared" si="6"/>
        <v>0.26866141732283505</v>
      </c>
      <c r="F26" s="11">
        <v>1.3101851851851899E-2</v>
      </c>
      <c r="G26" s="19"/>
      <c r="H26" s="12">
        <f t="shared" si="7"/>
        <v>0.16348931253610677</v>
      </c>
      <c r="I26" s="11">
        <v>4.2719907407407401E-2</v>
      </c>
      <c r="J26" s="19"/>
      <c r="K26" s="14">
        <f t="shared" si="8"/>
        <v>0.22439054045838649</v>
      </c>
    </row>
    <row r="27" spans="2:11" x14ac:dyDescent="0.35">
      <c r="B27" s="18" t="s">
        <v>19</v>
      </c>
      <c r="C27" s="11">
        <v>2.9502314814814801E-2</v>
      </c>
      <c r="D27" s="19"/>
      <c r="E27" s="12">
        <f t="shared" si="6"/>
        <v>0.26761154855643032</v>
      </c>
      <c r="F27" s="11">
        <v>1.68287037037037E-2</v>
      </c>
      <c r="G27" s="19"/>
      <c r="H27" s="12">
        <f t="shared" si="7"/>
        <v>0.20999422299248968</v>
      </c>
      <c r="I27" s="11">
        <v>4.6331018518518501E-2</v>
      </c>
      <c r="J27" s="19"/>
      <c r="K27" s="14">
        <f t="shared" si="8"/>
        <v>0.24335825886072091</v>
      </c>
    </row>
    <row r="28" spans="2:11" ht="15" thickBot="1" x14ac:dyDescent="0.4">
      <c r="B28" s="23" t="s">
        <v>20</v>
      </c>
      <c r="C28" s="20">
        <v>6.01851851851852E-4</v>
      </c>
      <c r="D28" s="24"/>
      <c r="E28" s="21">
        <f t="shared" si="6"/>
        <v>5.4593175853018391E-3</v>
      </c>
      <c r="F28" s="20">
        <v>1.33101851851852E-3</v>
      </c>
      <c r="G28" s="24"/>
      <c r="H28" s="21">
        <f t="shared" si="7"/>
        <v>1.6608896591565576E-2</v>
      </c>
      <c r="I28" s="20">
        <v>1.93287037037037E-3</v>
      </c>
      <c r="J28" s="24"/>
      <c r="K28" s="22">
        <f t="shared" si="8"/>
        <v>1.015259286278801E-2</v>
      </c>
    </row>
    <row r="29" spans="2:11" ht="15.5" thickTop="1" thickBot="1" x14ac:dyDescent="0.4">
      <c r="B29" s="31" t="s">
        <v>3</v>
      </c>
      <c r="C29" s="32">
        <f>SUM(C23:C28)</f>
        <v>6.6712962962962988E-2</v>
      </c>
      <c r="D29" s="33"/>
      <c r="E29" s="33">
        <f>IFERROR(SUM(E23:E28),0)</f>
        <v>0.60514435695538082</v>
      </c>
      <c r="F29" s="32">
        <f>SUM(F23:F28)</f>
        <v>3.8148148148148195E-2</v>
      </c>
      <c r="G29" s="33"/>
      <c r="H29" s="33">
        <f>IFERROR(SUM(H23:H28),0)</f>
        <v>0.47602541883304461</v>
      </c>
      <c r="I29" s="32">
        <f>SUM(I23:I28)</f>
        <v>0.1048611111111111</v>
      </c>
      <c r="J29" s="33"/>
      <c r="K29" s="34">
        <f>IFERROR(SUM(K23:K28),0)</f>
        <v>0.55079336129855916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0.11024305555555555</v>
      </c>
      <c r="D31" s="35"/>
      <c r="E31" s="36">
        <f>IFERROR(SUM(E20,E29),0)</f>
        <v>1</v>
      </c>
      <c r="F31" s="32">
        <f>SUM(F20,F29)</f>
        <v>8.0138888888888954E-2</v>
      </c>
      <c r="G31" s="35"/>
      <c r="H31" s="36">
        <f>IFERROR(SUM(H20,H29),0)</f>
        <v>0.99999999999999989</v>
      </c>
      <c r="I31" s="32">
        <f>SUM(I20,I29)</f>
        <v>0.19038194444444445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7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3" t="s">
        <v>32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4.5601851851851897E-3</v>
      </c>
      <c r="D7" s="12">
        <f t="shared" ref="D7:D19" si="0">IFERROR(C7/C$20,0)</f>
        <v>0.242909987669544</v>
      </c>
      <c r="E7" s="12">
        <f t="shared" ref="E7:E19" si="1">IFERROR(C7/C$31,0)</f>
        <v>8.3157450401013161E-2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4.5601851851851897E-3</v>
      </c>
      <c r="J7" s="12">
        <f t="shared" ref="J7:J19" si="4">IFERROR(I7/I$20,0)</f>
        <v>0.242909987669544</v>
      </c>
      <c r="K7" s="14">
        <f t="shared" ref="K7:K19" si="5">IFERROR(I7/I$31,0)</f>
        <v>8.3157450401013161E-2</v>
      </c>
    </row>
    <row r="8" spans="2:11" s="5" customFormat="1" x14ac:dyDescent="0.35">
      <c r="B8" s="150" t="s">
        <v>116</v>
      </c>
      <c r="C8" s="11">
        <v>2.0601851851851901E-3</v>
      </c>
      <c r="D8" s="12">
        <f t="shared" si="0"/>
        <v>0.10974106041923576</v>
      </c>
      <c r="E8" s="12">
        <f t="shared" si="1"/>
        <v>3.7568594343604989E-2</v>
      </c>
      <c r="F8" s="11">
        <v>0</v>
      </c>
      <c r="G8" s="12">
        <f t="shared" si="2"/>
        <v>0</v>
      </c>
      <c r="H8" s="12">
        <f t="shared" si="3"/>
        <v>0</v>
      </c>
      <c r="I8" s="11">
        <v>2.0601851851851901E-3</v>
      </c>
      <c r="J8" s="12">
        <f t="shared" si="4"/>
        <v>0.10974106041923576</v>
      </c>
      <c r="K8" s="14">
        <f t="shared" si="5"/>
        <v>3.7568594343604989E-2</v>
      </c>
    </row>
    <row r="9" spans="2:11" s="5" customFormat="1" x14ac:dyDescent="0.35">
      <c r="B9" s="10" t="s">
        <v>51</v>
      </c>
      <c r="C9" s="11">
        <v>2.8703703703703699E-3</v>
      </c>
      <c r="D9" s="12">
        <f t="shared" si="0"/>
        <v>0.15289765721331686</v>
      </c>
      <c r="E9" s="12">
        <f t="shared" si="1"/>
        <v>5.234276065850569E-2</v>
      </c>
      <c r="F9" s="11">
        <v>0</v>
      </c>
      <c r="G9" s="12">
        <f t="shared" si="2"/>
        <v>0</v>
      </c>
      <c r="H9" s="12">
        <f t="shared" si="3"/>
        <v>0</v>
      </c>
      <c r="I9" s="11">
        <v>2.8703703703703699E-3</v>
      </c>
      <c r="J9" s="12">
        <f t="shared" si="4"/>
        <v>0.15289765721331686</v>
      </c>
      <c r="K9" s="14">
        <f t="shared" si="5"/>
        <v>5.234276065850569E-2</v>
      </c>
    </row>
    <row r="10" spans="2:11" s="5" customFormat="1" x14ac:dyDescent="0.35">
      <c r="B10" s="10" t="s">
        <v>11</v>
      </c>
      <c r="C10" s="11">
        <v>2.1412037037036999E-3</v>
      </c>
      <c r="D10" s="12">
        <f t="shared" si="0"/>
        <v>0.11405672009864344</v>
      </c>
      <c r="E10" s="12">
        <f t="shared" si="1"/>
        <v>3.9046010975094907E-2</v>
      </c>
      <c r="F10" s="11">
        <v>0</v>
      </c>
      <c r="G10" s="12">
        <f t="shared" si="2"/>
        <v>0</v>
      </c>
      <c r="H10" s="12">
        <f t="shared" si="3"/>
        <v>0</v>
      </c>
      <c r="I10" s="11">
        <v>2.1412037037036999E-3</v>
      </c>
      <c r="J10" s="12">
        <f t="shared" si="4"/>
        <v>0.11405672009864344</v>
      </c>
      <c r="K10" s="14">
        <f t="shared" si="5"/>
        <v>3.9046010975094907E-2</v>
      </c>
    </row>
    <row r="11" spans="2:11" s="5" customFormat="1" x14ac:dyDescent="0.35">
      <c r="B11" s="10" t="s">
        <v>12</v>
      </c>
      <c r="C11" s="11">
        <v>6.9444444444444404E-5</v>
      </c>
      <c r="D11" s="12">
        <f t="shared" si="0"/>
        <v>3.6991368680641158E-3</v>
      </c>
      <c r="E11" s="12">
        <f t="shared" si="1"/>
        <v>1.2663571127057823E-3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6.9444444444444404E-5</v>
      </c>
      <c r="J11" s="12">
        <f t="shared" si="4"/>
        <v>3.6991368680641158E-3</v>
      </c>
      <c r="K11" s="14">
        <f t="shared" si="5"/>
        <v>1.2663571127057823E-3</v>
      </c>
    </row>
    <row r="12" spans="2:11" s="5" customFormat="1" x14ac:dyDescent="0.35">
      <c r="B12" s="10" t="s">
        <v>199</v>
      </c>
      <c r="C12" s="11">
        <v>1.4004629629629599E-3</v>
      </c>
      <c r="D12" s="12">
        <f t="shared" si="0"/>
        <v>7.4599260172626219E-2</v>
      </c>
      <c r="E12" s="12">
        <f t="shared" si="1"/>
        <v>2.55382017728999E-2</v>
      </c>
      <c r="F12" s="11">
        <v>0</v>
      </c>
      <c r="G12" s="12">
        <f t="shared" si="2"/>
        <v>0</v>
      </c>
      <c r="H12" s="12">
        <f t="shared" si="3"/>
        <v>0</v>
      </c>
      <c r="I12" s="11">
        <v>1.4004629629629599E-3</v>
      </c>
      <c r="J12" s="12">
        <f t="shared" si="4"/>
        <v>7.4599260172626219E-2</v>
      </c>
      <c r="K12" s="14">
        <f t="shared" si="5"/>
        <v>2.55382017728999E-2</v>
      </c>
    </row>
    <row r="13" spans="2:11" s="5" customFormat="1" x14ac:dyDescent="0.35">
      <c r="B13" s="10" t="s">
        <v>128</v>
      </c>
      <c r="C13" s="11">
        <v>9.2592592592592602E-5</v>
      </c>
      <c r="D13" s="12">
        <f t="shared" si="0"/>
        <v>4.9321824907521579E-3</v>
      </c>
      <c r="E13" s="12">
        <f t="shared" si="1"/>
        <v>1.6884761502743775E-3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9.2592592592592602E-5</v>
      </c>
      <c r="J13" s="12">
        <f t="shared" si="4"/>
        <v>4.9321824907521579E-3</v>
      </c>
      <c r="K13" s="14">
        <f t="shared" si="5"/>
        <v>1.6884761502743775E-3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201</v>
      </c>
      <c r="C17" s="11">
        <v>1.2731481481481499E-4</v>
      </c>
      <c r="D17" s="12">
        <f t="shared" si="0"/>
        <v>6.7817509247842262E-3</v>
      </c>
      <c r="E17" s="12">
        <f t="shared" si="1"/>
        <v>2.3216547066272721E-3</v>
      </c>
      <c r="F17" s="11">
        <v>0</v>
      </c>
      <c r="G17" s="12">
        <f t="shared" si="2"/>
        <v>0</v>
      </c>
      <c r="H17" s="12">
        <f t="shared" si="3"/>
        <v>0</v>
      </c>
      <c r="I17" s="11">
        <v>1.2731481481481499E-4</v>
      </c>
      <c r="J17" s="12">
        <f t="shared" si="4"/>
        <v>6.7817509247842262E-3</v>
      </c>
      <c r="K17" s="14">
        <f t="shared" si="5"/>
        <v>2.3216547066272721E-3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5.4513888888888902E-3</v>
      </c>
      <c r="D19" s="12">
        <f t="shared" si="0"/>
        <v>0.29038224414303332</v>
      </c>
      <c r="E19" s="12">
        <f t="shared" si="1"/>
        <v>9.9409033347403988E-2</v>
      </c>
      <c r="F19" s="11">
        <v>0</v>
      </c>
      <c r="G19" s="12">
        <f t="shared" si="2"/>
        <v>0</v>
      </c>
      <c r="H19" s="12">
        <f t="shared" si="3"/>
        <v>0</v>
      </c>
      <c r="I19" s="11">
        <v>5.4513888888888902E-3</v>
      </c>
      <c r="J19" s="12">
        <f t="shared" si="4"/>
        <v>0.29038224414303332</v>
      </c>
      <c r="K19" s="14">
        <f t="shared" si="5"/>
        <v>9.9409033347403988E-2</v>
      </c>
    </row>
    <row r="20" spans="2:11" s="5" customFormat="1" ht="15.5" thickTop="1" thickBot="1" x14ac:dyDescent="0.4">
      <c r="B20" s="31" t="s">
        <v>3</v>
      </c>
      <c r="C20" s="32">
        <f>SUM(C7:C19)</f>
        <v>1.877314814814815E-2</v>
      </c>
      <c r="D20" s="33">
        <f>IFERROR(SUM(D7:D19),0)</f>
        <v>1</v>
      </c>
      <c r="E20" s="33">
        <f>IFERROR(SUM(E7:E19),0)</f>
        <v>0.34233853946813003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1.877314814814815E-2</v>
      </c>
      <c r="J20" s="33">
        <f>IFERROR(SUM(J7:J19),0)</f>
        <v>1</v>
      </c>
      <c r="K20" s="34">
        <f>IFERROR(SUM(K7:K19),0)</f>
        <v>0.34233853946813003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2.5694444444444402E-3</v>
      </c>
      <c r="D23" s="19"/>
      <c r="E23" s="12">
        <f>IFERROR(C23/C$31,0)</f>
        <v>4.6855213170113895E-2</v>
      </c>
      <c r="F23" s="11">
        <v>0</v>
      </c>
      <c r="G23" s="19"/>
      <c r="H23" s="12">
        <f>IFERROR(F23/F$31,0)</f>
        <v>0</v>
      </c>
      <c r="I23" s="11">
        <v>2.5694444444444402E-3</v>
      </c>
      <c r="J23" s="19"/>
      <c r="K23" s="14">
        <f>IFERROR(I23/I$31,0)</f>
        <v>4.6855213170113895E-2</v>
      </c>
    </row>
    <row r="24" spans="2:11" s="5" customFormat="1" x14ac:dyDescent="0.35">
      <c r="B24" s="18" t="s">
        <v>16</v>
      </c>
      <c r="C24" s="11">
        <v>2.5462962962962999E-4</v>
      </c>
      <c r="D24" s="19"/>
      <c r="E24" s="12">
        <f t="shared" ref="E24:E28" si="6">IFERROR(C24/C$31,0)</f>
        <v>4.6433094132545443E-3</v>
      </c>
      <c r="F24" s="11">
        <v>0</v>
      </c>
      <c r="G24" s="19"/>
      <c r="H24" s="12">
        <f t="shared" ref="H24:H28" si="7">IFERROR(F24/F$31,0)</f>
        <v>0</v>
      </c>
      <c r="I24" s="11">
        <v>2.5462962962962999E-4</v>
      </c>
      <c r="J24" s="19"/>
      <c r="K24" s="14">
        <f t="shared" ref="K24:K28" si="8">IFERROR(I24/I$31,0)</f>
        <v>4.6433094132545443E-3</v>
      </c>
    </row>
    <row r="25" spans="2:11" s="5" customFormat="1" x14ac:dyDescent="0.35">
      <c r="B25" s="18" t="s">
        <v>17</v>
      </c>
      <c r="C25" s="11">
        <v>1.15740740740741E-4</v>
      </c>
      <c r="D25" s="19"/>
      <c r="E25" s="12">
        <f t="shared" si="6"/>
        <v>2.1105951878429767E-3</v>
      </c>
      <c r="F25" s="11">
        <v>0</v>
      </c>
      <c r="G25" s="19"/>
      <c r="H25" s="12">
        <f t="shared" si="7"/>
        <v>0</v>
      </c>
      <c r="I25" s="11">
        <v>1.15740740740741E-4</v>
      </c>
      <c r="J25" s="19"/>
      <c r="K25" s="14">
        <f t="shared" si="8"/>
        <v>2.1105951878429767E-3</v>
      </c>
    </row>
    <row r="26" spans="2:11" s="5" customFormat="1" x14ac:dyDescent="0.35">
      <c r="B26" s="18" t="s">
        <v>18</v>
      </c>
      <c r="C26" s="11">
        <v>1.03472222222222E-2</v>
      </c>
      <c r="D26" s="19"/>
      <c r="E26" s="12">
        <f t="shared" si="6"/>
        <v>0.18868720979316128</v>
      </c>
      <c r="F26" s="11">
        <v>0</v>
      </c>
      <c r="G26" s="19"/>
      <c r="H26" s="12">
        <f t="shared" si="7"/>
        <v>0</v>
      </c>
      <c r="I26" s="11">
        <v>1.03472222222222E-2</v>
      </c>
      <c r="J26" s="19"/>
      <c r="K26" s="14">
        <f t="shared" si="8"/>
        <v>0.18868720979316128</v>
      </c>
    </row>
    <row r="27" spans="2:11" s="5" customFormat="1" x14ac:dyDescent="0.35">
      <c r="B27" s="18" t="s">
        <v>19</v>
      </c>
      <c r="C27" s="11">
        <v>2.27777777777778E-2</v>
      </c>
      <c r="D27" s="19"/>
      <c r="E27" s="12">
        <f t="shared" si="6"/>
        <v>0.41536513296749722</v>
      </c>
      <c r="F27" s="11">
        <v>0</v>
      </c>
      <c r="G27" s="19"/>
      <c r="H27" s="12">
        <f t="shared" si="7"/>
        <v>0</v>
      </c>
      <c r="I27" s="11">
        <v>2.27777777777778E-2</v>
      </c>
      <c r="J27" s="19"/>
      <c r="K27" s="14">
        <f t="shared" si="8"/>
        <v>0.41536513296749722</v>
      </c>
    </row>
    <row r="28" spans="2:11" s="5" customFormat="1" ht="15" thickBot="1" x14ac:dyDescent="0.4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s="5" customFormat="1" ht="15.5" thickTop="1" thickBot="1" x14ac:dyDescent="0.4">
      <c r="B29" s="31" t="s">
        <v>3</v>
      </c>
      <c r="C29" s="32">
        <f>SUM(C23:C28)</f>
        <v>3.6064814814814813E-2</v>
      </c>
      <c r="D29" s="33"/>
      <c r="E29" s="33">
        <f>IFERROR(SUM(E23:E28),0)</f>
        <v>0.65766146053186991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3.6064814814814813E-2</v>
      </c>
      <c r="J29" s="33"/>
      <c r="K29" s="34">
        <f>IFERROR(SUM(K23:K28),0)</f>
        <v>0.65766146053186991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5.4837962962962963E-2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5.4837962962962963E-2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2"/>
  <sheetViews>
    <sheetView showGridLines="0" showZeros="0" view="pageBreakPreview" zoomScale="90" zoomScaleNormal="100" zoomScaleSheetLayoutView="9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35">
      <c r="B5" s="39"/>
      <c r="C5" s="184" t="s">
        <v>0</v>
      </c>
      <c r="D5" s="184"/>
      <c r="E5" s="184"/>
      <c r="F5" s="184" t="s">
        <v>1</v>
      </c>
      <c r="G5" s="184"/>
      <c r="H5" s="184"/>
      <c r="I5" s="184" t="s">
        <v>2</v>
      </c>
      <c r="J5" s="184"/>
      <c r="K5" s="184"/>
      <c r="L5" s="184" t="s">
        <v>3</v>
      </c>
      <c r="M5" s="184"/>
      <c r="N5" s="185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7.4537037037037002E-3</v>
      </c>
      <c r="D7" s="12">
        <f t="shared" ref="D7:D19" si="0">IFERROR(C7/C$20,0)</f>
        <v>0.19736438859944802</v>
      </c>
      <c r="E7" s="12">
        <f t="shared" ref="E7:E19" si="1">IFERROR(C7/C$31,0)</f>
        <v>0.11530886302596226</v>
      </c>
      <c r="F7" s="11">
        <v>2.4189814814814799E-3</v>
      </c>
      <c r="G7" s="12">
        <f t="shared" ref="G7:G19" si="2">IFERROR(F7/F$20,0)</f>
        <v>0.17489539748953969</v>
      </c>
      <c r="H7" s="12">
        <f t="shared" ref="H7:H19" si="3">IFERROR(F7/F$31,0)</f>
        <v>0.10513078470824946</v>
      </c>
      <c r="I7" s="11">
        <v>4.0625000000000001E-3</v>
      </c>
      <c r="J7" s="12">
        <f t="shared" ref="J7:J19" si="4">IFERROR(I7/I$20,0)</f>
        <v>0.19931856899488923</v>
      </c>
      <c r="K7" s="12">
        <f t="shared" ref="K7:K19" si="5">IFERROR(I7/I$31,0)</f>
        <v>0.11410923276983094</v>
      </c>
      <c r="L7" s="13">
        <f>SUM(C7,F7,I7)</f>
        <v>1.3935185185185181E-2</v>
      </c>
      <c r="M7" s="12">
        <f t="shared" ref="M7:M12" si="6">IFERROR(L7/L$20,0)</f>
        <v>0.19360025727608923</v>
      </c>
      <c r="N7" s="14">
        <f t="shared" ref="N7:N12" si="7">IFERROR(L7/L$31,0)</f>
        <v>0.11306225936707665</v>
      </c>
    </row>
    <row r="8" spans="2:14" x14ac:dyDescent="0.35">
      <c r="B8" s="150" t="s">
        <v>116</v>
      </c>
      <c r="C8" s="11">
        <v>1.0243055555555601E-2</v>
      </c>
      <c r="D8" s="12">
        <f t="shared" si="0"/>
        <v>0.27122280110328001</v>
      </c>
      <c r="E8" s="12">
        <f t="shared" si="1"/>
        <v>0.15846016114592715</v>
      </c>
      <c r="F8" s="11">
        <v>4.2592592592592604E-3</v>
      </c>
      <c r="G8" s="12">
        <f t="shared" si="2"/>
        <v>0.30794979079497925</v>
      </c>
      <c r="H8" s="12">
        <f t="shared" si="3"/>
        <v>0.18511066398390355</v>
      </c>
      <c r="I8" s="11">
        <v>5.3935185185185197E-3</v>
      </c>
      <c r="J8" s="12">
        <f t="shared" si="4"/>
        <v>0.26462237365133445</v>
      </c>
      <c r="K8" s="12">
        <f t="shared" si="5"/>
        <v>0.15149544863459039</v>
      </c>
      <c r="L8" s="13">
        <f t="shared" ref="L8:L19" si="8">SUM(C8,F8,I8)</f>
        <v>1.989583333333338E-2</v>
      </c>
      <c r="M8" s="12">
        <f t="shared" si="6"/>
        <v>0.27641099855282247</v>
      </c>
      <c r="N8" s="14">
        <f t="shared" si="7"/>
        <v>0.16142360785050272</v>
      </c>
    </row>
    <row r="9" spans="2:14" x14ac:dyDescent="0.35">
      <c r="B9" s="10" t="s">
        <v>51</v>
      </c>
      <c r="C9" s="11">
        <v>5.1736111111111097E-3</v>
      </c>
      <c r="D9" s="12">
        <f t="shared" si="0"/>
        <v>0.13699049954030013</v>
      </c>
      <c r="E9" s="12">
        <f t="shared" si="1"/>
        <v>8.0035810205908595E-2</v>
      </c>
      <c r="F9" s="11">
        <v>1.3194444444444399E-3</v>
      </c>
      <c r="G9" s="12">
        <f t="shared" si="2"/>
        <v>9.5397489539748664E-2</v>
      </c>
      <c r="H9" s="12">
        <f t="shared" si="3"/>
        <v>5.7344064386317735E-2</v>
      </c>
      <c r="I9" s="11">
        <v>3.54166666666667E-3</v>
      </c>
      <c r="J9" s="12">
        <f t="shared" si="4"/>
        <v>0.17376490630323693</v>
      </c>
      <c r="K9" s="12">
        <f t="shared" si="5"/>
        <v>9.9479843953186028E-2</v>
      </c>
      <c r="L9" s="13">
        <f t="shared" si="8"/>
        <v>1.0034722222222219E-2</v>
      </c>
      <c r="M9" s="12">
        <f t="shared" si="6"/>
        <v>0.13941148094548952</v>
      </c>
      <c r="N9" s="14">
        <f t="shared" si="7"/>
        <v>8.1416095408019487E-2</v>
      </c>
    </row>
    <row r="10" spans="2:14" x14ac:dyDescent="0.35">
      <c r="B10" s="10" t="s">
        <v>11</v>
      </c>
      <c r="C10" s="11">
        <v>8.6689814814814806E-3</v>
      </c>
      <c r="D10" s="12">
        <f t="shared" si="0"/>
        <v>0.229543365001532</v>
      </c>
      <c r="E10" s="12">
        <f t="shared" si="1"/>
        <v>0.13410922112802137</v>
      </c>
      <c r="F10" s="11">
        <v>3.10185185185185E-3</v>
      </c>
      <c r="G10" s="12">
        <f t="shared" si="2"/>
        <v>0.22426778242677819</v>
      </c>
      <c r="H10" s="12">
        <f t="shared" si="3"/>
        <v>0.13480885311871224</v>
      </c>
      <c r="I10" s="11">
        <v>4.3750000000000004E-3</v>
      </c>
      <c r="J10" s="12">
        <f t="shared" si="4"/>
        <v>0.21465076660988072</v>
      </c>
      <c r="K10" s="12">
        <f t="shared" si="5"/>
        <v>0.12288686605981794</v>
      </c>
      <c r="L10" s="13">
        <f t="shared" si="8"/>
        <v>1.6145833333333331E-2</v>
      </c>
      <c r="M10" s="12">
        <f t="shared" si="6"/>
        <v>0.22431259044862503</v>
      </c>
      <c r="N10" s="14">
        <f t="shared" si="7"/>
        <v>0.13099821579491025</v>
      </c>
    </row>
    <row r="11" spans="2:14" x14ac:dyDescent="0.35">
      <c r="B11" s="10" t="s">
        <v>12</v>
      </c>
      <c r="C11" s="11">
        <v>2.48842592592593E-3</v>
      </c>
      <c r="D11" s="12">
        <f t="shared" si="0"/>
        <v>6.5890285013791017E-2</v>
      </c>
      <c r="E11" s="12">
        <f t="shared" si="1"/>
        <v>3.8495971351835301E-2</v>
      </c>
      <c r="F11" s="11">
        <v>7.2916666666666703E-4</v>
      </c>
      <c r="G11" s="12">
        <f t="shared" si="2"/>
        <v>5.2719665271966573E-2</v>
      </c>
      <c r="H11" s="12">
        <f t="shared" si="3"/>
        <v>3.169014084507045E-2</v>
      </c>
      <c r="I11" s="11">
        <v>1.3657407407407401E-3</v>
      </c>
      <c r="J11" s="12">
        <f t="shared" si="4"/>
        <v>6.7007382169221988E-2</v>
      </c>
      <c r="K11" s="12">
        <f t="shared" si="5"/>
        <v>3.8361508452535734E-2</v>
      </c>
      <c r="L11" s="13">
        <f t="shared" si="8"/>
        <v>4.5833333333333368E-3</v>
      </c>
      <c r="M11" s="12">
        <f t="shared" si="6"/>
        <v>6.3675832127351673E-2</v>
      </c>
      <c r="N11" s="14">
        <f t="shared" si="7"/>
        <v>3.7186590290168103E-2</v>
      </c>
    </row>
    <row r="12" spans="2:14" x14ac:dyDescent="0.35">
      <c r="B12" s="10" t="s">
        <v>199</v>
      </c>
      <c r="C12" s="11">
        <v>1.33101851851852E-3</v>
      </c>
      <c r="D12" s="12">
        <f t="shared" si="0"/>
        <v>3.5243640821330059E-2</v>
      </c>
      <c r="E12" s="12">
        <f t="shared" si="1"/>
        <v>2.0590868397493294E-2</v>
      </c>
      <c r="F12" s="11">
        <v>4.0509259259259301E-4</v>
      </c>
      <c r="G12" s="12">
        <f t="shared" si="2"/>
        <v>2.9288702928870335E-2</v>
      </c>
      <c r="H12" s="12">
        <f t="shared" si="3"/>
        <v>1.7605633802816927E-2</v>
      </c>
      <c r="I12" s="11">
        <v>9.1435185185185196E-4</v>
      </c>
      <c r="J12" s="12">
        <f t="shared" si="4"/>
        <v>4.4860874503123219E-2</v>
      </c>
      <c r="K12" s="12">
        <f t="shared" si="5"/>
        <v>2.5682704811443434E-2</v>
      </c>
      <c r="L12" s="13">
        <f t="shared" si="8"/>
        <v>2.6504629629629647E-3</v>
      </c>
      <c r="M12" s="12">
        <f t="shared" si="6"/>
        <v>3.6822640295867508E-2</v>
      </c>
      <c r="N12" s="14">
        <f t="shared" si="7"/>
        <v>2.1504366607193171E-2</v>
      </c>
    </row>
    <row r="13" spans="2:14" x14ac:dyDescent="0.35">
      <c r="B13" s="10" t="s">
        <v>128</v>
      </c>
      <c r="C13" s="11">
        <v>4.0509259259259301E-4</v>
      </c>
      <c r="D13" s="12">
        <f t="shared" si="0"/>
        <v>1.0726325467361322E-2</v>
      </c>
      <c r="E13" s="12">
        <f t="shared" si="1"/>
        <v>6.2667860340196967E-3</v>
      </c>
      <c r="F13" s="11">
        <v>2.31481481481481E-4</v>
      </c>
      <c r="G13" s="12">
        <f t="shared" si="2"/>
        <v>1.6736401673640138E-2</v>
      </c>
      <c r="H13" s="12">
        <f t="shared" si="3"/>
        <v>1.0060362173038212E-2</v>
      </c>
      <c r="I13" s="11">
        <v>8.1018518518518503E-5</v>
      </c>
      <c r="J13" s="12">
        <f t="shared" si="4"/>
        <v>3.9750141964792719E-3</v>
      </c>
      <c r="K13" s="12">
        <f t="shared" si="5"/>
        <v>2.2756827048114425E-3</v>
      </c>
      <c r="L13" s="13">
        <f t="shared" ref="L13" si="9">SUM(C13,F13,I13)</f>
        <v>7.1759259259259248E-4</v>
      </c>
      <c r="M13" s="12">
        <f t="shared" ref="M13" si="10">IFERROR(L13/L$20,0)</f>
        <v>9.9694484643833344E-3</v>
      </c>
      <c r="N13" s="14">
        <f t="shared" ref="N13" si="11">IFERROR(L13/L$31,0)</f>
        <v>5.8221429242182338E-3</v>
      </c>
    </row>
    <row r="14" spans="2:14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35">
      <c r="B15" s="10" t="s">
        <v>200</v>
      </c>
      <c r="C15" s="15">
        <v>1.15740740740741E-4</v>
      </c>
      <c r="D15" s="12">
        <f t="shared" si="0"/>
        <v>3.0646644192460957E-3</v>
      </c>
      <c r="E15" s="12">
        <f t="shared" si="1"/>
        <v>1.7905102954342013E-3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7.3821692220329364E-3</v>
      </c>
      <c r="K15" s="12">
        <f t="shared" si="5"/>
        <v>4.2262678803641094E-3</v>
      </c>
      <c r="L15" s="13">
        <f t="shared" si="8"/>
        <v>2.6620370370370399E-4</v>
      </c>
      <c r="M15" s="12">
        <f>IFERROR(L15/L$20,0)</f>
        <v>3.6983437851744673E-3</v>
      </c>
      <c r="N15" s="14">
        <f>IFERROR(L15/L$31,0)</f>
        <v>2.1598272138228956E-3</v>
      </c>
    </row>
    <row r="16" spans="2:14" x14ac:dyDescent="0.35">
      <c r="B16" s="10" t="s">
        <v>127</v>
      </c>
      <c r="C16" s="11">
        <v>5.78703703703704E-5</v>
      </c>
      <c r="D16" s="12">
        <f t="shared" si="0"/>
        <v>1.532332209623045E-3</v>
      </c>
      <c r="E16" s="12">
        <f t="shared" si="1"/>
        <v>8.9525514771709915E-4</v>
      </c>
      <c r="F16" s="11">
        <v>0</v>
      </c>
      <c r="G16" s="12">
        <f t="shared" si="2"/>
        <v>0</v>
      </c>
      <c r="H16" s="12">
        <f t="shared" si="3"/>
        <v>0</v>
      </c>
      <c r="I16" s="11">
        <v>1.15740740740741E-4</v>
      </c>
      <c r="J16" s="12">
        <f t="shared" si="4"/>
        <v>5.6785917092561158E-3</v>
      </c>
      <c r="K16" s="12">
        <f t="shared" si="5"/>
        <v>3.2509752925877831E-3</v>
      </c>
      <c r="L16" s="13">
        <f t="shared" si="8"/>
        <v>1.7361111111111142E-4</v>
      </c>
      <c r="M16" s="12">
        <f>IFERROR(L16/L$20,0)</f>
        <v>2.4119633381572631E-3</v>
      </c>
      <c r="N16" s="14">
        <f>IFERROR(L16/L$31,0)</f>
        <v>1.4085829655366721E-3</v>
      </c>
    </row>
    <row r="17" spans="2:14" x14ac:dyDescent="0.35">
      <c r="B17" s="10" t="s">
        <v>201</v>
      </c>
      <c r="C17" s="11">
        <v>6.4814814814814802E-4</v>
      </c>
      <c r="D17" s="12">
        <f t="shared" si="0"/>
        <v>1.7162120747778092E-2</v>
      </c>
      <c r="E17" s="12">
        <f t="shared" si="1"/>
        <v>1.0026857654431502E-2</v>
      </c>
      <c r="F17" s="11">
        <v>1.9675925925925899E-4</v>
      </c>
      <c r="G17" s="12">
        <f t="shared" si="2"/>
        <v>1.4225941422594129E-2</v>
      </c>
      <c r="H17" s="12">
        <f t="shared" si="3"/>
        <v>8.5513078470824868E-3</v>
      </c>
      <c r="I17" s="11">
        <v>1.8518518518518501E-4</v>
      </c>
      <c r="J17" s="12">
        <f t="shared" si="4"/>
        <v>9.0857467348097569E-3</v>
      </c>
      <c r="K17" s="12">
        <f t="shared" si="5"/>
        <v>5.2015604681404362E-3</v>
      </c>
      <c r="L17" s="13">
        <f t="shared" si="8"/>
        <v>1.030092592592592E-3</v>
      </c>
      <c r="M17" s="12">
        <f>IFERROR(L17/L$20,0)</f>
        <v>1.4310982473066393E-2</v>
      </c>
      <c r="N17" s="14">
        <f>IFERROR(L17/L$31,0)</f>
        <v>8.3575922621842349E-3</v>
      </c>
    </row>
    <row r="18" spans="2:14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ht="15" thickBot="1" x14ac:dyDescent="0.4">
      <c r="B19" s="10" t="s">
        <v>13</v>
      </c>
      <c r="C19" s="11">
        <v>1.1805555555555599E-3</v>
      </c>
      <c r="D19" s="12">
        <f t="shared" si="0"/>
        <v>3.1259577076310219E-2</v>
      </c>
      <c r="E19" s="12">
        <f t="shared" si="1"/>
        <v>1.8263205013428881E-2</v>
      </c>
      <c r="F19" s="11">
        <v>1.16898148148148E-3</v>
      </c>
      <c r="G19" s="12">
        <f t="shared" si="2"/>
        <v>8.4518828451882771E-2</v>
      </c>
      <c r="H19" s="12">
        <f t="shared" si="3"/>
        <v>5.0804828973843016E-2</v>
      </c>
      <c r="I19" s="11">
        <v>1.9675925925925899E-4</v>
      </c>
      <c r="J19" s="12">
        <f t="shared" si="4"/>
        <v>9.6536059057353626E-3</v>
      </c>
      <c r="K19" s="12">
        <f t="shared" si="5"/>
        <v>5.5266579973992118E-3</v>
      </c>
      <c r="L19" s="13">
        <f t="shared" si="8"/>
        <v>2.5462962962962987E-3</v>
      </c>
      <c r="M19" s="12">
        <f>IFERROR(L19/L$20,0)</f>
        <v>3.5375462292973163E-2</v>
      </c>
      <c r="N19" s="14">
        <f>IFERROR(L19/L$31,0)</f>
        <v>2.0659216827871175E-2</v>
      </c>
    </row>
    <row r="20" spans="2:14" ht="15.5" thickTop="1" thickBot="1" x14ac:dyDescent="0.4">
      <c r="B20" s="31" t="s">
        <v>3</v>
      </c>
      <c r="C20" s="32">
        <f>SUM(C7:C19)</f>
        <v>3.7766203703703753E-2</v>
      </c>
      <c r="D20" s="33">
        <f>IFERROR(SUM(D7:D19),0)</f>
        <v>1</v>
      </c>
      <c r="E20" s="33">
        <f>IFERROR(SUM(E7:E19),0)</f>
        <v>0.58424350940017922</v>
      </c>
      <c r="F20" s="32">
        <f>SUM(F7:F19)</f>
        <v>1.3831018518518513E-2</v>
      </c>
      <c r="G20" s="33">
        <f>IFERROR(SUM(G7:G19),0)</f>
        <v>0.99999999999999967</v>
      </c>
      <c r="H20" s="33">
        <f>IFERROR(SUM(H7:H19),0)</f>
        <v>0.60110663983903401</v>
      </c>
      <c r="I20" s="32">
        <f>SUM(I7:I19)</f>
        <v>2.0381944444444449E-2</v>
      </c>
      <c r="J20" s="33">
        <f>IFERROR(SUM(J7:J19),0)</f>
        <v>1</v>
      </c>
      <c r="K20" s="33">
        <f>IFERROR(SUM(K7:K19),0)</f>
        <v>0.57249674902470749</v>
      </c>
      <c r="L20" s="32">
        <f>SUM(L7:L19)</f>
        <v>7.1979166666666705E-2</v>
      </c>
      <c r="M20" s="33">
        <f>IFERROR(SUM(M7:M19),0)</f>
        <v>1</v>
      </c>
      <c r="N20" s="34">
        <f>IFERROR(SUM(N7:N19),0)</f>
        <v>0.58399849751150368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6.0185185185185203E-3</v>
      </c>
      <c r="D23" s="19"/>
      <c r="E23" s="12">
        <f>IFERROR(C23/C$31,0)</f>
        <v>9.3106535362578291E-2</v>
      </c>
      <c r="F23" s="11">
        <v>1.71296296296296E-3</v>
      </c>
      <c r="G23" s="19"/>
      <c r="H23" s="12">
        <f>IFERROR(F23/F$31,0)</f>
        <v>7.4446680080482802E-2</v>
      </c>
      <c r="I23" s="11">
        <v>3.3449074074074102E-3</v>
      </c>
      <c r="J23" s="19"/>
      <c r="K23" s="12">
        <f>IFERROR(I23/I$31,0)</f>
        <v>9.3953185955786805E-2</v>
      </c>
      <c r="L23" s="13">
        <f>SUM(C23,F23,I23)</f>
        <v>1.1076388888888889E-2</v>
      </c>
      <c r="M23" s="19"/>
      <c r="N23" s="14">
        <f>IFERROR(L23/L$31,0)</f>
        <v>8.9867593201239521E-2</v>
      </c>
    </row>
    <row r="24" spans="2:14" x14ac:dyDescent="0.35">
      <c r="B24" s="18" t="s">
        <v>16</v>
      </c>
      <c r="C24" s="11">
        <v>1.38888888888889E-4</v>
      </c>
      <c r="D24" s="19"/>
      <c r="E24" s="12">
        <f t="shared" ref="E24:E28" si="12">IFERROR(C24/C$31,0)</f>
        <v>2.1486123545210382E-3</v>
      </c>
      <c r="F24" s="11">
        <v>0</v>
      </c>
      <c r="G24" s="19"/>
      <c r="H24" s="12">
        <f t="shared" ref="H24:H28" si="13">IFERROR(F24/F$31,0)</f>
        <v>0</v>
      </c>
      <c r="I24" s="11">
        <v>0</v>
      </c>
      <c r="J24" s="19"/>
      <c r="K24" s="12">
        <f t="shared" ref="K24:K28" si="14">IFERROR(I24/I$31,0)</f>
        <v>0</v>
      </c>
      <c r="L24" s="13">
        <f t="shared" ref="L24:L28" si="15">SUM(C24,F24,I24)</f>
        <v>1.38888888888889E-4</v>
      </c>
      <c r="M24" s="19"/>
      <c r="N24" s="14">
        <f t="shared" ref="N24:N28" si="16">IFERROR(L24/L$31,0)</f>
        <v>1.1268663724293365E-3</v>
      </c>
    </row>
    <row r="25" spans="2:14" x14ac:dyDescent="0.35">
      <c r="B25" s="18" t="s">
        <v>17</v>
      </c>
      <c r="C25" s="11">
        <v>6.9444444444444404E-5</v>
      </c>
      <c r="D25" s="19"/>
      <c r="E25" s="12">
        <f t="shared" si="12"/>
        <v>1.0743061772605178E-3</v>
      </c>
      <c r="F25" s="11">
        <v>0</v>
      </c>
      <c r="G25" s="19"/>
      <c r="H25" s="12">
        <f t="shared" si="13"/>
        <v>0</v>
      </c>
      <c r="I25" s="11">
        <v>0</v>
      </c>
      <c r="J25" s="19"/>
      <c r="K25" s="12">
        <f t="shared" si="14"/>
        <v>0</v>
      </c>
      <c r="L25" s="13">
        <f t="shared" si="15"/>
        <v>6.9444444444444404E-5</v>
      </c>
      <c r="M25" s="19"/>
      <c r="N25" s="14">
        <f t="shared" si="16"/>
        <v>5.634331862146675E-4</v>
      </c>
    </row>
    <row r="26" spans="2:14" x14ac:dyDescent="0.35">
      <c r="B26" s="18" t="s">
        <v>18</v>
      </c>
      <c r="C26" s="11">
        <v>8.3912037037036993E-3</v>
      </c>
      <c r="D26" s="19"/>
      <c r="E26" s="12">
        <f t="shared" si="12"/>
        <v>0.12981199641897923</v>
      </c>
      <c r="F26" s="11">
        <v>3.76157407407407E-3</v>
      </c>
      <c r="G26" s="19"/>
      <c r="H26" s="12">
        <f t="shared" si="13"/>
        <v>0.1634808853118711</v>
      </c>
      <c r="I26" s="11">
        <v>5.7986111111111103E-3</v>
      </c>
      <c r="J26" s="19"/>
      <c r="K26" s="12">
        <f t="shared" si="14"/>
        <v>0.16287386215864755</v>
      </c>
      <c r="L26" s="13">
        <f t="shared" si="15"/>
        <v>1.7951388888888878E-2</v>
      </c>
      <c r="M26" s="19"/>
      <c r="N26" s="14">
        <f t="shared" si="16"/>
        <v>0.14564747863649155</v>
      </c>
    </row>
    <row r="27" spans="2:14" x14ac:dyDescent="0.35">
      <c r="B27" s="18" t="s">
        <v>19</v>
      </c>
      <c r="C27" s="11">
        <v>1.1608796296296299E-2</v>
      </c>
      <c r="D27" s="19"/>
      <c r="E27" s="12">
        <f t="shared" si="12"/>
        <v>0.17958818263205004</v>
      </c>
      <c r="F27" s="11">
        <v>3.59953703703704E-3</v>
      </c>
      <c r="G27" s="19"/>
      <c r="H27" s="12">
        <f t="shared" si="13"/>
        <v>0.15643863179074466</v>
      </c>
      <c r="I27" s="11">
        <v>5.8796296296296296E-3</v>
      </c>
      <c r="J27" s="19"/>
      <c r="K27" s="12">
        <f t="shared" si="14"/>
        <v>0.16514954486345901</v>
      </c>
      <c r="L27" s="13">
        <f t="shared" si="15"/>
        <v>2.1087962962962968E-2</v>
      </c>
      <c r="M27" s="19"/>
      <c r="N27" s="14">
        <f t="shared" si="16"/>
        <v>0.17109587754718752</v>
      </c>
    </row>
    <row r="28" spans="2:14" ht="15" thickBot="1" x14ac:dyDescent="0.4">
      <c r="B28" s="23" t="s">
        <v>20</v>
      </c>
      <c r="C28" s="20">
        <v>6.4814814814814802E-4</v>
      </c>
      <c r="D28" s="24"/>
      <c r="E28" s="21">
        <f t="shared" si="12"/>
        <v>1.0026857654431502E-2</v>
      </c>
      <c r="F28" s="20">
        <v>1.04166666666667E-4</v>
      </c>
      <c r="G28" s="24"/>
      <c r="H28" s="21">
        <f t="shared" si="13"/>
        <v>4.5271629778672199E-3</v>
      </c>
      <c r="I28" s="20">
        <v>1.9675925925925899E-4</v>
      </c>
      <c r="J28" s="24"/>
      <c r="K28" s="21">
        <f t="shared" si="14"/>
        <v>5.5266579973992118E-3</v>
      </c>
      <c r="L28" s="13">
        <f t="shared" si="15"/>
        <v>9.4907407407407397E-4</v>
      </c>
      <c r="M28" s="24"/>
      <c r="N28" s="22">
        <f t="shared" si="16"/>
        <v>7.7002535449337932E-3</v>
      </c>
    </row>
    <row r="29" spans="2:14" ht="15.5" thickTop="1" thickBot="1" x14ac:dyDescent="0.4">
      <c r="B29" s="31" t="s">
        <v>3</v>
      </c>
      <c r="C29" s="32">
        <f>SUM(C23:C28)</f>
        <v>2.6875E-2</v>
      </c>
      <c r="D29" s="33"/>
      <c r="E29" s="33">
        <f>IFERROR(SUM(E23:E28),0)</f>
        <v>0.41575649059982062</v>
      </c>
      <c r="F29" s="32">
        <f>SUM(F23:F28)</f>
        <v>9.1782407407407368E-3</v>
      </c>
      <c r="G29" s="33"/>
      <c r="H29" s="33">
        <f>IFERROR(SUM(H23:H28),0)</f>
        <v>0.39889336016096577</v>
      </c>
      <c r="I29" s="32">
        <f>SUM(I23:I28)</f>
        <v>1.5219907407407409E-2</v>
      </c>
      <c r="J29" s="33"/>
      <c r="K29" s="33">
        <f>IFERROR(SUM(K23:K28),0)</f>
        <v>0.42750325097529257</v>
      </c>
      <c r="L29" s="32">
        <f>SUM(L23:L28)</f>
        <v>5.1273148148148144E-2</v>
      </c>
      <c r="M29" s="33"/>
      <c r="N29" s="34">
        <f>IFERROR(SUM(N23:N28),0)</f>
        <v>0.41600150248849643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6.4641203703703756E-2</v>
      </c>
      <c r="D31" s="35"/>
      <c r="E31" s="36">
        <f>IFERROR(SUM(E20,E29),0)</f>
        <v>0.99999999999999978</v>
      </c>
      <c r="F31" s="32">
        <f>SUM(F20,F29)</f>
        <v>2.300925925925925E-2</v>
      </c>
      <c r="G31" s="35"/>
      <c r="H31" s="36">
        <f>IFERROR(SUM(H20,H29),0)</f>
        <v>0.99999999999999978</v>
      </c>
      <c r="I31" s="32">
        <f>SUM(I20,I29)</f>
        <v>3.5601851851851857E-2</v>
      </c>
      <c r="J31" s="35"/>
      <c r="K31" s="36">
        <f>IFERROR(SUM(K20,K29),0)</f>
        <v>1</v>
      </c>
      <c r="L31" s="37">
        <f>SUM(L20,L29)</f>
        <v>0.12325231481481486</v>
      </c>
      <c r="M31" s="35"/>
      <c r="N31" s="38">
        <f>IFERROR(SUM(N20,N29),0)</f>
        <v>1</v>
      </c>
    </row>
    <row r="32" spans="2:14" ht="66" customHeight="1" thickTop="1" thickBot="1" x14ac:dyDescent="0.4">
      <c r="B32" s="180" t="s">
        <v>194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7"/>
  <sheetViews>
    <sheetView showGridLines="0" showZeros="0" view="pageBreakPreview" zoomScale="110" zoomScaleNormal="80" zoomScaleSheetLayoutView="110" zoomScalePageLayoutView="5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1" spans="2:14" s="5" customFormat="1" x14ac:dyDescent="0.35"/>
    <row r="2" spans="2:14" s="5" customFormat="1" ht="15" thickBot="1" x14ac:dyDescent="0.4"/>
    <row r="3" spans="2:14" s="5" customFormat="1" x14ac:dyDescent="0.35">
      <c r="B3" s="183" t="s">
        <v>34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3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35">
      <c r="B7" s="10" t="s">
        <v>37</v>
      </c>
      <c r="C7" s="11">
        <v>2.8831018518518499E-2</v>
      </c>
      <c r="D7" s="12">
        <f t="shared" ref="D7:D19" si="0">IFERROR(C7/C$20,0)</f>
        <v>0.22878398236590713</v>
      </c>
      <c r="E7" s="12">
        <f t="shared" ref="E7:E19" si="1">IFERROR(C7/C$31,0)</f>
        <v>9.8998489786185459E-2</v>
      </c>
      <c r="F7" s="11">
        <v>8.3564814814814804E-3</v>
      </c>
      <c r="G7" s="12">
        <f t="shared" ref="G7:G19" si="2">IFERROR(F7/F$20,0)</f>
        <v>0.29385429385429379</v>
      </c>
      <c r="H7" s="12">
        <f t="shared" ref="H7:H19" si="3">IFERROR(F7/F$31,0)</f>
        <v>0.10257138798124725</v>
      </c>
      <c r="I7" s="11">
        <v>1.9502314814814799E-2</v>
      </c>
      <c r="J7" s="12">
        <f t="shared" ref="J7:J19" si="4">IFERROR(I7/I$20,0)</f>
        <v>0.28472456911118632</v>
      </c>
      <c r="K7" s="12">
        <f t="shared" ref="K7:K19" si="5">IFERROR(I7/I$31,0)</f>
        <v>0.12523225566703816</v>
      </c>
      <c r="L7" s="13">
        <f>SUM(C7,F7,I7)</f>
        <v>5.6689814814814776E-2</v>
      </c>
      <c r="M7" s="12">
        <f t="shared" ref="M7:M12" si="6">IFERROR(L7/L$20,0)</f>
        <v>0.25426984374188843</v>
      </c>
      <c r="N7" s="14">
        <f t="shared" ref="N7:N12" si="7">IFERROR(L7/L$31,0)</f>
        <v>0.10728053267916586</v>
      </c>
    </row>
    <row r="8" spans="2:14" s="5" customFormat="1" x14ac:dyDescent="0.35">
      <c r="B8" s="150" t="s">
        <v>116</v>
      </c>
      <c r="C8" s="11">
        <v>2.6180555555555599E-2</v>
      </c>
      <c r="D8" s="12">
        <f t="shared" si="0"/>
        <v>0.20775165319617953</v>
      </c>
      <c r="E8" s="12">
        <f t="shared" si="1"/>
        <v>8.9897464430490584E-2</v>
      </c>
      <c r="F8" s="11">
        <v>5.1157407407407401E-3</v>
      </c>
      <c r="G8" s="12">
        <f t="shared" si="2"/>
        <v>0.17989417989417986</v>
      </c>
      <c r="H8" s="12">
        <f t="shared" si="3"/>
        <v>6.2793010370791255E-2</v>
      </c>
      <c r="I8" s="11">
        <v>1.27546296296296E-2</v>
      </c>
      <c r="J8" s="12">
        <f t="shared" si="4"/>
        <v>0.18621155795876965</v>
      </c>
      <c r="K8" s="12">
        <f t="shared" si="5"/>
        <v>8.1902638424377366E-2</v>
      </c>
      <c r="L8" s="13">
        <f t="shared" ref="L8:L19" si="8">SUM(C8,F8,I8)</f>
        <v>4.4050925925925938E-2</v>
      </c>
      <c r="M8" s="12">
        <f t="shared" si="6"/>
        <v>0.19758085448787838</v>
      </c>
      <c r="N8" s="14">
        <f t="shared" si="7"/>
        <v>8.336253723497461E-2</v>
      </c>
    </row>
    <row r="9" spans="2:14" s="5" customFormat="1" x14ac:dyDescent="0.35">
      <c r="B9" s="10" t="s">
        <v>51</v>
      </c>
      <c r="C9" s="11">
        <v>1.5740740740740701E-2</v>
      </c>
      <c r="D9" s="12">
        <f t="shared" si="0"/>
        <v>0.1249081557678174</v>
      </c>
      <c r="E9" s="12">
        <f t="shared" si="1"/>
        <v>5.4049757570940174E-2</v>
      </c>
      <c r="F9" s="11">
        <v>2.6504629629629599E-3</v>
      </c>
      <c r="G9" s="12">
        <f t="shared" si="2"/>
        <v>9.3203093203093085E-2</v>
      </c>
      <c r="H9" s="12">
        <f t="shared" si="3"/>
        <v>3.2533030259980049E-2</v>
      </c>
      <c r="I9" s="11">
        <v>9.46759259259259E-3</v>
      </c>
      <c r="J9" s="12">
        <f t="shared" si="4"/>
        <v>0.13822237242311605</v>
      </c>
      <c r="K9" s="12">
        <f t="shared" si="5"/>
        <v>6.0795243403939041E-2</v>
      </c>
      <c r="L9" s="13">
        <f t="shared" si="8"/>
        <v>2.785879629629625E-2</v>
      </c>
      <c r="M9" s="12">
        <f t="shared" si="6"/>
        <v>0.12495457613040524</v>
      </c>
      <c r="N9" s="14">
        <f t="shared" si="7"/>
        <v>5.2720343437883212E-2</v>
      </c>
    </row>
    <row r="10" spans="2:14" s="5" customFormat="1" x14ac:dyDescent="0.35">
      <c r="B10" s="10" t="s">
        <v>11</v>
      </c>
      <c r="C10" s="11">
        <v>2.56018518518519E-2</v>
      </c>
      <c r="D10" s="12">
        <f t="shared" si="0"/>
        <v>0.20315944158706861</v>
      </c>
      <c r="E10" s="12">
        <f t="shared" si="1"/>
        <v>8.7910340990382502E-2</v>
      </c>
      <c r="F10" s="11">
        <v>4.4212962962962999E-3</v>
      </c>
      <c r="G10" s="12">
        <f t="shared" si="2"/>
        <v>0.15547415547415558</v>
      </c>
      <c r="H10" s="12">
        <f t="shared" si="3"/>
        <v>5.426907231140788E-2</v>
      </c>
      <c r="I10" s="11">
        <v>1.46296296296296E-2</v>
      </c>
      <c r="J10" s="12">
        <f t="shared" si="4"/>
        <v>0.21358567083474128</v>
      </c>
      <c r="K10" s="12">
        <f t="shared" si="5"/>
        <v>9.3942772203641584E-2</v>
      </c>
      <c r="L10" s="13">
        <f t="shared" si="8"/>
        <v>4.4652777777777805E-2</v>
      </c>
      <c r="M10" s="12">
        <f t="shared" si="6"/>
        <v>0.20028033016664085</v>
      </c>
      <c r="N10" s="14">
        <f t="shared" si="7"/>
        <v>8.4501489398983748E-2</v>
      </c>
    </row>
    <row r="11" spans="2:14" s="5" customFormat="1" x14ac:dyDescent="0.35">
      <c r="B11" s="10" t="s">
        <v>12</v>
      </c>
      <c r="C11" s="11">
        <v>5.4629629629629603E-3</v>
      </c>
      <c r="D11" s="12">
        <f t="shared" si="0"/>
        <v>4.3350477590007305E-2</v>
      </c>
      <c r="E11" s="12">
        <f t="shared" si="1"/>
        <v>1.8758445274620453E-2</v>
      </c>
      <c r="F11" s="11">
        <v>5.32407407407407E-4</v>
      </c>
      <c r="G11" s="12">
        <f t="shared" si="2"/>
        <v>1.8722018722018705E-2</v>
      </c>
      <c r="H11" s="12">
        <f t="shared" si="3"/>
        <v>6.5350191788606238E-3</v>
      </c>
      <c r="I11" s="11">
        <v>3.0092592592592601E-3</v>
      </c>
      <c r="J11" s="12">
        <f t="shared" si="4"/>
        <v>4.3933761405880428E-2</v>
      </c>
      <c r="K11" s="12">
        <f t="shared" si="5"/>
        <v>1.9323671497584547E-2</v>
      </c>
      <c r="L11" s="13">
        <f t="shared" si="8"/>
        <v>9.0046296296296263E-3</v>
      </c>
      <c r="M11" s="12">
        <f t="shared" si="6"/>
        <v>4.0388309193791196E-2</v>
      </c>
      <c r="N11" s="14">
        <f t="shared" si="7"/>
        <v>1.7040476607674777E-2</v>
      </c>
    </row>
    <row r="12" spans="2:14" s="5" customFormat="1" x14ac:dyDescent="0.35">
      <c r="B12" s="10" t="s">
        <v>199</v>
      </c>
      <c r="C12" s="11">
        <v>8.7037037037036996E-3</v>
      </c>
      <c r="D12" s="12">
        <f t="shared" si="0"/>
        <v>6.9066862601028581E-2</v>
      </c>
      <c r="E12" s="12">
        <f t="shared" si="1"/>
        <v>2.9886336539225806E-2</v>
      </c>
      <c r="F12" s="11">
        <v>1.85185185185185E-3</v>
      </c>
      <c r="G12" s="12">
        <f t="shared" si="2"/>
        <v>6.5120065120065046E-2</v>
      </c>
      <c r="H12" s="12">
        <f t="shared" si="3"/>
        <v>2.273050149168912E-2</v>
      </c>
      <c r="I12" s="11">
        <v>6.42361111111111E-3</v>
      </c>
      <c r="J12" s="12">
        <f t="shared" si="4"/>
        <v>9.3781683001013944E-2</v>
      </c>
      <c r="K12" s="12">
        <f t="shared" si="5"/>
        <v>4.1248606465997761E-2</v>
      </c>
      <c r="L12" s="13">
        <f t="shared" si="8"/>
        <v>1.697916666666666E-2</v>
      </c>
      <c r="M12" s="12">
        <f t="shared" si="6"/>
        <v>7.6156361937392905E-2</v>
      </c>
      <c r="N12" s="14">
        <f t="shared" si="7"/>
        <v>3.2131592780795498E-2</v>
      </c>
    </row>
    <row r="13" spans="2:14" s="5" customFormat="1" x14ac:dyDescent="0.35">
      <c r="B13" s="10" t="s">
        <v>128</v>
      </c>
      <c r="C13" s="11">
        <v>1.13425925925926E-3</v>
      </c>
      <c r="D13" s="12">
        <f t="shared" si="0"/>
        <v>9.0007347538574589E-3</v>
      </c>
      <c r="E13" s="12">
        <f t="shared" si="1"/>
        <v>3.8947619426118779E-3</v>
      </c>
      <c r="F13" s="11">
        <v>1.2731481481481499E-4</v>
      </c>
      <c r="G13" s="12">
        <f t="shared" si="2"/>
        <v>4.4770044770044825E-3</v>
      </c>
      <c r="H13" s="12">
        <f t="shared" si="3"/>
        <v>1.5627219775536309E-3</v>
      </c>
      <c r="I13" s="11">
        <v>7.1759259259259302E-4</v>
      </c>
      <c r="J13" s="12">
        <f t="shared" si="4"/>
        <v>1.0476512335248413E-2</v>
      </c>
      <c r="K13" s="12">
        <f t="shared" si="5"/>
        <v>4.6079524340393932E-3</v>
      </c>
      <c r="L13" s="13">
        <f t="shared" ref="L13:L14" si="9">SUM(C13,F13,I13)</f>
        <v>1.9791666666666681E-3</v>
      </c>
      <c r="M13" s="12">
        <f t="shared" ref="M13:M14" si="10">IFERROR(L13/L$20,0)</f>
        <v>8.8771219436224961E-3</v>
      </c>
      <c r="N13" s="14">
        <f t="shared" ref="N13:N14" si="11">IFERROR(L13/L$31,0)</f>
        <v>3.745400385491504E-3</v>
      </c>
    </row>
    <row r="14" spans="2:14" s="5" customFormat="1" x14ac:dyDescent="0.35">
      <c r="B14" s="10" t="s">
        <v>129</v>
      </c>
      <c r="C14" s="11">
        <v>8.6805555555555605E-4</v>
      </c>
      <c r="D14" s="12">
        <f t="shared" si="0"/>
        <v>6.888317413666422E-3</v>
      </c>
      <c r="E14" s="12">
        <f t="shared" si="1"/>
        <v>2.9806851601621512E-3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8.6805555555555605E-4</v>
      </c>
      <c r="M14" s="12">
        <f t="shared" si="10"/>
        <v>3.8934745366765327E-3</v>
      </c>
      <c r="N14" s="14">
        <f t="shared" si="11"/>
        <v>1.642719467320835E-3</v>
      </c>
    </row>
    <row r="15" spans="2:14" s="5" customFormat="1" x14ac:dyDescent="0.35">
      <c r="B15" s="10" t="s">
        <v>200</v>
      </c>
      <c r="C15" s="15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IFERROR(L15/L$20,0)</f>
        <v>0</v>
      </c>
      <c r="N15" s="14">
        <f>IFERROR(L15/L$31,0)</f>
        <v>0</v>
      </c>
    </row>
    <row r="16" spans="2:14" s="5" customFormat="1" x14ac:dyDescent="0.35">
      <c r="B16" s="10" t="s">
        <v>127</v>
      </c>
      <c r="C16" s="11">
        <v>1.15740740740741E-4</v>
      </c>
      <c r="D16" s="12">
        <f t="shared" si="0"/>
        <v>9.1844232182219118E-4</v>
      </c>
      <c r="E16" s="12">
        <f t="shared" si="1"/>
        <v>3.9742468802162086E-4</v>
      </c>
      <c r="F16" s="11">
        <v>0</v>
      </c>
      <c r="G16" s="12">
        <f t="shared" si="2"/>
        <v>0</v>
      </c>
      <c r="H16" s="12">
        <f t="shared" si="3"/>
        <v>0</v>
      </c>
      <c r="I16" s="11">
        <v>3.00925925925926E-4</v>
      </c>
      <c r="J16" s="12">
        <f t="shared" si="4"/>
        <v>4.393376140588043E-3</v>
      </c>
      <c r="K16" s="12">
        <f t="shared" si="5"/>
        <v>1.9323671497584545E-3</v>
      </c>
      <c r="L16" s="13">
        <f t="shared" si="8"/>
        <v>4.1666666666666702E-4</v>
      </c>
      <c r="M16" s="12">
        <f>IFERROR(L16/L$20,0)</f>
        <v>1.8688677776047362E-3</v>
      </c>
      <c r="N16" s="14">
        <f>IFERROR(L16/L$31,0)</f>
        <v>7.8850534431400092E-4</v>
      </c>
    </row>
    <row r="17" spans="2:14" s="5" customFormat="1" x14ac:dyDescent="0.35">
      <c r="B17" s="10" t="s">
        <v>201</v>
      </c>
      <c r="C17" s="11">
        <v>2.8703703703703699E-3</v>
      </c>
      <c r="D17" s="12">
        <f t="shared" si="0"/>
        <v>2.2777369581190286E-2</v>
      </c>
      <c r="E17" s="12">
        <f t="shared" si="1"/>
        <v>9.8561322629361729E-3</v>
      </c>
      <c r="F17" s="11">
        <v>1.8518518518518501E-4</v>
      </c>
      <c r="G17" s="12">
        <f t="shared" si="2"/>
        <v>6.5120065120065048E-3</v>
      </c>
      <c r="H17" s="12">
        <f t="shared" si="3"/>
        <v>2.2730501491689124E-3</v>
      </c>
      <c r="I17" s="11">
        <v>3.9351851851851901E-4</v>
      </c>
      <c r="J17" s="12">
        <f t="shared" si="4"/>
        <v>5.7451841838459076E-3</v>
      </c>
      <c r="K17" s="12">
        <f t="shared" si="5"/>
        <v>2.5269416573764432E-3</v>
      </c>
      <c r="L17" s="13">
        <f t="shared" si="8"/>
        <v>3.449074074074074E-3</v>
      </c>
      <c r="M17" s="12">
        <f>IFERROR(L17/L$20,0)</f>
        <v>1.5470072159061413E-2</v>
      </c>
      <c r="N17" s="14">
        <f>IFERROR(L17/L$31,0)</f>
        <v>6.5270720168214471E-3</v>
      </c>
    </row>
    <row r="18" spans="2:14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s="5" customFormat="1" ht="15" thickBot="1" x14ac:dyDescent="0.4">
      <c r="B19" s="10" t="s">
        <v>13</v>
      </c>
      <c r="C19" s="11">
        <v>1.05092592592593E-2</v>
      </c>
      <c r="D19" s="12">
        <f t="shared" si="0"/>
        <v>8.339456282145509E-2</v>
      </c>
      <c r="E19" s="12">
        <f t="shared" si="1"/>
        <v>3.6086161672363233E-2</v>
      </c>
      <c r="F19" s="11">
        <v>5.1967592592592603E-3</v>
      </c>
      <c r="G19" s="12">
        <f t="shared" si="2"/>
        <v>0.18274318274318274</v>
      </c>
      <c r="H19" s="12">
        <f t="shared" si="3"/>
        <v>6.3787469811052683E-2</v>
      </c>
      <c r="I19" s="11">
        <v>1.2962962962962999E-3</v>
      </c>
      <c r="J19" s="12">
        <f t="shared" si="4"/>
        <v>1.8925312605610079E-2</v>
      </c>
      <c r="K19" s="12">
        <f t="shared" si="5"/>
        <v>8.324043106651826E-3</v>
      </c>
      <c r="L19" s="13">
        <f t="shared" si="8"/>
        <v>1.7002314814814859E-2</v>
      </c>
      <c r="M19" s="12">
        <f>IFERROR(L19/L$20,0)</f>
        <v>7.6260187925037845E-2</v>
      </c>
      <c r="N19" s="14">
        <f>IFERROR(L19/L$31,0)</f>
        <v>3.2175398633257482E-2</v>
      </c>
    </row>
    <row r="20" spans="2:14" s="5" customFormat="1" ht="15.5" thickTop="1" thickBot="1" x14ac:dyDescent="0.4">
      <c r="B20" s="31" t="s">
        <v>3</v>
      </c>
      <c r="C20" s="32">
        <f>SUM(C7:C19)</f>
        <v>0.12601851851851859</v>
      </c>
      <c r="D20" s="33">
        <f>IFERROR(SUM(D7:D19),0)</f>
        <v>1</v>
      </c>
      <c r="E20" s="33">
        <f>IFERROR(SUM(E7:E19),0)</f>
        <v>0.43271600031794</v>
      </c>
      <c r="F20" s="32">
        <f>SUM(F7:F19)</f>
        <v>2.8437500000000004E-2</v>
      </c>
      <c r="G20" s="33">
        <f>IFERROR(SUM(G7:G19),0)</f>
        <v>0.99999999999999978</v>
      </c>
      <c r="H20" s="33">
        <f>IFERROR(SUM(H7:H19),0)</f>
        <v>0.34905526353175143</v>
      </c>
      <c r="I20" s="32">
        <f>SUM(I7:I19)</f>
        <v>6.849537037037029E-2</v>
      </c>
      <c r="J20" s="33">
        <f>IFERROR(SUM(J7:J19),0)</f>
        <v>1.0000000000000002</v>
      </c>
      <c r="K20" s="33">
        <f>IFERROR(SUM(K7:K19),0)</f>
        <v>0.43983649201040453</v>
      </c>
      <c r="L20" s="32">
        <f>SUM(L7:L19)</f>
        <v>0.22295138888888888</v>
      </c>
      <c r="M20" s="33">
        <f>IFERROR(SUM(M7:M19),0)</f>
        <v>1</v>
      </c>
      <c r="N20" s="34">
        <f>IFERROR(SUM(N7:N19),0)</f>
        <v>0.42191606798668296</v>
      </c>
    </row>
    <row r="21" spans="2:14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35">
      <c r="B23" s="18" t="s">
        <v>15</v>
      </c>
      <c r="C23" s="11">
        <v>1.8888888888888899E-2</v>
      </c>
      <c r="D23" s="19"/>
      <c r="E23" s="12">
        <f>IFERROR(C23/C$31,0)</f>
        <v>6.4859709085128406E-2</v>
      </c>
      <c r="F23" s="11">
        <v>3.26388888888889E-3</v>
      </c>
      <c r="G23" s="19"/>
      <c r="H23" s="12">
        <f>IFERROR(F23/F$31,0)</f>
        <v>4.0062508879102128E-2</v>
      </c>
      <c r="I23" s="11">
        <v>1.0462962962963E-2</v>
      </c>
      <c r="J23" s="19"/>
      <c r="K23" s="12">
        <f>IFERROR(I23/I$31,0)</f>
        <v>6.7186919360832639E-2</v>
      </c>
      <c r="L23" s="13">
        <f>SUM(C23,F23,I23)</f>
        <v>3.2615740740740792E-2</v>
      </c>
      <c r="M23" s="19"/>
      <c r="N23" s="14">
        <f>IFERROR(L23/L$31,0)</f>
        <v>6.1722446118801566E-2</v>
      </c>
    </row>
    <row r="24" spans="2:14" s="5" customFormat="1" x14ac:dyDescent="0.35">
      <c r="B24" s="18" t="s">
        <v>16</v>
      </c>
      <c r="C24" s="11">
        <v>7.2916666666666703E-4</v>
      </c>
      <c r="D24" s="19"/>
      <c r="E24" s="12">
        <f t="shared" ref="E24:E28" si="12">IFERROR(C24/C$31,0)</f>
        <v>2.5037755345362067E-3</v>
      </c>
      <c r="F24" s="11">
        <v>0</v>
      </c>
      <c r="G24" s="19"/>
      <c r="H24" s="12">
        <f t="shared" ref="H24:H28" si="13">IFERROR(F24/F$31,0)</f>
        <v>0</v>
      </c>
      <c r="I24" s="11">
        <v>5.78703703703704E-5</v>
      </c>
      <c r="J24" s="19"/>
      <c r="K24" s="12">
        <f t="shared" ref="K24:K28" si="14">IFERROR(I24/I$31,0)</f>
        <v>3.7160906726124135E-4</v>
      </c>
      <c r="L24" s="13">
        <f t="shared" ref="L24:L28" si="15">SUM(C24,F24,I24)</f>
        <v>7.8703703703703748E-4</v>
      </c>
      <c r="M24" s="19"/>
      <c r="N24" s="14">
        <f t="shared" ref="N24:N28" si="16">IFERROR(L24/L$31,0)</f>
        <v>1.4893989837042236E-3</v>
      </c>
    </row>
    <row r="25" spans="2:14" s="5" customFormat="1" x14ac:dyDescent="0.35">
      <c r="B25" s="18" t="s">
        <v>17</v>
      </c>
      <c r="C25" s="11">
        <v>1.9560185185185201E-3</v>
      </c>
      <c r="D25" s="19"/>
      <c r="E25" s="12">
        <f t="shared" si="12"/>
        <v>6.7164772275653825E-3</v>
      </c>
      <c r="F25" s="11">
        <v>1.04166666666667E-4</v>
      </c>
      <c r="G25" s="19"/>
      <c r="H25" s="12">
        <f t="shared" si="13"/>
        <v>1.2785907089075184E-3</v>
      </c>
      <c r="I25" s="11">
        <v>3.1250000000000001E-4</v>
      </c>
      <c r="J25" s="19"/>
      <c r="K25" s="12">
        <f t="shared" si="14"/>
        <v>2.0066889632107026E-3</v>
      </c>
      <c r="L25" s="13">
        <f t="shared" si="15"/>
        <v>2.3726851851851869E-3</v>
      </c>
      <c r="M25" s="19"/>
      <c r="N25" s="14">
        <f t="shared" si="16"/>
        <v>4.4900998773436162E-3</v>
      </c>
    </row>
    <row r="26" spans="2:14" s="5" customFormat="1" x14ac:dyDescent="0.35">
      <c r="B26" s="18" t="s">
        <v>18</v>
      </c>
      <c r="C26" s="11">
        <v>5.35532407407407E-2</v>
      </c>
      <c r="D26" s="19"/>
      <c r="E26" s="12">
        <f t="shared" si="12"/>
        <v>0.18388840314760341</v>
      </c>
      <c r="F26" s="11">
        <v>1.31828703703704E-2</v>
      </c>
      <c r="G26" s="19"/>
      <c r="H26" s="12">
        <f t="shared" si="13"/>
        <v>0.16181275749396246</v>
      </c>
      <c r="I26" s="11">
        <v>4.0289351851851903E-2</v>
      </c>
      <c r="J26" s="19"/>
      <c r="K26" s="12">
        <f t="shared" si="14"/>
        <v>0.25871423262727644</v>
      </c>
      <c r="L26" s="13">
        <f t="shared" si="15"/>
        <v>0.107025462962963</v>
      </c>
      <c r="M26" s="19"/>
      <c r="N26" s="14">
        <f t="shared" si="16"/>
        <v>0.20253635885754342</v>
      </c>
    </row>
    <row r="27" spans="2:14" s="5" customFormat="1" x14ac:dyDescent="0.35">
      <c r="B27" s="18" t="s">
        <v>19</v>
      </c>
      <c r="C27" s="11">
        <v>8.9490740740740704E-2</v>
      </c>
      <c r="D27" s="19"/>
      <c r="E27" s="12">
        <f t="shared" si="12"/>
        <v>0.3072887687783164</v>
      </c>
      <c r="F27" s="11">
        <v>3.6481481481481497E-2</v>
      </c>
      <c r="G27" s="19"/>
      <c r="H27" s="12">
        <f t="shared" si="13"/>
        <v>0.44779087938627632</v>
      </c>
      <c r="I27" s="11">
        <v>3.5891203703703703E-2</v>
      </c>
      <c r="J27" s="19"/>
      <c r="K27" s="12">
        <f t="shared" si="14"/>
        <v>0.23047194351542177</v>
      </c>
      <c r="L27" s="13">
        <f t="shared" si="15"/>
        <v>0.1618634259259259</v>
      </c>
      <c r="M27" s="19"/>
      <c r="N27" s="14">
        <f t="shared" si="16"/>
        <v>0.30631242333975811</v>
      </c>
    </row>
    <row r="28" spans="2:14" s="5" customFormat="1" ht="15" thickBot="1" x14ac:dyDescent="0.4">
      <c r="B28" s="23" t="s">
        <v>20</v>
      </c>
      <c r="C28" s="20">
        <v>5.90277777777778E-4</v>
      </c>
      <c r="D28" s="24"/>
      <c r="E28" s="21">
        <f t="shared" si="12"/>
        <v>2.0268659089102627E-3</v>
      </c>
      <c r="F28" s="20">
        <v>0</v>
      </c>
      <c r="G28" s="24"/>
      <c r="H28" s="21">
        <f t="shared" si="13"/>
        <v>0</v>
      </c>
      <c r="I28" s="20">
        <v>2.19907407407407E-4</v>
      </c>
      <c r="J28" s="24"/>
      <c r="K28" s="21">
        <f t="shared" si="14"/>
        <v>1.4121144555927138E-3</v>
      </c>
      <c r="L28" s="13">
        <f t="shared" si="15"/>
        <v>8.1018518518518505E-4</v>
      </c>
      <c r="M28" s="24"/>
      <c r="N28" s="22">
        <f t="shared" si="16"/>
        <v>1.5332048361661114E-3</v>
      </c>
    </row>
    <row r="29" spans="2:14" s="5" customFormat="1" ht="15.5" thickTop="1" thickBot="1" x14ac:dyDescent="0.4">
      <c r="B29" s="31" t="s">
        <v>3</v>
      </c>
      <c r="C29" s="32">
        <f>SUM(C23:C28)</f>
        <v>0.16520833333333326</v>
      </c>
      <c r="D29" s="33"/>
      <c r="E29" s="33">
        <f>IFERROR(SUM(E23:E28),0)</f>
        <v>0.56728399968206</v>
      </c>
      <c r="F29" s="32">
        <f>SUM(F23:F28)</f>
        <v>5.3032407407407459E-2</v>
      </c>
      <c r="G29" s="33"/>
      <c r="H29" s="33">
        <f>IFERROR(SUM(H23:H28),0)</f>
        <v>0.65094473646824835</v>
      </c>
      <c r="I29" s="32">
        <f>SUM(I23:I28)</f>
        <v>8.7233796296296379E-2</v>
      </c>
      <c r="J29" s="33"/>
      <c r="K29" s="33">
        <f>IFERROR(SUM(K23:K28),0)</f>
        <v>0.56016350798959558</v>
      </c>
      <c r="L29" s="32">
        <f>SUM(L23:L28)</f>
        <v>0.30547453703703709</v>
      </c>
      <c r="M29" s="33"/>
      <c r="N29" s="34">
        <f>IFERROR(SUM(N23:N28),0)</f>
        <v>0.57808393201331709</v>
      </c>
    </row>
    <row r="30" spans="2:14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5.5" thickTop="1" thickBot="1" x14ac:dyDescent="0.4">
      <c r="B31" s="31" t="s">
        <v>6</v>
      </c>
      <c r="C31" s="32">
        <f>SUM(C20,C29)</f>
        <v>0.29122685185185182</v>
      </c>
      <c r="D31" s="35"/>
      <c r="E31" s="36">
        <f>IFERROR(SUM(E20,E29),0)</f>
        <v>1</v>
      </c>
      <c r="F31" s="32">
        <f>SUM(F20,F29)</f>
        <v>8.1469907407407463E-2</v>
      </c>
      <c r="G31" s="35"/>
      <c r="H31" s="36">
        <f>IFERROR(SUM(H20,H29),0)</f>
        <v>0.99999999999999978</v>
      </c>
      <c r="I31" s="32">
        <f>SUM(I20,I29)</f>
        <v>0.15572916666666667</v>
      </c>
      <c r="J31" s="35"/>
      <c r="K31" s="36">
        <f>IFERROR(SUM(K20,K29),0)</f>
        <v>1</v>
      </c>
      <c r="L31" s="37">
        <f>SUM(L20,L29)</f>
        <v>0.52842592592592597</v>
      </c>
      <c r="M31" s="35"/>
      <c r="N31" s="38">
        <f>IFERROR(SUM(N20,N29),0)</f>
        <v>1</v>
      </c>
    </row>
    <row r="32" spans="2:14" s="5" customFormat="1" ht="66" customHeight="1" thickTop="1" thickBot="1" x14ac:dyDescent="0.4">
      <c r="B32" s="180" t="s">
        <v>197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1796875" style="1" customWidth="1"/>
    <col min="15" max="16384" width="8.81640625" style="1"/>
  </cols>
  <sheetData>
    <row r="2" spans="2:14" ht="15" thickBot="1" x14ac:dyDescent="0.4"/>
    <row r="3" spans="2:14" x14ac:dyDescent="0.35">
      <c r="B3" s="183" t="s">
        <v>35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3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3.6284722222222197E-2</v>
      </c>
      <c r="D7" s="12">
        <f t="shared" ref="D7:D19" si="0">IFERROR(C7/C$20,0)</f>
        <v>0.22153911384354452</v>
      </c>
      <c r="E7" s="12">
        <f t="shared" ref="E7:E19" si="1">IFERROR(C7/C$31,0)</f>
        <v>0.10196116694311635</v>
      </c>
      <c r="F7" s="11">
        <v>1.0775462962963001E-2</v>
      </c>
      <c r="G7" s="12">
        <f t="shared" ref="G7:G19" si="2">IFERROR(F7/F$20,0)</f>
        <v>0.25492880613362617</v>
      </c>
      <c r="H7" s="12">
        <f t="shared" ref="H7:H19" si="3">IFERROR(F7/F$31,0)</f>
        <v>0.10313503932646545</v>
      </c>
      <c r="I7" s="11">
        <v>2.3564814814814799E-2</v>
      </c>
      <c r="J7" s="12">
        <f t="shared" ref="J7:J19" si="4">IFERROR(I7/I$20,0)</f>
        <v>0.26513868993358508</v>
      </c>
      <c r="K7" s="12">
        <f t="shared" ref="K7:K19" si="5">IFERROR(I7/I$31,0)</f>
        <v>0.12316254310084079</v>
      </c>
      <c r="L7" s="13">
        <f>SUM(C7,F7,I7)</f>
        <v>7.0624999999999993E-2</v>
      </c>
      <c r="M7" s="12">
        <f t="shared" ref="M7:M12" si="6">IFERROR(L7/L$20,0)</f>
        <v>0.23946315045914768</v>
      </c>
      <c r="N7" s="14">
        <f t="shared" ref="N7:N12" si="7">IFERROR(L7/L$31,0)</f>
        <v>0.10837403427759529</v>
      </c>
    </row>
    <row r="8" spans="2:14" x14ac:dyDescent="0.35">
      <c r="B8" s="150" t="s">
        <v>116</v>
      </c>
      <c r="C8" s="11">
        <v>3.6423611111111101E-2</v>
      </c>
      <c r="D8" s="12">
        <f t="shared" si="0"/>
        <v>0.22238711045155818</v>
      </c>
      <c r="E8" s="12">
        <f t="shared" si="1"/>
        <v>0.10235144892184604</v>
      </c>
      <c r="F8" s="11">
        <v>9.3749999999999997E-3</v>
      </c>
      <c r="G8" s="12">
        <f t="shared" si="2"/>
        <v>0.22179627601314336</v>
      </c>
      <c r="H8" s="12">
        <f t="shared" si="3"/>
        <v>8.9730807577268229E-2</v>
      </c>
      <c r="I8" s="11">
        <v>1.8148148148148101E-2</v>
      </c>
      <c r="J8" s="12">
        <f t="shared" si="4"/>
        <v>0.2041932543299905</v>
      </c>
      <c r="K8" s="12">
        <f t="shared" si="5"/>
        <v>9.4852096061944002E-2</v>
      </c>
      <c r="L8" s="13">
        <f t="shared" ref="L8:L19" si="8">SUM(C8,F8,I8)</f>
        <v>6.3946759259259203E-2</v>
      </c>
      <c r="M8" s="12">
        <f t="shared" si="6"/>
        <v>0.21681971587787444</v>
      </c>
      <c r="N8" s="14">
        <f t="shared" si="7"/>
        <v>9.8126276529615447E-2</v>
      </c>
    </row>
    <row r="9" spans="2:14" x14ac:dyDescent="0.35">
      <c r="B9" s="10" t="s">
        <v>51</v>
      </c>
      <c r="C9" s="11">
        <v>2.0914351851851899E-2</v>
      </c>
      <c r="D9" s="12">
        <f t="shared" si="0"/>
        <v>0.12769415589004343</v>
      </c>
      <c r="E9" s="12">
        <f t="shared" si="1"/>
        <v>5.8769961297037258E-2</v>
      </c>
      <c r="F9" s="11">
        <v>3.9699074074074098E-3</v>
      </c>
      <c r="G9" s="12">
        <f t="shared" si="2"/>
        <v>9.3921139101862006E-2</v>
      </c>
      <c r="H9" s="12">
        <f t="shared" si="3"/>
        <v>3.7997119751855581E-2</v>
      </c>
      <c r="I9" s="11">
        <v>1.30092592592593E-2</v>
      </c>
      <c r="J9" s="12">
        <f t="shared" si="4"/>
        <v>0.14637322568042771</v>
      </c>
      <c r="K9" s="12">
        <f t="shared" si="5"/>
        <v>6.7993466819914333E-2</v>
      </c>
      <c r="L9" s="13">
        <f t="shared" si="8"/>
        <v>3.7893518518518604E-2</v>
      </c>
      <c r="M9" s="12">
        <f t="shared" si="6"/>
        <v>0.12848285063966755</v>
      </c>
      <c r="N9" s="14">
        <f t="shared" si="7"/>
        <v>5.814758902406552E-2</v>
      </c>
    </row>
    <row r="10" spans="2:14" x14ac:dyDescent="0.35">
      <c r="B10" s="10" t="s">
        <v>11</v>
      </c>
      <c r="C10" s="11">
        <v>3.4270833333333299E-2</v>
      </c>
      <c r="D10" s="12">
        <f t="shared" si="0"/>
        <v>0.20924316302734774</v>
      </c>
      <c r="E10" s="12">
        <f t="shared" si="1"/>
        <v>9.6302078251536666E-2</v>
      </c>
      <c r="F10" s="11">
        <v>7.5231481481481503E-3</v>
      </c>
      <c r="G10" s="12">
        <f t="shared" si="2"/>
        <v>0.17798466593647314</v>
      </c>
      <c r="H10" s="12">
        <f t="shared" si="3"/>
        <v>7.2006203611388112E-2</v>
      </c>
      <c r="I10" s="11">
        <v>1.9004629629629601E-2</v>
      </c>
      <c r="J10" s="12">
        <f t="shared" si="4"/>
        <v>0.21382992577158466</v>
      </c>
      <c r="K10" s="12">
        <f t="shared" si="5"/>
        <v>9.9328534268949123E-2</v>
      </c>
      <c r="L10" s="13">
        <f t="shared" si="8"/>
        <v>6.0798611111111046E-2</v>
      </c>
      <c r="M10" s="12">
        <f t="shared" si="6"/>
        <v>0.20614551448080981</v>
      </c>
      <c r="N10" s="14">
        <f t="shared" si="7"/>
        <v>9.3295444454311288E-2</v>
      </c>
    </row>
    <row r="11" spans="2:14" x14ac:dyDescent="0.35">
      <c r="B11" s="10" t="s">
        <v>12</v>
      </c>
      <c r="C11" s="11">
        <v>7.9513888888888898E-3</v>
      </c>
      <c r="D11" s="12">
        <f t="shared" si="0"/>
        <v>4.8547805808776781E-2</v>
      </c>
      <c r="E11" s="12">
        <f t="shared" si="1"/>
        <v>2.2343643282271449E-2</v>
      </c>
      <c r="F11" s="11">
        <v>1.2615740740740699E-3</v>
      </c>
      <c r="G11" s="12">
        <f t="shared" si="2"/>
        <v>2.9846659364731541E-2</v>
      </c>
      <c r="H11" s="12">
        <f t="shared" si="3"/>
        <v>1.2074886451755808E-2</v>
      </c>
      <c r="I11" s="11">
        <v>4.3750000000000004E-3</v>
      </c>
      <c r="J11" s="12">
        <f t="shared" si="4"/>
        <v>4.9225159525979979E-2</v>
      </c>
      <c r="K11" s="12">
        <f t="shared" si="5"/>
        <v>2.2866130300647276E-2</v>
      </c>
      <c r="L11" s="13">
        <f t="shared" si="8"/>
        <v>1.358796296296296E-2</v>
      </c>
      <c r="M11" s="12">
        <f t="shared" si="6"/>
        <v>4.6071736912330276E-2</v>
      </c>
      <c r="N11" s="14">
        <f t="shared" si="7"/>
        <v>2.0850723736790699E-2</v>
      </c>
    </row>
    <row r="12" spans="2:14" x14ac:dyDescent="0.35">
      <c r="B12" s="10" t="s">
        <v>199</v>
      </c>
      <c r="C12" s="11">
        <v>1.00347222222222E-2</v>
      </c>
      <c r="D12" s="12">
        <f t="shared" si="0"/>
        <v>6.1267754928980164E-2</v>
      </c>
      <c r="E12" s="12">
        <f t="shared" si="1"/>
        <v>2.819787296321587E-2</v>
      </c>
      <c r="F12" s="11">
        <v>2.2569444444444399E-3</v>
      </c>
      <c r="G12" s="12">
        <f t="shared" si="2"/>
        <v>5.3395399780941814E-2</v>
      </c>
      <c r="H12" s="12">
        <f t="shared" si="3"/>
        <v>2.1601861083416381E-2</v>
      </c>
      <c r="I12" s="11">
        <v>7.3379629629629602E-3</v>
      </c>
      <c r="J12" s="12">
        <f t="shared" si="4"/>
        <v>8.2562833702305008E-2</v>
      </c>
      <c r="K12" s="12">
        <f t="shared" si="5"/>
        <v>3.8352186800556527E-2</v>
      </c>
      <c r="L12" s="13">
        <f t="shared" si="8"/>
        <v>1.9629629629629601E-2</v>
      </c>
      <c r="M12" s="12">
        <f t="shared" si="6"/>
        <v>6.6556785181696804E-2</v>
      </c>
      <c r="N12" s="14">
        <f t="shared" si="7"/>
        <v>3.0121658822484652E-2</v>
      </c>
    </row>
    <row r="13" spans="2:14" x14ac:dyDescent="0.35">
      <c r="B13" s="10" t="s">
        <v>128</v>
      </c>
      <c r="C13" s="11">
        <v>1.5393518518518499E-3</v>
      </c>
      <c r="D13" s="12">
        <f t="shared" si="0"/>
        <v>9.3986290721503694E-3</v>
      </c>
      <c r="E13" s="12">
        <f t="shared" si="1"/>
        <v>4.3256252642534191E-3</v>
      </c>
      <c r="F13" s="11">
        <v>3.5879629629629602E-4</v>
      </c>
      <c r="G13" s="12">
        <f t="shared" si="2"/>
        <v>8.4884994523548637E-3</v>
      </c>
      <c r="H13" s="12">
        <f t="shared" si="3"/>
        <v>3.4341420183892756E-3</v>
      </c>
      <c r="I13" s="11">
        <v>7.9861111111111105E-4</v>
      </c>
      <c r="J13" s="12">
        <f t="shared" si="4"/>
        <v>8.985544992837614E-3</v>
      </c>
      <c r="K13" s="12">
        <f t="shared" si="5"/>
        <v>4.173976165991169E-3</v>
      </c>
      <c r="L13" s="13">
        <f t="shared" ref="L13:L14" si="9">SUM(C13,F13,I13)</f>
        <v>2.6967592592592573E-3</v>
      </c>
      <c r="M13" s="12">
        <f t="shared" ref="M13:M14" si="10">IFERROR(L13/L$20,0)</f>
        <v>9.1437092849854761E-3</v>
      </c>
      <c r="N13" s="14">
        <f t="shared" ref="N13:N14" si="11">IFERROR(L13/L$31,0)</f>
        <v>4.1381760056833309E-3</v>
      </c>
    </row>
    <row r="14" spans="2:14" x14ac:dyDescent="0.35">
      <c r="B14" s="10" t="s">
        <v>129</v>
      </c>
      <c r="C14" s="11">
        <v>8.6805555555555605E-4</v>
      </c>
      <c r="D14" s="12">
        <f t="shared" si="0"/>
        <v>5.2999788000848043E-3</v>
      </c>
      <c r="E14" s="12">
        <f t="shared" si="1"/>
        <v>2.4392623670602032E-3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8.6805555555555605E-4</v>
      </c>
      <c r="M14" s="12">
        <f t="shared" si="10"/>
        <v>2.9432540616906077E-3</v>
      </c>
      <c r="N14" s="14">
        <f t="shared" si="11"/>
        <v>1.3320309031169537E-3</v>
      </c>
    </row>
    <row r="15" spans="2:14" x14ac:dyDescent="0.35">
      <c r="B15" s="10" t="s">
        <v>200</v>
      </c>
      <c r="C15" s="15">
        <v>1.15740740740741E-4</v>
      </c>
      <c r="D15" s="12">
        <f t="shared" si="0"/>
        <v>7.066638400113084E-4</v>
      </c>
      <c r="E15" s="12">
        <f t="shared" si="1"/>
        <v>3.2523498227469429E-4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1.6929287667665075E-3</v>
      </c>
      <c r="K15" s="12">
        <f t="shared" si="5"/>
        <v>7.8640130663601762E-4</v>
      </c>
      <c r="L15" s="13">
        <f t="shared" si="8"/>
        <v>2.6620370370370399E-4</v>
      </c>
      <c r="M15" s="12">
        <f>IFERROR(L15/L$20,0)</f>
        <v>9.025979122517868E-4</v>
      </c>
      <c r="N15" s="14">
        <f>IFERROR(L15/L$31,0)</f>
        <v>4.0848947695586602E-4</v>
      </c>
    </row>
    <row r="16" spans="2:14" x14ac:dyDescent="0.35">
      <c r="B16" s="10" t="s">
        <v>127</v>
      </c>
      <c r="C16" s="11">
        <v>1.7361111111111101E-4</v>
      </c>
      <c r="D16" s="12">
        <f t="shared" si="0"/>
        <v>1.0599957600169595E-3</v>
      </c>
      <c r="E16" s="12">
        <f t="shared" si="1"/>
        <v>4.8785247341204003E-4</v>
      </c>
      <c r="F16" s="11">
        <v>0</v>
      </c>
      <c r="G16" s="12">
        <f t="shared" si="2"/>
        <v>0</v>
      </c>
      <c r="H16" s="12">
        <f t="shared" si="3"/>
        <v>0</v>
      </c>
      <c r="I16" s="11">
        <v>4.1666666666666702E-4</v>
      </c>
      <c r="J16" s="12">
        <f t="shared" si="4"/>
        <v>4.6881104310457162E-3</v>
      </c>
      <c r="K16" s="12">
        <f t="shared" si="5"/>
        <v>2.1777266952997423E-3</v>
      </c>
      <c r="L16" s="13">
        <f t="shared" si="8"/>
        <v>5.90277777777778E-4</v>
      </c>
      <c r="M16" s="12">
        <f>IFERROR(L16/L$20,0)</f>
        <v>2.0014127619496129E-3</v>
      </c>
      <c r="N16" s="14">
        <f>IFERROR(L16/L$31,0)</f>
        <v>9.0578101411952839E-4</v>
      </c>
    </row>
    <row r="17" spans="2:14" x14ac:dyDescent="0.35">
      <c r="B17" s="10" t="s">
        <v>201</v>
      </c>
      <c r="C17" s="11">
        <v>3.5185185185185202E-3</v>
      </c>
      <c r="D17" s="12">
        <f t="shared" si="0"/>
        <v>2.1482580736343737E-2</v>
      </c>
      <c r="E17" s="12">
        <f t="shared" si="1"/>
        <v>9.8871434611506898E-3</v>
      </c>
      <c r="F17" s="11">
        <v>3.8194444444444398E-4</v>
      </c>
      <c r="G17" s="12">
        <f t="shared" si="2"/>
        <v>9.036144578313237E-3</v>
      </c>
      <c r="H17" s="12">
        <f t="shared" si="3"/>
        <v>3.6556995679627754E-3</v>
      </c>
      <c r="I17" s="11">
        <v>5.78703703703704E-4</v>
      </c>
      <c r="J17" s="12">
        <f t="shared" si="4"/>
        <v>6.5112644875634923E-3</v>
      </c>
      <c r="K17" s="12">
        <f t="shared" si="5"/>
        <v>3.0246204101385299E-3</v>
      </c>
      <c r="L17" s="13">
        <f t="shared" si="8"/>
        <v>4.4791666666666678E-3</v>
      </c>
      <c r="M17" s="12">
        <f>IFERROR(L17/L$20,0)</f>
        <v>1.518719095832353E-2</v>
      </c>
      <c r="N17" s="14">
        <f>IFERROR(L17/L$31,0)</f>
        <v>6.8732794600834786E-3</v>
      </c>
    </row>
    <row r="18" spans="2:14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ht="15" thickBot="1" x14ac:dyDescent="0.4">
      <c r="B19" s="10" t="s">
        <v>13</v>
      </c>
      <c r="C19" s="11">
        <v>1.16898148148148E-2</v>
      </c>
      <c r="D19" s="12">
        <f t="shared" si="0"/>
        <v>7.1373047841141901E-2</v>
      </c>
      <c r="E19" s="12">
        <f t="shared" si="1"/>
        <v>3.2848733209744012E-2</v>
      </c>
      <c r="F19" s="11">
        <v>6.3657407407407404E-3</v>
      </c>
      <c r="G19" s="12">
        <f t="shared" si="2"/>
        <v>0.15060240963855415</v>
      </c>
      <c r="H19" s="12">
        <f t="shared" si="3"/>
        <v>6.0928326132712991E-2</v>
      </c>
      <c r="I19" s="11">
        <v>1.49305555555556E-3</v>
      </c>
      <c r="J19" s="12">
        <f t="shared" si="4"/>
        <v>1.6799062377913853E-2</v>
      </c>
      <c r="K19" s="12">
        <f t="shared" si="5"/>
        <v>7.8035206581574265E-3</v>
      </c>
      <c r="L19" s="13">
        <f t="shared" si="8"/>
        <v>1.95486111111111E-2</v>
      </c>
      <c r="M19" s="12">
        <f>IFERROR(L19/L$20,0)</f>
        <v>6.6282081469272405E-2</v>
      </c>
      <c r="N19" s="14">
        <f>IFERROR(L19/L$31,0)</f>
        <v>2.9997335938193762E-2</v>
      </c>
    </row>
    <row r="20" spans="2:14" ht="15.5" thickTop="1" thickBot="1" x14ac:dyDescent="0.4">
      <c r="B20" s="31" t="s">
        <v>3</v>
      </c>
      <c r="C20" s="32">
        <f>SUM(C7:C19)</f>
        <v>0.16378472222222218</v>
      </c>
      <c r="D20" s="33">
        <f>IFERROR(SUM(D7:D19),0)</f>
        <v>1</v>
      </c>
      <c r="E20" s="33">
        <f>IFERROR(SUM(E7:E19),0)</f>
        <v>0.46024002341691878</v>
      </c>
      <c r="F20" s="32">
        <f>SUM(F7:F19)</f>
        <v>4.2268518518518539E-2</v>
      </c>
      <c r="G20" s="33">
        <f>IFERROR(SUM(G7:G19),0)</f>
        <v>1.0000000000000002</v>
      </c>
      <c r="H20" s="33">
        <f>IFERROR(SUM(H7:H19),0)</f>
        <v>0.40456408552121459</v>
      </c>
      <c r="I20" s="32">
        <f>SUM(I7:I19)</f>
        <v>8.8877314814814756E-2</v>
      </c>
      <c r="J20" s="33">
        <f>IFERROR(SUM(J7:J19),0)</f>
        <v>1</v>
      </c>
      <c r="K20" s="33">
        <f>IFERROR(SUM(K7:K19),0)</f>
        <v>0.46452120258907492</v>
      </c>
      <c r="L20" s="32">
        <f>SUM(L7:L19)</f>
        <v>0.29493055555555547</v>
      </c>
      <c r="M20" s="33">
        <f>IFERROR(SUM(M7:M19),0)</f>
        <v>1</v>
      </c>
      <c r="N20" s="34">
        <f>IFERROR(SUM(N7:N19),0)</f>
        <v>0.45257081964301576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2.4907407407407399E-2</v>
      </c>
      <c r="D23" s="19"/>
      <c r="E23" s="12">
        <f>IFERROR(C23/C$31,0)</f>
        <v>6.9990568185514024E-2</v>
      </c>
      <c r="F23" s="11">
        <v>4.9768518518518504E-3</v>
      </c>
      <c r="G23" s="19"/>
      <c r="H23" s="12">
        <f>IFERROR(F23/F$31,0)</f>
        <v>4.7634873158302872E-2</v>
      </c>
      <c r="I23" s="11">
        <v>1.3807870370370399E-2</v>
      </c>
      <c r="J23" s="19"/>
      <c r="K23" s="12">
        <f>IFERROR(I23/I$31,0)</f>
        <v>7.2167442985905439E-2</v>
      </c>
      <c r="L23" s="13">
        <f>SUM(C23,F23,I23)</f>
        <v>4.369212962962965E-2</v>
      </c>
      <c r="M23" s="19"/>
      <c r="N23" s="14">
        <f>IFERROR(L23/L$31,0)</f>
        <v>6.704555545688666E-2</v>
      </c>
    </row>
    <row r="24" spans="2:14" x14ac:dyDescent="0.35">
      <c r="B24" s="18" t="s">
        <v>16</v>
      </c>
      <c r="C24" s="11">
        <v>8.6805555555555605E-4</v>
      </c>
      <c r="D24" s="19"/>
      <c r="E24" s="12">
        <f t="shared" ref="E24:E28" si="12">IFERROR(C24/C$31,0)</f>
        <v>2.4392623670602032E-3</v>
      </c>
      <c r="F24" s="11">
        <v>0</v>
      </c>
      <c r="G24" s="19"/>
      <c r="H24" s="12">
        <f t="shared" ref="H24:H28" si="13">IFERROR(F24/F$31,0)</f>
        <v>0</v>
      </c>
      <c r="I24" s="11">
        <v>5.78703703703704E-5</v>
      </c>
      <c r="J24" s="19"/>
      <c r="K24" s="12">
        <f t="shared" ref="K24:K28" si="14">IFERROR(I24/I$31,0)</f>
        <v>3.0246204101385299E-4</v>
      </c>
      <c r="L24" s="13">
        <f t="shared" ref="L24:L28" si="15">SUM(C24,F24,I24)</f>
        <v>9.2592592592592639E-4</v>
      </c>
      <c r="M24" s="19"/>
      <c r="N24" s="14">
        <f t="shared" ref="N24:N28" si="16">IFERROR(L24/L$31,0)</f>
        <v>1.4208329633247506E-3</v>
      </c>
    </row>
    <row r="25" spans="2:14" x14ac:dyDescent="0.35">
      <c r="B25" s="18" t="s">
        <v>17</v>
      </c>
      <c r="C25" s="11">
        <v>2.0254629629629598E-3</v>
      </c>
      <c r="D25" s="19"/>
      <c r="E25" s="12">
        <f t="shared" si="12"/>
        <v>5.6916121898071288E-3</v>
      </c>
      <c r="F25" s="11">
        <v>1.04166666666667E-4</v>
      </c>
      <c r="G25" s="19"/>
      <c r="H25" s="12">
        <f t="shared" si="13"/>
        <v>9.9700897308076133E-4</v>
      </c>
      <c r="I25" s="11">
        <v>3.1250000000000001E-4</v>
      </c>
      <c r="J25" s="19"/>
      <c r="K25" s="12">
        <f t="shared" si="14"/>
        <v>1.6332950214748053E-3</v>
      </c>
      <c r="L25" s="13">
        <f t="shared" si="15"/>
        <v>2.4421296296296266E-3</v>
      </c>
      <c r="M25" s="19"/>
      <c r="N25" s="14">
        <f t="shared" si="16"/>
        <v>3.7474469407690228E-3</v>
      </c>
    </row>
    <row r="26" spans="2:14" x14ac:dyDescent="0.35">
      <c r="B26" s="18" t="s">
        <v>18</v>
      </c>
      <c r="C26" s="11">
        <v>6.1944444444444399E-2</v>
      </c>
      <c r="D26" s="19"/>
      <c r="E26" s="12">
        <f t="shared" si="12"/>
        <v>0.17406576251341588</v>
      </c>
      <c r="F26" s="11">
        <v>1.6944444444444401E-2</v>
      </c>
      <c r="G26" s="19"/>
      <c r="H26" s="12">
        <f t="shared" si="13"/>
        <v>0.1621801262878029</v>
      </c>
      <c r="I26" s="11">
        <v>4.6087962962962997E-2</v>
      </c>
      <c r="J26" s="19"/>
      <c r="K26" s="12">
        <f t="shared" si="14"/>
        <v>0.24088076946343259</v>
      </c>
      <c r="L26" s="13">
        <f t="shared" si="15"/>
        <v>0.1249768518518518</v>
      </c>
      <c r="M26" s="19"/>
      <c r="N26" s="14">
        <f t="shared" si="16"/>
        <v>0.19177692922475803</v>
      </c>
    </row>
    <row r="27" spans="2:14" x14ac:dyDescent="0.35">
      <c r="B27" s="18" t="s">
        <v>19</v>
      </c>
      <c r="C27" s="11">
        <v>0.101099537037037</v>
      </c>
      <c r="D27" s="19"/>
      <c r="E27" s="12">
        <f t="shared" si="12"/>
        <v>0.28409275701694475</v>
      </c>
      <c r="F27" s="11">
        <v>4.0081018518518502E-2</v>
      </c>
      <c r="G27" s="19"/>
      <c r="H27" s="12">
        <f t="shared" si="13"/>
        <v>0.3836268970865182</v>
      </c>
      <c r="I27" s="11">
        <v>4.1770833333333299E-2</v>
      </c>
      <c r="J27" s="19"/>
      <c r="K27" s="12">
        <f t="shared" si="14"/>
        <v>0.2183171012037988</v>
      </c>
      <c r="L27" s="13">
        <f t="shared" si="15"/>
        <v>0.18295138888888879</v>
      </c>
      <c r="M27" s="19"/>
      <c r="N27" s="14">
        <f t="shared" si="16"/>
        <v>0.28073883314092885</v>
      </c>
    </row>
    <row r="28" spans="2:14" ht="15" thickBot="1" x14ac:dyDescent="0.4">
      <c r="B28" s="23" t="s">
        <v>20</v>
      </c>
      <c r="C28" s="20">
        <v>1.2384259259259299E-3</v>
      </c>
      <c r="D28" s="24"/>
      <c r="E28" s="21">
        <f t="shared" si="12"/>
        <v>3.4800143103392322E-3</v>
      </c>
      <c r="F28" s="20">
        <v>1.04166666666667E-4</v>
      </c>
      <c r="G28" s="24"/>
      <c r="H28" s="21">
        <f t="shared" si="13"/>
        <v>9.9700897308076133E-4</v>
      </c>
      <c r="I28" s="20">
        <v>4.1666666666666702E-4</v>
      </c>
      <c r="J28" s="24"/>
      <c r="K28" s="21">
        <f t="shared" si="14"/>
        <v>2.1777266952997423E-3</v>
      </c>
      <c r="L28" s="13">
        <f t="shared" si="15"/>
        <v>1.7592592592592638E-3</v>
      </c>
      <c r="M28" s="24"/>
      <c r="N28" s="22">
        <f t="shared" si="16"/>
        <v>2.6995826303170315E-3</v>
      </c>
    </row>
    <row r="29" spans="2:14" ht="15.5" thickTop="1" thickBot="1" x14ac:dyDescent="0.4">
      <c r="B29" s="31" t="s">
        <v>3</v>
      </c>
      <c r="C29" s="32">
        <f>SUM(C23:C28)</f>
        <v>0.19208333333333324</v>
      </c>
      <c r="D29" s="33"/>
      <c r="E29" s="33">
        <f>IFERROR(SUM(E23:E28),0)</f>
        <v>0.53975997658308128</v>
      </c>
      <c r="F29" s="32">
        <f>SUM(F23:F28)</f>
        <v>6.2210648148148091E-2</v>
      </c>
      <c r="G29" s="33"/>
      <c r="H29" s="33">
        <f>IFERROR(SUM(H23:H28),0)</f>
        <v>0.59543591447878552</v>
      </c>
      <c r="I29" s="32">
        <f>SUM(I23:I28)</f>
        <v>0.10245370370370373</v>
      </c>
      <c r="J29" s="33"/>
      <c r="K29" s="33">
        <f>IFERROR(SUM(K23:K28),0)</f>
        <v>0.53547879741092519</v>
      </c>
      <c r="L29" s="32">
        <f>SUM(L23:L28)</f>
        <v>0.35674768518518502</v>
      </c>
      <c r="M29" s="33"/>
      <c r="N29" s="34">
        <f>IFERROR(SUM(N23:N28),0)</f>
        <v>0.54742918035698429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0.35586805555555545</v>
      </c>
      <c r="D31" s="35"/>
      <c r="E31" s="36">
        <f>IFERROR(SUM(E20,E29),0)</f>
        <v>1</v>
      </c>
      <c r="F31" s="32">
        <f>SUM(F20,F29)</f>
        <v>0.10447916666666662</v>
      </c>
      <c r="G31" s="35"/>
      <c r="H31" s="36">
        <f>IFERROR(SUM(H20,H29),0)</f>
        <v>1</v>
      </c>
      <c r="I31" s="32">
        <f>SUM(I20,I29)</f>
        <v>0.19133101851851847</v>
      </c>
      <c r="J31" s="35"/>
      <c r="K31" s="36">
        <f>IFERROR(SUM(K20,K29),0)</f>
        <v>1</v>
      </c>
      <c r="L31" s="37">
        <f>SUM(L20,L29)</f>
        <v>0.65167824074074043</v>
      </c>
      <c r="M31" s="35"/>
      <c r="N31" s="38">
        <f>IFERROR(SUM(N20,N29),0)</f>
        <v>1</v>
      </c>
    </row>
    <row r="32" spans="2:14" ht="66" customHeight="1" thickTop="1" thickBot="1" x14ac:dyDescent="0.4">
      <c r="B32" s="180" t="s">
        <v>196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7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3" t="s">
        <v>36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1.8703703703703702E-2</v>
      </c>
      <c r="D7" s="12">
        <f t="shared" ref="D7:D19" si="0">IFERROR(C7/C$20,0)</f>
        <v>0.37252189949285386</v>
      </c>
      <c r="E7" s="12">
        <f t="shared" ref="E7:E19" si="1">IFERROR(C7/C$31,0)</f>
        <v>0.12093997904505319</v>
      </c>
      <c r="F7" s="11">
        <v>4.76851851851852E-3</v>
      </c>
      <c r="G7" s="12">
        <f t="shared" ref="G7:G19" si="2">IFERROR(F7/F$20,0)</f>
        <v>0.26142131979695427</v>
      </c>
      <c r="H7" s="12">
        <f t="shared" ref="H7:H19" si="3">IFERROR(F7/F$31,0)</f>
        <v>0.13217837664420928</v>
      </c>
      <c r="I7" s="11">
        <v>2.34722222222222E-2</v>
      </c>
      <c r="J7" s="12">
        <f t="shared" ref="J7:J19" si="4">IFERROR(I7/I$20,0)</f>
        <v>0.34291511667230279</v>
      </c>
      <c r="K7" s="14">
        <f t="shared" ref="K7:K19" si="5">IFERROR(I7/I$31,0)</f>
        <v>0.12306572000728214</v>
      </c>
    </row>
    <row r="8" spans="2:11" s="5" customFormat="1" x14ac:dyDescent="0.35">
      <c r="B8" s="150" t="s">
        <v>116</v>
      </c>
      <c r="C8" s="11">
        <v>8.9930555555555597E-3</v>
      </c>
      <c r="D8" s="12">
        <f t="shared" si="0"/>
        <v>0.17911479944674977</v>
      </c>
      <c r="E8" s="12">
        <f t="shared" si="1"/>
        <v>5.8149977548271274E-2</v>
      </c>
      <c r="F8" s="11">
        <v>3.7384259259259302E-3</v>
      </c>
      <c r="G8" s="12">
        <f t="shared" si="2"/>
        <v>0.20494923857868036</v>
      </c>
      <c r="H8" s="12">
        <f t="shared" si="3"/>
        <v>0.10362528071863988</v>
      </c>
      <c r="I8" s="11">
        <v>1.27314814814815E-2</v>
      </c>
      <c r="J8" s="12">
        <f t="shared" si="4"/>
        <v>0.18599932363882346</v>
      </c>
      <c r="K8" s="14">
        <f t="shared" si="5"/>
        <v>6.675162327811178E-2</v>
      </c>
    </row>
    <row r="9" spans="2:11" s="5" customFormat="1" x14ac:dyDescent="0.35">
      <c r="B9" s="10" t="s">
        <v>51</v>
      </c>
      <c r="C9" s="11">
        <v>3.0902777777777799E-3</v>
      </c>
      <c r="D9" s="12">
        <f t="shared" si="0"/>
        <v>6.1549100968188157E-2</v>
      </c>
      <c r="E9" s="12">
        <f t="shared" si="1"/>
        <v>1.9982038616973532E-2</v>
      </c>
      <c r="F9" s="11">
        <v>1.72453703703704E-3</v>
      </c>
      <c r="G9" s="12">
        <f t="shared" si="2"/>
        <v>9.4543147208121958E-2</v>
      </c>
      <c r="H9" s="12">
        <f t="shared" si="3"/>
        <v>4.7802374077638862E-2</v>
      </c>
      <c r="I9" s="11">
        <v>4.8148148148148204E-3</v>
      </c>
      <c r="J9" s="12">
        <f t="shared" si="4"/>
        <v>7.0341562394318671E-2</v>
      </c>
      <c r="K9" s="14">
        <f t="shared" si="5"/>
        <v>2.5244250257904083E-2</v>
      </c>
    </row>
    <row r="10" spans="2:11" s="5" customFormat="1" x14ac:dyDescent="0.35">
      <c r="B10" s="10" t="s">
        <v>11</v>
      </c>
      <c r="C10" s="11">
        <v>7.4421296296296301E-3</v>
      </c>
      <c r="D10" s="12">
        <f t="shared" si="0"/>
        <v>0.14822498847395116</v>
      </c>
      <c r="E10" s="12">
        <f t="shared" si="1"/>
        <v>4.8121538691812633E-2</v>
      </c>
      <c r="F10" s="11">
        <v>4.6064814814814796E-3</v>
      </c>
      <c r="G10" s="12">
        <f t="shared" si="2"/>
        <v>0.25253807106598963</v>
      </c>
      <c r="H10" s="12">
        <f t="shared" si="3"/>
        <v>0.12768687840872633</v>
      </c>
      <c r="I10" s="11">
        <v>1.20486111111111E-2</v>
      </c>
      <c r="J10" s="12">
        <f t="shared" si="4"/>
        <v>0.17602299628001342</v>
      </c>
      <c r="K10" s="14">
        <f t="shared" si="5"/>
        <v>6.3171308938649265E-2</v>
      </c>
    </row>
    <row r="11" spans="2:11" s="5" customFormat="1" x14ac:dyDescent="0.35">
      <c r="B11" s="10" t="s">
        <v>12</v>
      </c>
      <c r="C11" s="11">
        <v>1.15740740740741E-4</v>
      </c>
      <c r="D11" s="12">
        <f t="shared" si="0"/>
        <v>2.3052097740894478E-3</v>
      </c>
      <c r="E11" s="12">
        <f t="shared" si="1"/>
        <v>7.4839095943721211E-4</v>
      </c>
      <c r="F11" s="11">
        <v>0</v>
      </c>
      <c r="G11" s="12">
        <f t="shared" si="2"/>
        <v>0</v>
      </c>
      <c r="H11" s="12">
        <f t="shared" si="3"/>
        <v>0</v>
      </c>
      <c r="I11" s="11">
        <v>1.15740740740741E-4</v>
      </c>
      <c r="J11" s="12">
        <f t="shared" si="4"/>
        <v>1.6909029421711239E-3</v>
      </c>
      <c r="K11" s="14">
        <f t="shared" si="5"/>
        <v>6.0683293889192576E-4</v>
      </c>
    </row>
    <row r="12" spans="2:11" s="5" customFormat="1" x14ac:dyDescent="0.35">
      <c r="B12" s="10" t="s">
        <v>199</v>
      </c>
      <c r="C12" s="11">
        <v>3.3333333333333301E-3</v>
      </c>
      <c r="D12" s="12">
        <f t="shared" si="0"/>
        <v>6.6390041493775878E-2</v>
      </c>
      <c r="E12" s="12">
        <f t="shared" si="1"/>
        <v>2.1553659631791639E-2</v>
      </c>
      <c r="F12" s="11">
        <v>9.1435185185185196E-4</v>
      </c>
      <c r="G12" s="12">
        <f t="shared" si="2"/>
        <v>5.0126903553299476E-2</v>
      </c>
      <c r="H12" s="12">
        <f t="shared" si="3"/>
        <v>2.5344882900224588E-2</v>
      </c>
      <c r="I12" s="11">
        <v>4.2476851851851903E-3</v>
      </c>
      <c r="J12" s="12">
        <f t="shared" si="4"/>
        <v>6.2056137977680177E-2</v>
      </c>
      <c r="K12" s="14">
        <f t="shared" si="5"/>
        <v>2.2270768857333652E-2</v>
      </c>
    </row>
    <row r="13" spans="2:11" s="5" customFormat="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127</v>
      </c>
      <c r="C16" s="11">
        <v>1.03009259259259E-3</v>
      </c>
      <c r="D16" s="12">
        <f t="shared" si="0"/>
        <v>2.0516366989395986E-2</v>
      </c>
      <c r="E16" s="12">
        <f t="shared" si="1"/>
        <v>6.6606795389911565E-3</v>
      </c>
      <c r="F16" s="11">
        <v>0</v>
      </c>
      <c r="G16" s="12">
        <f t="shared" si="2"/>
        <v>0</v>
      </c>
      <c r="H16" s="12">
        <f t="shared" si="3"/>
        <v>0</v>
      </c>
      <c r="I16" s="11">
        <v>1.03009259259259E-3</v>
      </c>
      <c r="J16" s="12">
        <f t="shared" si="4"/>
        <v>1.5049036185322931E-2</v>
      </c>
      <c r="K16" s="14">
        <f t="shared" si="5"/>
        <v>5.4008131561381137E-3</v>
      </c>
    </row>
    <row r="17" spans="2:11" s="5" customFormat="1" x14ac:dyDescent="0.35">
      <c r="B17" s="10" t="s">
        <v>201</v>
      </c>
      <c r="C17" s="11">
        <v>1.38888888888889E-4</v>
      </c>
      <c r="D17" s="12">
        <f t="shared" si="0"/>
        <v>2.7662517289073329E-3</v>
      </c>
      <c r="E17" s="12">
        <f t="shared" si="1"/>
        <v>8.9806915132465315E-4</v>
      </c>
      <c r="F17" s="11">
        <v>3.8194444444444398E-4</v>
      </c>
      <c r="G17" s="12">
        <f t="shared" si="2"/>
        <v>2.0939086294416209E-2</v>
      </c>
      <c r="H17" s="12">
        <f t="shared" si="3"/>
        <v>1.0587102983638106E-2</v>
      </c>
      <c r="I17" s="11">
        <v>5.20833333333333E-4</v>
      </c>
      <c r="J17" s="12">
        <f t="shared" si="4"/>
        <v>7.6090632397700347E-3</v>
      </c>
      <c r="K17" s="14">
        <f t="shared" si="5"/>
        <v>2.7307482250136577E-3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7.3611111111111099E-3</v>
      </c>
      <c r="D19" s="12">
        <f t="shared" si="0"/>
        <v>0.14661134163208853</v>
      </c>
      <c r="E19" s="12">
        <f t="shared" si="1"/>
        <v>4.7597665020206577E-2</v>
      </c>
      <c r="F19" s="11">
        <v>2.10648148148148E-3</v>
      </c>
      <c r="G19" s="12">
        <f t="shared" si="2"/>
        <v>0.11548223350253795</v>
      </c>
      <c r="H19" s="12">
        <f t="shared" si="3"/>
        <v>5.8389477061276854E-2</v>
      </c>
      <c r="I19" s="11">
        <v>9.46759259259259E-3</v>
      </c>
      <c r="J19" s="12">
        <f t="shared" si="4"/>
        <v>0.13831586066959758</v>
      </c>
      <c r="K19" s="14">
        <f t="shared" si="5"/>
        <v>4.96389344013594E-2</v>
      </c>
    </row>
    <row r="20" spans="2:11" s="5" customFormat="1" ht="15.5" thickTop="1" thickBot="1" x14ac:dyDescent="0.4">
      <c r="B20" s="31" t="s">
        <v>3</v>
      </c>
      <c r="C20" s="32">
        <f>SUM(C7:C19)</f>
        <v>5.0208333333333327E-2</v>
      </c>
      <c r="D20" s="33">
        <f>IFERROR(SUM(D7:D19),0)</f>
        <v>1</v>
      </c>
      <c r="E20" s="33">
        <f>IFERROR(SUM(E7:E19),0)</f>
        <v>0.32465199820386187</v>
      </c>
      <c r="F20" s="32">
        <f>SUM(F7:F19)</f>
        <v>1.8240740740740748E-2</v>
      </c>
      <c r="G20" s="33">
        <f>IFERROR(SUM(G7:G19),0)</f>
        <v>0.99999999999999989</v>
      </c>
      <c r="H20" s="33">
        <f>IFERROR(SUM(H7:H19),0)</f>
        <v>0.50561437279435395</v>
      </c>
      <c r="I20" s="32">
        <f>SUM(I7:I19)</f>
        <v>6.8449074074074051E-2</v>
      </c>
      <c r="J20" s="33">
        <f>IFERROR(SUM(J7:J19),0)</f>
        <v>1.0000000000000002</v>
      </c>
      <c r="K20" s="34">
        <f>IFERROR(SUM(K7:K19),0)</f>
        <v>0.35888100006068402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9.4907407407407397E-4</v>
      </c>
      <c r="D23" s="19"/>
      <c r="E23" s="12">
        <f>IFERROR(C23/C$31,0)</f>
        <v>6.1368058673851242E-3</v>
      </c>
      <c r="F23" s="11">
        <v>9.9537037037036999E-4</v>
      </c>
      <c r="G23" s="19"/>
      <c r="H23" s="12">
        <f>IFERROR(F23/F$31,0)</f>
        <v>2.7590632017965994E-2</v>
      </c>
      <c r="I23" s="11">
        <v>1.9444444444444401E-3</v>
      </c>
      <c r="J23" s="19"/>
      <c r="K23" s="14">
        <f>IFERROR(I23/I$31,0)</f>
        <v>1.0194793373384307E-2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1.50462962962963E-4</v>
      </c>
      <c r="G25" s="19"/>
      <c r="H25" s="12">
        <f t="shared" si="7"/>
        <v>4.1706769329483504E-3</v>
      </c>
      <c r="I25" s="11">
        <v>1.50462962962963E-4</v>
      </c>
      <c r="J25" s="19"/>
      <c r="K25" s="14">
        <f t="shared" si="8"/>
        <v>7.8888282055950183E-4</v>
      </c>
    </row>
    <row r="26" spans="2:11" s="5" customFormat="1" x14ac:dyDescent="0.35">
      <c r="B26" s="18" t="s">
        <v>18</v>
      </c>
      <c r="C26" s="11">
        <v>1.2534722222222201E-2</v>
      </c>
      <c r="D26" s="19"/>
      <c r="E26" s="12">
        <f t="shared" si="6"/>
        <v>8.1050740907049751E-2</v>
      </c>
      <c r="F26" s="11">
        <v>5.1851851851851902E-3</v>
      </c>
      <c r="G26" s="19"/>
      <c r="H26" s="12">
        <f t="shared" si="7"/>
        <v>0.14372794353545096</v>
      </c>
      <c r="I26" s="11">
        <v>1.77199074074074E-2</v>
      </c>
      <c r="J26" s="19"/>
      <c r="K26" s="14">
        <f t="shared" si="8"/>
        <v>9.2906122944353575E-2</v>
      </c>
    </row>
    <row r="27" spans="2:11" s="5" customFormat="1" x14ac:dyDescent="0.35">
      <c r="B27" s="18" t="s">
        <v>19</v>
      </c>
      <c r="C27" s="11">
        <v>9.0428240740740698E-2</v>
      </c>
      <c r="D27" s="19"/>
      <c r="E27" s="12">
        <f t="shared" si="6"/>
        <v>0.58471785660829223</v>
      </c>
      <c r="F27" s="11">
        <v>1.1504629629629601E-2</v>
      </c>
      <c r="G27" s="19"/>
      <c r="H27" s="12">
        <f t="shared" si="7"/>
        <v>0.31889637471928067</v>
      </c>
      <c r="I27" s="11">
        <v>0.10193287037036999</v>
      </c>
      <c r="J27" s="19"/>
      <c r="K27" s="14">
        <f t="shared" si="8"/>
        <v>0.53443776928211584</v>
      </c>
    </row>
    <row r="28" spans="2:11" s="5" customFormat="1" ht="15" thickBot="1" x14ac:dyDescent="0.4">
      <c r="B28" s="23" t="s">
        <v>20</v>
      </c>
      <c r="C28" s="20">
        <v>5.32407407407407E-4</v>
      </c>
      <c r="D28" s="24"/>
      <c r="E28" s="21">
        <f t="shared" si="6"/>
        <v>3.4425984134111654E-3</v>
      </c>
      <c r="F28" s="20">
        <v>0</v>
      </c>
      <c r="G28" s="24"/>
      <c r="H28" s="21">
        <f t="shared" si="7"/>
        <v>0</v>
      </c>
      <c r="I28" s="20">
        <v>5.32407407407407E-4</v>
      </c>
      <c r="J28" s="24"/>
      <c r="K28" s="22">
        <f t="shared" si="8"/>
        <v>2.79143151890285E-3</v>
      </c>
    </row>
    <row r="29" spans="2:11" s="5" customFormat="1" ht="15.5" thickTop="1" thickBot="1" x14ac:dyDescent="0.4">
      <c r="B29" s="31" t="s">
        <v>3</v>
      </c>
      <c r="C29" s="32">
        <f>SUM(C23:C28)</f>
        <v>0.10444444444444438</v>
      </c>
      <c r="D29" s="33"/>
      <c r="E29" s="33">
        <f>IFERROR(SUM(E23:E28),0)</f>
        <v>0.6753480017961383</v>
      </c>
      <c r="F29" s="32">
        <f>SUM(F23:F28)</f>
        <v>1.7835648148148125E-2</v>
      </c>
      <c r="G29" s="33"/>
      <c r="H29" s="33">
        <f>IFERROR(SUM(H23:H28),0)</f>
        <v>0.49438562720564594</v>
      </c>
      <c r="I29" s="32">
        <f>SUM(I23:I28)</f>
        <v>0.1222800925925922</v>
      </c>
      <c r="J29" s="33"/>
      <c r="K29" s="34">
        <f>IFERROR(SUM(K23:K28),0)</f>
        <v>0.64111899993931609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0.15465277777777769</v>
      </c>
      <c r="D31" s="35"/>
      <c r="E31" s="36">
        <f>IFERROR(SUM(E20,E29),0)</f>
        <v>1.0000000000000002</v>
      </c>
      <c r="F31" s="32">
        <f>SUM(F20,F29)</f>
        <v>3.6076388888888873E-2</v>
      </c>
      <c r="G31" s="35"/>
      <c r="H31" s="36">
        <f>IFERROR(SUM(H20,H29),0)</f>
        <v>0.99999999999999989</v>
      </c>
      <c r="I31" s="32">
        <f>SUM(I20,I29)</f>
        <v>0.19072916666666626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/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2"/>
  <sheetViews>
    <sheetView showGridLines="0" showZeros="0" view="pageBreakPreview" zoomScale="80" zoomScaleNormal="80" zoomScaleSheetLayoutView="80" zoomScalePageLayoutView="6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453125" style="1" customWidth="1"/>
    <col min="15" max="16384" width="8.81640625" style="1"/>
  </cols>
  <sheetData>
    <row r="2" spans="2:14" ht="15" thickBot="1" x14ac:dyDescent="0.4"/>
    <row r="3" spans="2:14" x14ac:dyDescent="0.35">
      <c r="B3" s="183" t="s">
        <v>29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x14ac:dyDescent="0.3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7.8344907407407405E-2</v>
      </c>
      <c r="D7" s="12">
        <f t="shared" ref="D7:D19" si="0">IFERROR(C7/C$20,0)</f>
        <v>0.25008312705508556</v>
      </c>
      <c r="E7" s="12">
        <f t="shared" ref="E7:E19" si="1">IFERROR(C7/C$31,0)</f>
        <v>9.9695126441521717E-2</v>
      </c>
      <c r="F7" s="11">
        <v>1.30439814814815E-2</v>
      </c>
      <c r="G7" s="12">
        <f t="shared" ref="G7:G19" si="2">IFERROR(F7/F$20,0)</f>
        <v>0.26788685524126482</v>
      </c>
      <c r="H7" s="12">
        <f t="shared" ref="H7:H19" si="3">IFERROR(F7/F$31,0)</f>
        <v>8.4343661128573708E-2</v>
      </c>
      <c r="I7" s="11">
        <v>2.5763888888888899E-2</v>
      </c>
      <c r="J7" s="12">
        <f t="shared" ref="J7:J19" si="4">IFERROR(I7/I$20,0)</f>
        <v>0.28313406257949641</v>
      </c>
      <c r="K7" s="12">
        <f t="shared" ref="K7:K19" si="5">IFERROR(I7/I$31,0)</f>
        <v>0.12188577999233428</v>
      </c>
      <c r="L7" s="13">
        <f>SUM(C7,F7,I7)</f>
        <v>0.1171527777777778</v>
      </c>
      <c r="M7" s="12">
        <f t="shared" ref="M7:M19" si="6">IFERROR(L7/L$20,0)</f>
        <v>0.2586365494685201</v>
      </c>
      <c r="N7" s="14">
        <f t="shared" ref="N7:N19" si="7">IFERROR(L7/L$31,0)</f>
        <v>0.10170615542292158</v>
      </c>
    </row>
    <row r="8" spans="2:14" x14ac:dyDescent="0.35">
      <c r="B8" s="150" t="s">
        <v>116</v>
      </c>
      <c r="C8" s="11">
        <v>5.71296296296296E-2</v>
      </c>
      <c r="D8" s="12">
        <f t="shared" si="0"/>
        <v>0.18236228617874159</v>
      </c>
      <c r="E8" s="12">
        <f t="shared" si="1"/>
        <v>7.2698351915401235E-2</v>
      </c>
      <c r="F8" s="11">
        <v>7.5810185185185199E-3</v>
      </c>
      <c r="G8" s="12">
        <f t="shared" si="2"/>
        <v>0.15569289279771803</v>
      </c>
      <c r="H8" s="12">
        <f t="shared" si="3"/>
        <v>4.9019607843137275E-2</v>
      </c>
      <c r="I8" s="11">
        <v>1.6435185185185198E-2</v>
      </c>
      <c r="J8" s="12">
        <f t="shared" si="4"/>
        <v>0.18061561943525833</v>
      </c>
      <c r="K8" s="12">
        <f t="shared" si="5"/>
        <v>7.7752833597985058E-2</v>
      </c>
      <c r="L8" s="13">
        <f t="shared" ref="L8:L19" si="8">SUM(C8,F8,I8)</f>
        <v>8.1145833333333306E-2</v>
      </c>
      <c r="M8" s="12">
        <f t="shared" si="6"/>
        <v>0.17914452166802941</v>
      </c>
      <c r="N8" s="14">
        <f t="shared" si="7"/>
        <v>7.0446735395188975E-2</v>
      </c>
    </row>
    <row r="9" spans="2:14" x14ac:dyDescent="0.35">
      <c r="B9" s="10" t="s">
        <v>51</v>
      </c>
      <c r="C9" s="11">
        <v>4.2152777777777803E-2</v>
      </c>
      <c r="D9" s="12">
        <f t="shared" si="0"/>
        <v>0.13455499316510891</v>
      </c>
      <c r="E9" s="12">
        <f t="shared" si="1"/>
        <v>5.3640072462700888E-2</v>
      </c>
      <c r="F9" s="11">
        <v>8.6805555555555594E-3</v>
      </c>
      <c r="G9" s="12">
        <f t="shared" si="2"/>
        <v>0.17827430473021155</v>
      </c>
      <c r="H9" s="12">
        <f t="shared" si="3"/>
        <v>5.6129321957790787E-2</v>
      </c>
      <c r="I9" s="11">
        <v>1.27662037037037E-2</v>
      </c>
      <c r="J9" s="12">
        <f t="shared" si="4"/>
        <v>0.14029509030780965</v>
      </c>
      <c r="K9" s="12">
        <f t="shared" si="5"/>
        <v>6.0395334829984104E-2</v>
      </c>
      <c r="L9" s="13">
        <f t="shared" si="8"/>
        <v>6.3599537037037066E-2</v>
      </c>
      <c r="M9" s="12">
        <f t="shared" si="6"/>
        <v>0.14040780866721186</v>
      </c>
      <c r="N9" s="14">
        <f t="shared" si="7"/>
        <v>5.5213922549788012E-2</v>
      </c>
    </row>
    <row r="10" spans="2:14" x14ac:dyDescent="0.35">
      <c r="B10" s="10" t="s">
        <v>11</v>
      </c>
      <c r="C10" s="11">
        <v>6.1238425925925898E-2</v>
      </c>
      <c r="D10" s="12">
        <f t="shared" si="0"/>
        <v>0.19547788820334722</v>
      </c>
      <c r="E10" s="12">
        <f t="shared" si="1"/>
        <v>7.7926859802347634E-2</v>
      </c>
      <c r="F10" s="11">
        <v>6.3078703703703699E-3</v>
      </c>
      <c r="G10" s="12">
        <f t="shared" si="2"/>
        <v>0.12954599477062032</v>
      </c>
      <c r="H10" s="12">
        <f t="shared" si="3"/>
        <v>4.0787307289327952E-2</v>
      </c>
      <c r="I10" s="11">
        <v>2.0173611111111101E-2</v>
      </c>
      <c r="J10" s="12">
        <f t="shared" si="4"/>
        <v>0.22169931315186961</v>
      </c>
      <c r="K10" s="12">
        <f t="shared" si="5"/>
        <v>9.5438865465695619E-2</v>
      </c>
      <c r="L10" s="13">
        <f t="shared" si="8"/>
        <v>8.7719907407407371E-2</v>
      </c>
      <c r="M10" s="12">
        <f t="shared" si="6"/>
        <v>0.19365801308258376</v>
      </c>
      <c r="N10" s="14">
        <f t="shared" si="7"/>
        <v>7.6154016197423652E-2</v>
      </c>
    </row>
    <row r="11" spans="2:14" x14ac:dyDescent="0.35">
      <c r="B11" s="10" t="s">
        <v>12</v>
      </c>
      <c r="C11" s="11">
        <v>9.2939814814814795E-3</v>
      </c>
      <c r="D11" s="12">
        <f t="shared" si="0"/>
        <v>2.966712232607973E-2</v>
      </c>
      <c r="E11" s="12">
        <f t="shared" si="1"/>
        <v>1.1826737558360455E-2</v>
      </c>
      <c r="F11" s="11">
        <v>6.4814814814814802E-4</v>
      </c>
      <c r="G11" s="12">
        <f t="shared" si="2"/>
        <v>1.3311148086522452E-2</v>
      </c>
      <c r="H11" s="12">
        <f t="shared" si="3"/>
        <v>4.1909893728483763E-3</v>
      </c>
      <c r="I11" s="11">
        <v>3.9930555555555596E-3</v>
      </c>
      <c r="J11" s="12">
        <f t="shared" si="4"/>
        <v>4.3881963876876151E-2</v>
      </c>
      <c r="K11" s="12">
        <f t="shared" si="5"/>
        <v>1.8890653233313275E-2</v>
      </c>
      <c r="L11" s="13">
        <f t="shared" si="8"/>
        <v>1.3935185185185186E-2</v>
      </c>
      <c r="M11" s="12">
        <f t="shared" si="6"/>
        <v>3.0764513491414559E-2</v>
      </c>
      <c r="N11" s="14">
        <f t="shared" si="7"/>
        <v>1.2097827616004503E-2</v>
      </c>
    </row>
    <row r="12" spans="2:14" x14ac:dyDescent="0.35">
      <c r="B12" s="10" t="s">
        <v>199</v>
      </c>
      <c r="C12" s="11">
        <v>2.6099537037037001E-2</v>
      </c>
      <c r="D12" s="12">
        <f t="shared" si="0"/>
        <v>8.331178187460736E-2</v>
      </c>
      <c r="E12" s="12">
        <f t="shared" si="1"/>
        <v>3.3212071225532748E-2</v>
      </c>
      <c r="F12" s="11">
        <v>2.6967592592592599E-3</v>
      </c>
      <c r="G12" s="12">
        <f t="shared" si="2"/>
        <v>5.5383884002852372E-2</v>
      </c>
      <c r="H12" s="12">
        <f t="shared" si="3"/>
        <v>1.7437509354886999E-2</v>
      </c>
      <c r="I12" s="11">
        <v>8.4143518518518499E-3</v>
      </c>
      <c r="J12" s="12">
        <f t="shared" si="4"/>
        <v>9.2470109386924418E-2</v>
      </c>
      <c r="K12" s="12">
        <f t="shared" si="5"/>
        <v>3.9807260581503578E-2</v>
      </c>
      <c r="L12" s="13">
        <f t="shared" si="8"/>
        <v>3.7210648148148111E-2</v>
      </c>
      <c r="M12" s="12">
        <f t="shared" si="6"/>
        <v>8.2149427636958233E-2</v>
      </c>
      <c r="N12" s="14">
        <f t="shared" si="7"/>
        <v>3.2304415104198035E-2</v>
      </c>
    </row>
    <row r="13" spans="2:14" x14ac:dyDescent="0.35">
      <c r="B13" s="10" t="s">
        <v>128</v>
      </c>
      <c r="C13" s="11">
        <v>3.4143518518518498E-3</v>
      </c>
      <c r="D13" s="12">
        <f t="shared" si="0"/>
        <v>1.0898880555658177E-2</v>
      </c>
      <c r="E13" s="12">
        <f t="shared" si="1"/>
        <v>4.344816413096305E-3</v>
      </c>
      <c r="F13" s="11">
        <v>2.6620370370370399E-4</v>
      </c>
      <c r="G13" s="12">
        <f t="shared" si="2"/>
        <v>5.467078678393157E-3</v>
      </c>
      <c r="H13" s="12">
        <f t="shared" si="3"/>
        <v>1.7212992067055851E-3</v>
      </c>
      <c r="I13" s="11">
        <v>7.1759259259259302E-4</v>
      </c>
      <c r="J13" s="12">
        <f t="shared" si="4"/>
        <v>7.8860340880183202E-3</v>
      </c>
      <c r="K13" s="12">
        <f t="shared" si="5"/>
        <v>3.3948420303345581E-3</v>
      </c>
      <c r="L13" s="13">
        <f t="shared" si="8"/>
        <v>4.3981481481481467E-3</v>
      </c>
      <c r="M13" s="12">
        <f t="shared" si="6"/>
        <v>9.7097301717089107E-3</v>
      </c>
      <c r="N13" s="14">
        <f t="shared" si="7"/>
        <v>3.8182512409316522E-3</v>
      </c>
    </row>
    <row r="14" spans="2:14" x14ac:dyDescent="0.35">
      <c r="B14" s="10" t="s">
        <v>129</v>
      </c>
      <c r="C14" s="11">
        <v>1.2962962962962999E-3</v>
      </c>
      <c r="D14" s="12">
        <f t="shared" si="0"/>
        <v>4.137880075368543E-3</v>
      </c>
      <c r="E14" s="12">
        <f t="shared" si="1"/>
        <v>1.6495574178535181E-3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1.2962962962962999E-3</v>
      </c>
      <c r="M14" s="12">
        <f t="shared" si="6"/>
        <v>2.861815208503688E-3</v>
      </c>
      <c r="N14" s="14">
        <f t="shared" si="7"/>
        <v>1.1253793131167011E-3</v>
      </c>
    </row>
    <row r="15" spans="2:14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 x14ac:dyDescent="0.35">
      <c r="B16" s="10" t="s">
        <v>127</v>
      </c>
      <c r="C16" s="11">
        <v>3.00925925925926E-4</v>
      </c>
      <c r="D16" s="12">
        <f t="shared" si="0"/>
        <v>9.6057930321055208E-4</v>
      </c>
      <c r="E16" s="12">
        <f t="shared" si="1"/>
        <v>3.8293297200170856E-4</v>
      </c>
      <c r="F16" s="11">
        <v>0</v>
      </c>
      <c r="G16" s="12">
        <f t="shared" si="2"/>
        <v>0</v>
      </c>
      <c r="H16" s="12">
        <f t="shared" si="3"/>
        <v>0</v>
      </c>
      <c r="I16" s="11">
        <v>3.00925925925926E-4</v>
      </c>
      <c r="J16" s="12">
        <f t="shared" si="4"/>
        <v>3.3070465530399395E-3</v>
      </c>
      <c r="K16" s="12">
        <f t="shared" si="5"/>
        <v>1.4236434320757821E-3</v>
      </c>
      <c r="L16" s="13">
        <f t="shared" si="8"/>
        <v>6.01851851851852E-4</v>
      </c>
      <c r="M16" s="12">
        <f t="shared" si="6"/>
        <v>1.3286999182338516E-3</v>
      </c>
      <c r="N16" s="14">
        <f t="shared" si="7"/>
        <v>5.2249753823275266E-4</v>
      </c>
    </row>
    <row r="17" spans="2:14" x14ac:dyDescent="0.35">
      <c r="B17" s="10" t="s">
        <v>201</v>
      </c>
      <c r="C17" s="11">
        <v>8.9236111111111096E-3</v>
      </c>
      <c r="D17" s="12">
        <f t="shared" si="0"/>
        <v>2.8484870875974438E-2</v>
      </c>
      <c r="E17" s="12">
        <f t="shared" si="1"/>
        <v>1.1355435438973738E-2</v>
      </c>
      <c r="F17" s="11">
        <v>1.8518518518518501E-4</v>
      </c>
      <c r="G17" s="12">
        <f t="shared" si="2"/>
        <v>3.8031851675778411E-3</v>
      </c>
      <c r="H17" s="12">
        <f t="shared" si="3"/>
        <v>1.197425535099535E-3</v>
      </c>
      <c r="I17" s="11">
        <v>3.9351851851851901E-4</v>
      </c>
      <c r="J17" s="12">
        <f t="shared" si="4"/>
        <v>4.3245993385906947E-3</v>
      </c>
      <c r="K17" s="12">
        <f t="shared" si="5"/>
        <v>1.8616875650221785E-3</v>
      </c>
      <c r="L17" s="13">
        <f t="shared" si="8"/>
        <v>9.5023148148148141E-3</v>
      </c>
      <c r="M17" s="12">
        <f t="shared" si="6"/>
        <v>2.0978127555192152E-2</v>
      </c>
      <c r="N17" s="14">
        <f t="shared" si="7"/>
        <v>8.249432286328651E-3</v>
      </c>
    </row>
    <row r="18" spans="2:14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>
        <f t="shared" si="7"/>
        <v>0</v>
      </c>
    </row>
    <row r="19" spans="2:14" ht="15" thickBot="1" x14ac:dyDescent="0.4">
      <c r="B19" s="10" t="s">
        <v>13</v>
      </c>
      <c r="C19" s="11">
        <v>2.5081018518518499E-2</v>
      </c>
      <c r="D19" s="12">
        <f t="shared" si="0"/>
        <v>8.0060590386817856E-2</v>
      </c>
      <c r="E19" s="12">
        <f t="shared" si="1"/>
        <v>3.191599039721929E-2</v>
      </c>
      <c r="F19" s="11">
        <v>9.2824074074074094E-3</v>
      </c>
      <c r="G19" s="12">
        <f t="shared" si="2"/>
        <v>0.19063465652483949</v>
      </c>
      <c r="H19" s="12">
        <f t="shared" si="3"/>
        <v>6.0020954946864262E-2</v>
      </c>
      <c r="I19" s="11">
        <v>2.0370370370370399E-3</v>
      </c>
      <c r="J19" s="12">
        <f t="shared" si="4"/>
        <v>2.238616128211654E-2</v>
      </c>
      <c r="K19" s="12">
        <f t="shared" si="5"/>
        <v>9.6369709248206887E-3</v>
      </c>
      <c r="L19" s="13">
        <f t="shared" si="8"/>
        <v>3.6400462962962947E-2</v>
      </c>
      <c r="M19" s="12">
        <f t="shared" si="6"/>
        <v>8.0360793131643474E-2</v>
      </c>
      <c r="N19" s="14">
        <f t="shared" si="7"/>
        <v>3.1601053033500116E-2</v>
      </c>
    </row>
    <row r="20" spans="2:14" ht="15.5" thickTop="1" thickBot="1" x14ac:dyDescent="0.4">
      <c r="B20" s="31" t="s">
        <v>3</v>
      </c>
      <c r="C20" s="32">
        <f>SUM(C7:C19)</f>
        <v>0.31327546296296288</v>
      </c>
      <c r="D20" s="33">
        <f>IFERROR(SUM(D7:D19),0)</f>
        <v>0.99999999999999978</v>
      </c>
      <c r="E20" s="33">
        <f>IFERROR(SUM(E7:E19),0)</f>
        <v>0.39864795204500925</v>
      </c>
      <c r="F20" s="32">
        <f>SUM(F7:F19)</f>
        <v>4.8692129629629655E-2</v>
      </c>
      <c r="G20" s="33">
        <f>IFERROR(SUM(G7:G19),0)</f>
        <v>1</v>
      </c>
      <c r="H20" s="33">
        <f>IFERROR(SUM(H7:H19),0)</f>
        <v>0.31484807663523451</v>
      </c>
      <c r="I20" s="32">
        <f>SUM(I7:I19)</f>
        <v>9.0995370370370379E-2</v>
      </c>
      <c r="J20" s="33">
        <f>IFERROR(SUM(J7:J19),0)</f>
        <v>1</v>
      </c>
      <c r="K20" s="33">
        <f>IFERROR(SUM(K7:K19),0)</f>
        <v>0.43048787165306923</v>
      </c>
      <c r="L20" s="32">
        <f>SUM(L7:L19)</f>
        <v>0.4529629629629629</v>
      </c>
      <c r="M20" s="33">
        <f>IFERROR(SUM(M7:M19),0)</f>
        <v>0.99999999999999989</v>
      </c>
      <c r="N20" s="34">
        <f>IFERROR(SUM(N7:N19),0)</f>
        <v>0.39323968569763462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5.2916666666666702E-2</v>
      </c>
      <c r="D23" s="19"/>
      <c r="E23" s="12">
        <f>IFERROR(C23/C$31,0)</f>
        <v>6.7337290307377395E-2</v>
      </c>
      <c r="F23" s="11">
        <v>6.9560185185185202E-3</v>
      </c>
      <c r="G23" s="19"/>
      <c r="H23" s="12">
        <f>IFERROR(F23/F$31,0)</f>
        <v>4.4978296662176342E-2</v>
      </c>
      <c r="I23" s="11">
        <v>1.37268518518519E-2</v>
      </c>
      <c r="J23" s="19"/>
      <c r="K23" s="12">
        <f>IFERROR(I23/I$31,0)</f>
        <v>6.4940042709303189E-2</v>
      </c>
      <c r="L23" s="13">
        <f>SUM(C23,F23,I23)</f>
        <v>7.3599537037037116E-2</v>
      </c>
      <c r="M23" s="19"/>
      <c r="N23" s="14">
        <f>IFERROR(L23/L$31,0)</f>
        <v>6.3895420108116871E-2</v>
      </c>
    </row>
    <row r="24" spans="2:14" x14ac:dyDescent="0.35">
      <c r="B24" s="18" t="s">
        <v>16</v>
      </c>
      <c r="C24" s="11">
        <v>1.7824074074074101E-3</v>
      </c>
      <c r="D24" s="19"/>
      <c r="E24" s="12">
        <f t="shared" ref="E24:E28" si="9">IFERROR(C24/C$31,0)</f>
        <v>2.2681414495485841E-3</v>
      </c>
      <c r="F24" s="11">
        <v>0</v>
      </c>
      <c r="G24" s="19"/>
      <c r="H24" s="12">
        <f t="shared" ref="H24:H28" si="10">IFERROR(F24/F$31,0)</f>
        <v>0</v>
      </c>
      <c r="I24" s="11">
        <v>5.78703703703704E-5</v>
      </c>
      <c r="J24" s="19"/>
      <c r="K24" s="12">
        <f t="shared" ref="K24:K28" si="11">IFERROR(I24/I$31,0)</f>
        <v>2.7377758309149664E-4</v>
      </c>
      <c r="L24" s="13">
        <f t="shared" ref="L24:L28" si="12">SUM(C24,F24,I24)</f>
        <v>1.8402777777777805E-3</v>
      </c>
      <c r="M24" s="19"/>
      <c r="N24" s="14">
        <f t="shared" ref="N24:N28" si="13">IFERROR(L24/L$31,0)</f>
        <v>1.5976367034424574E-3</v>
      </c>
    </row>
    <row r="25" spans="2:14" x14ac:dyDescent="0.35">
      <c r="B25" s="18" t="s">
        <v>17</v>
      </c>
      <c r="C25" s="11">
        <v>4.6412037037037003E-3</v>
      </c>
      <c r="D25" s="19"/>
      <c r="E25" s="12">
        <f t="shared" si="9"/>
        <v>5.9060046835648066E-3</v>
      </c>
      <c r="F25" s="11">
        <v>1.04166666666667E-4</v>
      </c>
      <c r="G25" s="19"/>
      <c r="H25" s="12">
        <f t="shared" si="10"/>
        <v>6.7355186349349122E-4</v>
      </c>
      <c r="I25" s="11">
        <v>6.3657407407407402E-4</v>
      </c>
      <c r="J25" s="19"/>
      <c r="K25" s="12">
        <f t="shared" si="11"/>
        <v>3.0115534140064608E-3</v>
      </c>
      <c r="L25" s="13">
        <f t="shared" si="12"/>
        <v>5.3819444444444418E-3</v>
      </c>
      <c r="M25" s="19"/>
      <c r="N25" s="14">
        <f t="shared" si="13"/>
        <v>4.6723337553505736E-3</v>
      </c>
    </row>
    <row r="26" spans="2:14" x14ac:dyDescent="0.35">
      <c r="B26" s="18" t="s">
        <v>18</v>
      </c>
      <c r="C26" s="11">
        <v>0.17543981481481499</v>
      </c>
      <c r="D26" s="19"/>
      <c r="E26" s="12">
        <f t="shared" si="9"/>
        <v>0.22324992267699625</v>
      </c>
      <c r="F26" s="11">
        <v>3.0023148148148101E-2</v>
      </c>
      <c r="G26" s="19"/>
      <c r="H26" s="12">
        <f t="shared" si="10"/>
        <v>0.19413261487801201</v>
      </c>
      <c r="I26" s="11">
        <v>5.7627314814814798E-2</v>
      </c>
      <c r="J26" s="19"/>
      <c r="K26" s="12">
        <f t="shared" si="11"/>
        <v>0.27262771724251211</v>
      </c>
      <c r="L26" s="13">
        <f t="shared" si="12"/>
        <v>0.26309027777777788</v>
      </c>
      <c r="M26" s="19"/>
      <c r="N26" s="14">
        <f t="shared" si="13"/>
        <v>0.22840176041478275</v>
      </c>
    </row>
    <row r="27" spans="2:14" x14ac:dyDescent="0.35">
      <c r="B27" s="18" t="s">
        <v>19</v>
      </c>
      <c r="C27" s="11">
        <v>0.234872685185185</v>
      </c>
      <c r="D27" s="19"/>
      <c r="E27" s="12">
        <f t="shared" si="9"/>
        <v>0.29887918464733321</v>
      </c>
      <c r="F27" s="11">
        <v>6.8877314814814794E-2</v>
      </c>
      <c r="G27" s="19"/>
      <c r="H27" s="12">
        <f t="shared" si="10"/>
        <v>0.44536745996108362</v>
      </c>
      <c r="I27" s="11">
        <v>4.81134259259259E-2</v>
      </c>
      <c r="J27" s="19"/>
      <c r="K27" s="12">
        <f t="shared" si="11"/>
        <v>0.22761868258227005</v>
      </c>
      <c r="L27" s="13">
        <f t="shared" si="12"/>
        <v>0.35186342592592568</v>
      </c>
      <c r="M27" s="19"/>
      <c r="N27" s="14">
        <f t="shared" si="13"/>
        <v>0.30547014730411343</v>
      </c>
    </row>
    <row r="28" spans="2:14" ht="15" thickBot="1" x14ac:dyDescent="0.4">
      <c r="B28" s="23" t="s">
        <v>20</v>
      </c>
      <c r="C28" s="20">
        <v>2.9166666666666698E-3</v>
      </c>
      <c r="D28" s="24"/>
      <c r="E28" s="21">
        <f t="shared" si="9"/>
        <v>3.711504190170409E-3</v>
      </c>
      <c r="F28" s="20">
        <v>0</v>
      </c>
      <c r="G28" s="24"/>
      <c r="H28" s="21">
        <f t="shared" si="10"/>
        <v>0</v>
      </c>
      <c r="I28" s="20">
        <v>2.19907407407407E-4</v>
      </c>
      <c r="J28" s="24"/>
      <c r="K28" s="21">
        <f t="shared" si="11"/>
        <v>1.0403548157476847E-3</v>
      </c>
      <c r="L28" s="13">
        <f t="shared" si="12"/>
        <v>3.1365740740740768E-3</v>
      </c>
      <c r="M28" s="24"/>
      <c r="N28" s="22">
        <f t="shared" si="13"/>
        <v>2.7230160165591551E-3</v>
      </c>
    </row>
    <row r="29" spans="2:14" ht="15.5" thickTop="1" thickBot="1" x14ac:dyDescent="0.4">
      <c r="B29" s="31" t="s">
        <v>3</v>
      </c>
      <c r="C29" s="32">
        <f>SUM(C23:C28)</f>
        <v>0.47256944444444449</v>
      </c>
      <c r="D29" s="33"/>
      <c r="E29" s="33">
        <f>IFERROR(SUM(E23:E28),0)</f>
        <v>0.60135204795499064</v>
      </c>
      <c r="F29" s="32">
        <f>SUM(F23:F28)</f>
        <v>0.10596064814814808</v>
      </c>
      <c r="G29" s="33"/>
      <c r="H29" s="33">
        <f>IFERROR(SUM(H23:H28),0)</f>
        <v>0.68515192336476549</v>
      </c>
      <c r="I29" s="32">
        <f>SUM(I23:I28)</f>
        <v>0.12038194444444444</v>
      </c>
      <c r="J29" s="33"/>
      <c r="K29" s="33">
        <f>IFERROR(SUM(K23:K28),0)</f>
        <v>0.56951212834693099</v>
      </c>
      <c r="L29" s="32">
        <f>SUM(L23:L28)</f>
        <v>0.69891203703703697</v>
      </c>
      <c r="M29" s="33"/>
      <c r="N29" s="34">
        <f>IFERROR(SUM(N23:N28),0)</f>
        <v>0.6067603143023651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0.78584490740740742</v>
      </c>
      <c r="D31" s="35"/>
      <c r="E31" s="36">
        <f>IFERROR(SUM(E20,E29),0)</f>
        <v>0.99999999999999989</v>
      </c>
      <c r="F31" s="32">
        <f>SUM(F20,F29)</f>
        <v>0.15465277777777775</v>
      </c>
      <c r="G31" s="35"/>
      <c r="H31" s="36">
        <f>IFERROR(SUM(H20,H29),0)</f>
        <v>1</v>
      </c>
      <c r="I31" s="32">
        <f>SUM(I20,I29)</f>
        <v>0.21137731481481481</v>
      </c>
      <c r="J31" s="35"/>
      <c r="K31" s="36">
        <f>IFERROR(SUM(K20,K29),0)</f>
        <v>1.0000000000000002</v>
      </c>
      <c r="L31" s="37">
        <f>SUM(L20,L29)</f>
        <v>1.151875</v>
      </c>
      <c r="M31" s="35"/>
      <c r="N31" s="38">
        <f>IFERROR(SUM(N20,N29),0)</f>
        <v>0.99999999999999978</v>
      </c>
    </row>
    <row r="32" spans="2:14" ht="66" customHeight="1" thickTop="1" thickBot="1" x14ac:dyDescent="0.4">
      <c r="B32" s="180" t="s">
        <v>195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2"/>
  <sheetViews>
    <sheetView showGridLines="0" showZeros="0" view="pageBreakPreview" topLeftCell="A13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2" spans="2:11" ht="15" thickBot="1" x14ac:dyDescent="0.4"/>
    <row r="3" spans="2:11" x14ac:dyDescent="0.35">
      <c r="B3" s="183" t="s">
        <v>52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3.8078703703703699E-3</v>
      </c>
      <c r="D7" s="12">
        <f t="shared" ref="D7:D19" si="0">IFERROR(C7/C$20,0)</f>
        <v>0.40318627450980393</v>
      </c>
      <c r="E7" s="12">
        <f t="shared" ref="E7:E19" si="1">IFERROR(C7/C$31,0)</f>
        <v>8.3736319674217408E-2</v>
      </c>
      <c r="F7" s="11">
        <v>2.04861111111111E-3</v>
      </c>
      <c r="G7" s="12">
        <f t="shared" ref="G7:G19" si="2">IFERROR(F7/F$20,0)</f>
        <v>0.65555555555555556</v>
      </c>
      <c r="H7" s="12">
        <f t="shared" ref="H7:H19" si="3">IFERROR(F7/F$31,0)</f>
        <v>0.286871961102107</v>
      </c>
      <c r="I7" s="11">
        <v>5.8564814814814799E-3</v>
      </c>
      <c r="J7" s="12">
        <f t="shared" ref="J7:J19" si="4">IFERROR(I7/I$20,0)</f>
        <v>0.4659300184162064</v>
      </c>
      <c r="K7" s="14">
        <f t="shared" ref="K7:K19" si="5">IFERROR(I7/I$31,0)</f>
        <v>0.11130664320281566</v>
      </c>
    </row>
    <row r="8" spans="2:11" x14ac:dyDescent="0.35">
      <c r="B8" s="150" t="s">
        <v>116</v>
      </c>
      <c r="C8" s="11">
        <v>2.8124999999999999E-3</v>
      </c>
      <c r="D8" s="12">
        <f t="shared" si="0"/>
        <v>0.29779411764705888</v>
      </c>
      <c r="E8" s="12">
        <f t="shared" si="1"/>
        <v>6.1847798421990376E-2</v>
      </c>
      <c r="F8" s="11">
        <v>8.3333333333333295E-4</v>
      </c>
      <c r="G8" s="12">
        <f t="shared" si="2"/>
        <v>0.26666666666666666</v>
      </c>
      <c r="H8" s="12">
        <f t="shared" si="3"/>
        <v>0.11669367909238251</v>
      </c>
      <c r="I8" s="11">
        <v>3.6458333333333299E-3</v>
      </c>
      <c r="J8" s="12">
        <f t="shared" si="4"/>
        <v>0.29005524861878446</v>
      </c>
      <c r="K8" s="14">
        <f t="shared" si="5"/>
        <v>6.9291684997800224E-2</v>
      </c>
    </row>
    <row r="9" spans="2:11" x14ac:dyDescent="0.35">
      <c r="B9" s="10" t="s">
        <v>51</v>
      </c>
      <c r="C9" s="11">
        <v>5.90277777777778E-4</v>
      </c>
      <c r="D9" s="12">
        <f t="shared" si="0"/>
        <v>6.2500000000000028E-2</v>
      </c>
      <c r="E9" s="12">
        <f t="shared" si="1"/>
        <v>1.2980402137948602E-2</v>
      </c>
      <c r="F9" s="11">
        <v>0</v>
      </c>
      <c r="G9" s="12">
        <f t="shared" si="2"/>
        <v>0</v>
      </c>
      <c r="H9" s="12">
        <f t="shared" si="3"/>
        <v>0</v>
      </c>
      <c r="I9" s="11">
        <v>5.90277777777778E-4</v>
      </c>
      <c r="J9" s="12">
        <f t="shared" si="4"/>
        <v>4.6961325966850875E-2</v>
      </c>
      <c r="K9" s="14">
        <f t="shared" si="5"/>
        <v>1.1218653761548621E-2</v>
      </c>
    </row>
    <row r="10" spans="2:11" x14ac:dyDescent="0.35">
      <c r="B10" s="10" t="s">
        <v>11</v>
      </c>
      <c r="C10" s="11">
        <v>4.8611111111111099E-4</v>
      </c>
      <c r="D10" s="12">
        <f t="shared" si="0"/>
        <v>5.1470588235294115E-2</v>
      </c>
      <c r="E10" s="12">
        <f t="shared" si="1"/>
        <v>1.0689742937134136E-2</v>
      </c>
      <c r="F10" s="11">
        <v>6.9444444444444404E-5</v>
      </c>
      <c r="G10" s="12">
        <f t="shared" si="2"/>
        <v>2.222222222222222E-2</v>
      </c>
      <c r="H10" s="12">
        <f t="shared" si="3"/>
        <v>9.7244732576985422E-3</v>
      </c>
      <c r="I10" s="11">
        <v>5.5555555555555599E-4</v>
      </c>
      <c r="J10" s="12">
        <f t="shared" si="4"/>
        <v>4.419889502762437E-2</v>
      </c>
      <c r="K10" s="14">
        <f t="shared" si="5"/>
        <v>1.0558732952045766E-2</v>
      </c>
    </row>
    <row r="11" spans="2:11" x14ac:dyDescent="0.35">
      <c r="B11" s="10" t="s">
        <v>12</v>
      </c>
      <c r="C11" s="11">
        <v>4.6296296296296301E-5</v>
      </c>
      <c r="D11" s="12">
        <f t="shared" si="0"/>
        <v>4.9019607843137272E-3</v>
      </c>
      <c r="E11" s="12">
        <f t="shared" si="1"/>
        <v>1.0180707559175372E-3</v>
      </c>
      <c r="F11" s="11">
        <v>0</v>
      </c>
      <c r="G11" s="12">
        <f t="shared" si="2"/>
        <v>0</v>
      </c>
      <c r="H11" s="12">
        <f t="shared" si="3"/>
        <v>0</v>
      </c>
      <c r="I11" s="11">
        <v>4.6296296296296301E-5</v>
      </c>
      <c r="J11" s="12">
        <f t="shared" si="4"/>
        <v>3.6832412523020285E-3</v>
      </c>
      <c r="K11" s="14">
        <f t="shared" si="5"/>
        <v>8.7989441267047981E-4</v>
      </c>
    </row>
    <row r="12" spans="2:11" x14ac:dyDescent="0.35">
      <c r="B12" s="10" t="s">
        <v>199</v>
      </c>
      <c r="C12" s="11">
        <v>1.2268518518518501E-3</v>
      </c>
      <c r="D12" s="12">
        <f t="shared" si="0"/>
        <v>0.12990196078431357</v>
      </c>
      <c r="E12" s="12">
        <f t="shared" si="1"/>
        <v>2.6978875031814693E-2</v>
      </c>
      <c r="F12" s="11">
        <v>1.7361111111111101E-4</v>
      </c>
      <c r="G12" s="12">
        <f t="shared" si="2"/>
        <v>5.5555555555555552E-2</v>
      </c>
      <c r="H12" s="12">
        <f t="shared" si="3"/>
        <v>2.4311183144246355E-2</v>
      </c>
      <c r="I12" s="11">
        <v>1.4004629629629599E-3</v>
      </c>
      <c r="J12" s="12">
        <f t="shared" si="4"/>
        <v>0.11141804788213611</v>
      </c>
      <c r="K12" s="14">
        <f t="shared" si="5"/>
        <v>2.6616805983281956E-2</v>
      </c>
    </row>
    <row r="13" spans="2:11" x14ac:dyDescent="0.35">
      <c r="B13" s="10" t="s">
        <v>128</v>
      </c>
      <c r="C13" s="11">
        <v>2.6620370370370399E-4</v>
      </c>
      <c r="D13" s="12">
        <f t="shared" si="0"/>
        <v>2.8186274509803957E-2</v>
      </c>
      <c r="E13" s="12">
        <f t="shared" si="1"/>
        <v>5.8539068465258441E-3</v>
      </c>
      <c r="F13" s="11">
        <v>0</v>
      </c>
      <c r="G13" s="12">
        <f t="shared" si="2"/>
        <v>0</v>
      </c>
      <c r="H13" s="12">
        <f t="shared" si="3"/>
        <v>0</v>
      </c>
      <c r="I13" s="11">
        <v>2.6620370370370399E-4</v>
      </c>
      <c r="J13" s="12">
        <f t="shared" si="4"/>
        <v>2.1178637200736684E-2</v>
      </c>
      <c r="K13" s="14">
        <f t="shared" si="5"/>
        <v>5.059392872855264E-3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35">
      <c r="B17" s="10" t="s">
        <v>201</v>
      </c>
      <c r="C17" s="11">
        <v>2.0833333333333299E-4</v>
      </c>
      <c r="D17" s="12">
        <f t="shared" si="0"/>
        <v>2.2058823529411731E-2</v>
      </c>
      <c r="E17" s="12">
        <f t="shared" si="1"/>
        <v>4.581318401628909E-3</v>
      </c>
      <c r="F17" s="11">
        <v>0</v>
      </c>
      <c r="G17" s="12">
        <f t="shared" si="2"/>
        <v>0</v>
      </c>
      <c r="H17" s="12">
        <f t="shared" si="3"/>
        <v>0</v>
      </c>
      <c r="I17" s="11">
        <v>2.0833333333333299E-4</v>
      </c>
      <c r="J17" s="12">
        <f t="shared" si="4"/>
        <v>1.6574585635359098E-2</v>
      </c>
      <c r="K17" s="14">
        <f t="shared" si="5"/>
        <v>3.9595248570171524E-3</v>
      </c>
    </row>
    <row r="18" spans="2:14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4" ht="15" thickBot="1" x14ac:dyDescent="0.4">
      <c r="B19" s="10" t="s">
        <v>13</v>
      </c>
      <c r="C19" s="11">
        <v>0</v>
      </c>
      <c r="D19" s="12">
        <f t="shared" si="0"/>
        <v>0</v>
      </c>
      <c r="E19" s="12">
        <f t="shared" si="1"/>
        <v>0</v>
      </c>
      <c r="F19" s="11">
        <v>0</v>
      </c>
      <c r="G19" s="12">
        <f t="shared" si="2"/>
        <v>0</v>
      </c>
      <c r="H19" s="12">
        <f t="shared" si="3"/>
        <v>0</v>
      </c>
      <c r="I19" s="11">
        <v>0</v>
      </c>
      <c r="J19" s="12">
        <f t="shared" si="4"/>
        <v>0</v>
      </c>
      <c r="K19" s="14">
        <f t="shared" si="5"/>
        <v>0</v>
      </c>
    </row>
    <row r="20" spans="2:14" ht="15.5" thickTop="1" thickBot="1" x14ac:dyDescent="0.4">
      <c r="B20" s="31" t="s">
        <v>3</v>
      </c>
      <c r="C20" s="32">
        <f>SUM(C7:C19)</f>
        <v>9.4444444444444428E-3</v>
      </c>
      <c r="D20" s="33">
        <f>IFERROR(SUM(D7:D19),0)</f>
        <v>0.99999999999999989</v>
      </c>
      <c r="E20" s="33">
        <f>IFERROR(SUM(E7:E19),0)</f>
        <v>0.20768643420717747</v>
      </c>
      <c r="F20" s="32">
        <f>SUM(F7:F19)</f>
        <v>3.1249999999999984E-3</v>
      </c>
      <c r="G20" s="33">
        <f>IFERROR(SUM(G7:G19),0)</f>
        <v>1</v>
      </c>
      <c r="H20" s="33">
        <f>IFERROR(SUM(H7:H19),0)</f>
        <v>0.43760129659643437</v>
      </c>
      <c r="I20" s="32">
        <f>SUM(I7:I19)</f>
        <v>1.2569444444444437E-2</v>
      </c>
      <c r="J20" s="33">
        <f>IFERROR(SUM(J7:J19),0)</f>
        <v>1</v>
      </c>
      <c r="K20" s="34">
        <f>IFERROR(SUM(K7:K19),0)</f>
        <v>0.2388913330400351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4" x14ac:dyDescent="0.35">
      <c r="B23" s="18" t="s">
        <v>15</v>
      </c>
      <c r="C23" s="11">
        <v>1.27314814814815E-3</v>
      </c>
      <c r="D23" s="19"/>
      <c r="E23" s="12">
        <f>IFERROR(C23/C$31,0)</f>
        <v>2.7996945787732309E-2</v>
      </c>
      <c r="F23" s="11">
        <v>4.6296296296296298E-4</v>
      </c>
      <c r="G23" s="19"/>
      <c r="H23" s="12">
        <f>IFERROR(F23/F$31,0)</f>
        <v>6.4829821717990316E-2</v>
      </c>
      <c r="I23" s="11">
        <v>1.7361111111111099E-3</v>
      </c>
      <c r="J23" s="19"/>
      <c r="K23" s="14">
        <f>IFERROR(I23/I$31,0)</f>
        <v>3.2996040475142971E-2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4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4" x14ac:dyDescent="0.35">
      <c r="B26" s="18" t="s">
        <v>18</v>
      </c>
      <c r="C26" s="11">
        <v>2.93981481481481E-3</v>
      </c>
      <c r="D26" s="19"/>
      <c r="E26" s="12">
        <f t="shared" si="6"/>
        <v>6.4647493000763501E-2</v>
      </c>
      <c r="F26" s="11">
        <v>2.6504629629629599E-3</v>
      </c>
      <c r="G26" s="19"/>
      <c r="H26" s="12">
        <f t="shared" si="7"/>
        <v>0.37115072933549415</v>
      </c>
      <c r="I26" s="11">
        <v>5.5902777777777799E-3</v>
      </c>
      <c r="J26" s="19"/>
      <c r="K26" s="14">
        <f t="shared" si="8"/>
        <v>0.10624725032996048</v>
      </c>
    </row>
    <row r="27" spans="2:14" s="2" customFormat="1" x14ac:dyDescent="0.35">
      <c r="B27" s="18" t="s">
        <v>19</v>
      </c>
      <c r="C27" s="11">
        <v>3.1817129629629598E-2</v>
      </c>
      <c r="D27" s="19"/>
      <c r="E27" s="12">
        <f t="shared" si="6"/>
        <v>0.69966912700432671</v>
      </c>
      <c r="F27" s="11">
        <v>9.0277777777777795E-4</v>
      </c>
      <c r="G27" s="19"/>
      <c r="H27" s="12">
        <f t="shared" si="7"/>
        <v>0.12641815235008114</v>
      </c>
      <c r="I27" s="11">
        <v>3.2719907407407399E-2</v>
      </c>
      <c r="J27" s="19"/>
      <c r="K27" s="14">
        <f t="shared" si="8"/>
        <v>0.62186537615486137</v>
      </c>
      <c r="L27" s="1"/>
      <c r="M27" s="1"/>
      <c r="N27" s="1"/>
    </row>
    <row r="28" spans="2:14" ht="15" thickBot="1" x14ac:dyDescent="0.4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4" s="3" customFormat="1" ht="15.5" thickTop="1" thickBot="1" x14ac:dyDescent="0.4">
      <c r="B29" s="31" t="s">
        <v>3</v>
      </c>
      <c r="C29" s="32">
        <f>SUM(C23:C28)</f>
        <v>3.6030092592592558E-2</v>
      </c>
      <c r="D29" s="33"/>
      <c r="E29" s="33">
        <f>IFERROR(SUM(E23:E28),0)</f>
        <v>0.79231356579282253</v>
      </c>
      <c r="F29" s="32">
        <f>SUM(F23:F28)</f>
        <v>4.0162037037037007E-3</v>
      </c>
      <c r="G29" s="33"/>
      <c r="H29" s="33">
        <f>IFERROR(SUM(H23:H28),0)</f>
        <v>0.56239870340356557</v>
      </c>
      <c r="I29" s="32">
        <f>SUM(I23:I28)</f>
        <v>4.0046296296296288E-2</v>
      </c>
      <c r="J29" s="33"/>
      <c r="K29" s="34">
        <f>IFERROR(SUM(K23:K28),0)</f>
        <v>0.76110866695996482</v>
      </c>
      <c r="L29" s="1"/>
      <c r="M29" s="1"/>
      <c r="N29" s="1"/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5.5" thickTop="1" thickBot="1" x14ac:dyDescent="0.4">
      <c r="B31" s="31" t="s">
        <v>6</v>
      </c>
      <c r="C31" s="32">
        <f>SUM(C20,C29)</f>
        <v>4.5474537037037001E-2</v>
      </c>
      <c r="D31" s="35"/>
      <c r="E31" s="36">
        <f>IFERROR(SUM(E20,E29),0)</f>
        <v>1</v>
      </c>
      <c r="F31" s="32">
        <f>SUM(F20,F29)</f>
        <v>7.1412037037036991E-3</v>
      </c>
      <c r="G31" s="35"/>
      <c r="H31" s="36">
        <f>IFERROR(SUM(H20,H29),0)</f>
        <v>1</v>
      </c>
      <c r="I31" s="32">
        <f>SUM(I20,I29)</f>
        <v>5.2615740740740727E-2</v>
      </c>
      <c r="J31" s="35"/>
      <c r="K31" s="38">
        <f>IFERROR(SUM(K20,K29),0)</f>
        <v>0.99999999999999989</v>
      </c>
    </row>
    <row r="32" spans="2:14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7"/>
  <sheetViews>
    <sheetView showGridLines="0" showZeros="0" view="pageBreakPreview" zoomScale="110" zoomScaleNormal="9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3" t="s">
        <v>53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6.8981481481481498E-3</v>
      </c>
      <c r="D7" s="12">
        <f t="shared" ref="D7:D19" si="0">IFERROR(C7/C$20,0)</f>
        <v>0.26524254561637733</v>
      </c>
      <c r="E7" s="12">
        <f t="shared" ref="E7:E19" si="1">IFERROR(C7/C$31,0)</f>
        <v>0.10658082975679548</v>
      </c>
      <c r="F7" s="11">
        <v>1.2847222222222201E-3</v>
      </c>
      <c r="G7" s="12">
        <f t="shared" ref="G7:G19" si="2">IFERROR(F7/F$20,0)</f>
        <v>0.18749999999999967</v>
      </c>
      <c r="H7" s="12">
        <f t="shared" ref="H7:H19" si="3">IFERROR(F7/F$31,0)</f>
        <v>0.10632183908045958</v>
      </c>
      <c r="I7" s="11">
        <v>8.1828703703703699E-3</v>
      </c>
      <c r="J7" s="12">
        <f t="shared" ref="J7:J19" si="4">IFERROR(I7/I$20,0)</f>
        <v>0.24903134906657273</v>
      </c>
      <c r="K7" s="14">
        <f t="shared" ref="K7:K19" si="5">IFERROR(I7/I$31,0)</f>
        <v>0.10654008438818563</v>
      </c>
    </row>
    <row r="8" spans="2:11" s="5" customFormat="1" x14ac:dyDescent="0.35">
      <c r="B8" s="150" t="s">
        <v>116</v>
      </c>
      <c r="C8" s="11">
        <v>2.7777777777777801E-3</v>
      </c>
      <c r="D8" s="12">
        <f t="shared" si="0"/>
        <v>0.10680907877169563</v>
      </c>
      <c r="E8" s="12">
        <f t="shared" si="1"/>
        <v>4.2918454935622359E-2</v>
      </c>
      <c r="F8" s="11">
        <v>2.5231481481481498E-3</v>
      </c>
      <c r="G8" s="12">
        <f t="shared" si="2"/>
        <v>0.36824324324324342</v>
      </c>
      <c r="H8" s="12">
        <f t="shared" si="3"/>
        <v>0.20881226053639859</v>
      </c>
      <c r="I8" s="11">
        <v>5.3009259259259303E-3</v>
      </c>
      <c r="J8" s="12">
        <f t="shared" si="4"/>
        <v>0.16132441000352249</v>
      </c>
      <c r="K8" s="14">
        <f t="shared" si="5"/>
        <v>6.901748040988552E-2</v>
      </c>
    </row>
    <row r="9" spans="2:11" s="5" customFormat="1" x14ac:dyDescent="0.35">
      <c r="B9" s="10" t="s">
        <v>51</v>
      </c>
      <c r="C9" s="11">
        <v>6.1805555555555598E-3</v>
      </c>
      <c r="D9" s="12">
        <f t="shared" si="0"/>
        <v>0.23765020026702274</v>
      </c>
      <c r="E9" s="12">
        <f t="shared" si="1"/>
        <v>9.549356223175974E-2</v>
      </c>
      <c r="F9" s="11">
        <v>6.01851851851852E-4</v>
      </c>
      <c r="G9" s="12">
        <f t="shared" si="2"/>
        <v>8.7837837837837843E-2</v>
      </c>
      <c r="H9" s="12">
        <f t="shared" si="3"/>
        <v>4.980842911877395E-2</v>
      </c>
      <c r="I9" s="11">
        <v>6.7824074074074097E-3</v>
      </c>
      <c r="J9" s="12">
        <f t="shared" si="4"/>
        <v>0.20641070799577324</v>
      </c>
      <c r="K9" s="14">
        <f t="shared" si="5"/>
        <v>8.8306208559373128E-2</v>
      </c>
    </row>
    <row r="10" spans="2:11" s="5" customFormat="1" x14ac:dyDescent="0.35">
      <c r="B10" s="10" t="s">
        <v>11</v>
      </c>
      <c r="C10" s="11">
        <v>1.6435185185185201E-3</v>
      </c>
      <c r="D10" s="12">
        <f t="shared" si="0"/>
        <v>6.3195371606586587E-2</v>
      </c>
      <c r="E10" s="12">
        <f t="shared" si="1"/>
        <v>2.5393419170243233E-2</v>
      </c>
      <c r="F10" s="11">
        <v>5.6712962962962999E-4</v>
      </c>
      <c r="G10" s="12">
        <f t="shared" si="2"/>
        <v>8.2770270270270313E-2</v>
      </c>
      <c r="H10" s="12">
        <f t="shared" si="3"/>
        <v>4.6934865900383163E-2</v>
      </c>
      <c r="I10" s="11">
        <v>2.21064814814815E-3</v>
      </c>
      <c r="J10" s="12">
        <f t="shared" si="4"/>
        <v>6.7277210285311792E-2</v>
      </c>
      <c r="K10" s="14">
        <f t="shared" si="5"/>
        <v>2.8782399035563611E-2</v>
      </c>
    </row>
    <row r="11" spans="2:11" s="5" customFormat="1" x14ac:dyDescent="0.35">
      <c r="B11" s="10" t="s">
        <v>12</v>
      </c>
      <c r="C11" s="11">
        <v>9.2592592592592602E-5</v>
      </c>
      <c r="D11" s="12">
        <f t="shared" si="0"/>
        <v>3.5603026257231851E-3</v>
      </c>
      <c r="E11" s="12">
        <f t="shared" si="1"/>
        <v>1.4306151645207443E-3</v>
      </c>
      <c r="F11" s="11">
        <v>2.6620370370370399E-4</v>
      </c>
      <c r="G11" s="12">
        <f t="shared" si="2"/>
        <v>3.8851351351351385E-2</v>
      </c>
      <c r="H11" s="12">
        <f t="shared" si="3"/>
        <v>2.2030651340996188E-2</v>
      </c>
      <c r="I11" s="11">
        <v>3.5879629629629602E-4</v>
      </c>
      <c r="J11" s="12">
        <f t="shared" si="4"/>
        <v>1.091933779499823E-2</v>
      </c>
      <c r="K11" s="14">
        <f t="shared" si="5"/>
        <v>4.6714888487040338E-3</v>
      </c>
    </row>
    <row r="12" spans="2:11" s="5" customFormat="1" x14ac:dyDescent="0.35">
      <c r="B12" s="10" t="s">
        <v>199</v>
      </c>
      <c r="C12" s="11">
        <v>4.2824074074074101E-3</v>
      </c>
      <c r="D12" s="12">
        <f t="shared" si="0"/>
        <v>0.1646639964396974</v>
      </c>
      <c r="E12" s="12">
        <f t="shared" si="1"/>
        <v>6.6165951359084457E-2</v>
      </c>
      <c r="F12" s="11">
        <v>7.7546296296296304E-4</v>
      </c>
      <c r="G12" s="12">
        <f t="shared" si="2"/>
        <v>0.11317567567567567</v>
      </c>
      <c r="H12" s="12">
        <f t="shared" si="3"/>
        <v>6.417624521072797E-2</v>
      </c>
      <c r="I12" s="11">
        <v>5.0578703703703697E-3</v>
      </c>
      <c r="J12" s="12">
        <f t="shared" si="4"/>
        <v>0.15392743923916871</v>
      </c>
      <c r="K12" s="14">
        <f t="shared" si="5"/>
        <v>6.5852923447860132E-2</v>
      </c>
    </row>
    <row r="13" spans="2:11" s="5" customFormat="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1.7361111111111101E-4</v>
      </c>
      <c r="G15" s="12">
        <f t="shared" si="2"/>
        <v>2.5337837837837818E-2</v>
      </c>
      <c r="H15" s="12">
        <f t="shared" si="3"/>
        <v>1.4367816091954012E-2</v>
      </c>
      <c r="I15" s="11">
        <v>1.7361111111111101E-4</v>
      </c>
      <c r="J15" s="12">
        <f t="shared" si="4"/>
        <v>5.2835505459668869E-3</v>
      </c>
      <c r="K15" s="14">
        <f t="shared" si="5"/>
        <v>2.2603978300180815E-3</v>
      </c>
    </row>
    <row r="16" spans="2:11" s="5" customFormat="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201</v>
      </c>
      <c r="C17" s="11">
        <v>3.4606481481481502E-3</v>
      </c>
      <c r="D17" s="12">
        <f t="shared" si="0"/>
        <v>0.13306631063640412</v>
      </c>
      <c r="E17" s="12">
        <f t="shared" si="1"/>
        <v>5.3469241773962846E-2</v>
      </c>
      <c r="F17" s="11">
        <v>6.5972222222222203E-4</v>
      </c>
      <c r="G17" s="12">
        <f t="shared" si="2"/>
        <v>9.6283783783783744E-2</v>
      </c>
      <c r="H17" s="12">
        <f t="shared" si="3"/>
        <v>5.4597701149425262E-2</v>
      </c>
      <c r="I17" s="11">
        <v>4.1203703703703697E-3</v>
      </c>
      <c r="J17" s="12">
        <f t="shared" si="4"/>
        <v>0.12539626629094749</v>
      </c>
      <c r="K17" s="14">
        <f t="shared" si="5"/>
        <v>5.3646775165762488E-2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6.7129629629629603E-4</v>
      </c>
      <c r="D19" s="12">
        <f t="shared" si="0"/>
        <v>2.581219403649308E-2</v>
      </c>
      <c r="E19" s="12">
        <f t="shared" si="1"/>
        <v>1.0371959942775391E-2</v>
      </c>
      <c r="F19" s="11">
        <v>0</v>
      </c>
      <c r="G19" s="12">
        <f t="shared" si="2"/>
        <v>0</v>
      </c>
      <c r="H19" s="12">
        <f t="shared" si="3"/>
        <v>0</v>
      </c>
      <c r="I19" s="11">
        <v>6.7129629629629603E-4</v>
      </c>
      <c r="J19" s="12">
        <f t="shared" si="4"/>
        <v>2.0429728777738632E-2</v>
      </c>
      <c r="K19" s="14">
        <f t="shared" si="5"/>
        <v>8.7402049427365829E-3</v>
      </c>
    </row>
    <row r="20" spans="2:11" s="5" customFormat="1" ht="15.5" thickTop="1" thickBot="1" x14ac:dyDescent="0.4">
      <c r="B20" s="31" t="s">
        <v>3</v>
      </c>
      <c r="C20" s="32">
        <f>SUM(C7:C19)</f>
        <v>2.6006944444444458E-2</v>
      </c>
      <c r="D20" s="33">
        <f>IFERROR(SUM(D7:D19),0)</f>
        <v>1</v>
      </c>
      <c r="E20" s="33">
        <f>IFERROR(SUM(E7:E19),0)</f>
        <v>0.40182403433476421</v>
      </c>
      <c r="F20" s="32">
        <f>SUM(F7:F19)</f>
        <v>6.8518518518518529E-3</v>
      </c>
      <c r="G20" s="33">
        <f>IFERROR(SUM(G7:G19),0)</f>
        <v>0.99999999999999989</v>
      </c>
      <c r="H20" s="33">
        <f>IFERROR(SUM(H7:H19),0)</f>
        <v>0.56704980842911878</v>
      </c>
      <c r="I20" s="32">
        <f>SUM(I7:I19)</f>
        <v>3.2858796296296296E-2</v>
      </c>
      <c r="J20" s="33">
        <f>IFERROR(SUM(J7:J19),0)</f>
        <v>1</v>
      </c>
      <c r="K20" s="34">
        <f>IFERROR(SUM(K7:K19),0)</f>
        <v>0.42781796262808924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4.1319444444444398E-3</v>
      </c>
      <c r="D23" s="19"/>
      <c r="E23" s="12">
        <f>IFERROR(C23/C$31,0)</f>
        <v>6.3841201716738141E-2</v>
      </c>
      <c r="F23" s="11">
        <v>0</v>
      </c>
      <c r="G23" s="19"/>
      <c r="H23" s="12">
        <f>IFERROR(F23/F$31,0)</f>
        <v>0</v>
      </c>
      <c r="I23" s="11">
        <v>4.1319444444444398E-3</v>
      </c>
      <c r="J23" s="19"/>
      <c r="K23" s="14">
        <f>IFERROR(I23/I$31,0)</f>
        <v>5.3797468354430306E-2</v>
      </c>
    </row>
    <row r="24" spans="2:11" s="5" customFormat="1" x14ac:dyDescent="0.35">
      <c r="B24" s="18" t="s">
        <v>16</v>
      </c>
      <c r="C24" s="11">
        <v>2.0833333333333299E-4</v>
      </c>
      <c r="D24" s="19"/>
      <c r="E24" s="12">
        <f t="shared" ref="E24:E28" si="6">IFERROR(C24/C$31,0)</f>
        <v>3.218884120171669E-3</v>
      </c>
      <c r="F24" s="11">
        <v>0</v>
      </c>
      <c r="G24" s="19"/>
      <c r="H24" s="12">
        <f t="shared" ref="H24:H28" si="7">IFERROR(F24/F$31,0)</f>
        <v>0</v>
      </c>
      <c r="I24" s="11">
        <v>2.0833333333333299E-4</v>
      </c>
      <c r="J24" s="19"/>
      <c r="K24" s="14">
        <f t="shared" ref="K24:K28" si="8">IFERROR(I24/I$31,0)</f>
        <v>2.7124773960216946E-3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2.0833333333333299E-4</v>
      </c>
      <c r="G25" s="19"/>
      <c r="H25" s="12">
        <f t="shared" si="7"/>
        <v>1.7241379310344796E-2</v>
      </c>
      <c r="I25" s="11">
        <v>2.0833333333333299E-4</v>
      </c>
      <c r="J25" s="19"/>
      <c r="K25" s="14">
        <f t="shared" si="8"/>
        <v>2.7124773960216946E-3</v>
      </c>
    </row>
    <row r="26" spans="2:11" s="5" customFormat="1" x14ac:dyDescent="0.35">
      <c r="B26" s="18" t="s">
        <v>18</v>
      </c>
      <c r="C26" s="11">
        <v>1.9108796296296301E-2</v>
      </c>
      <c r="D26" s="19"/>
      <c r="E26" s="12">
        <f t="shared" si="6"/>
        <v>0.29524320457796865</v>
      </c>
      <c r="F26" s="11">
        <v>2.6967592592592599E-3</v>
      </c>
      <c r="G26" s="19"/>
      <c r="H26" s="12">
        <f t="shared" si="7"/>
        <v>0.22318007662835251</v>
      </c>
      <c r="I26" s="11">
        <v>2.1805555555555599E-2</v>
      </c>
      <c r="J26" s="19"/>
      <c r="K26" s="14">
        <f t="shared" si="8"/>
        <v>0.28390596745027175</v>
      </c>
    </row>
    <row r="27" spans="2:11" s="5" customFormat="1" x14ac:dyDescent="0.35">
      <c r="B27" s="18" t="s">
        <v>19</v>
      </c>
      <c r="C27" s="11">
        <v>1.5162037037037E-2</v>
      </c>
      <c r="D27" s="19"/>
      <c r="E27" s="12">
        <f t="shared" si="6"/>
        <v>0.23426323319027129</v>
      </c>
      <c r="F27" s="11">
        <v>2.32638888888889E-3</v>
      </c>
      <c r="G27" s="19"/>
      <c r="H27" s="12">
        <f t="shared" si="7"/>
        <v>0.19252873563218398</v>
      </c>
      <c r="I27" s="11">
        <v>1.74884259259259E-2</v>
      </c>
      <c r="J27" s="19"/>
      <c r="K27" s="14">
        <f t="shared" si="8"/>
        <v>0.22769740807715452</v>
      </c>
    </row>
    <row r="28" spans="2:11" s="5" customFormat="1" ht="15" thickBot="1" x14ac:dyDescent="0.4">
      <c r="B28" s="23" t="s">
        <v>20</v>
      </c>
      <c r="C28" s="20">
        <v>1.04166666666667E-4</v>
      </c>
      <c r="D28" s="24"/>
      <c r="E28" s="21">
        <f t="shared" si="6"/>
        <v>1.6094420600858423E-3</v>
      </c>
      <c r="F28" s="20">
        <v>0</v>
      </c>
      <c r="G28" s="24"/>
      <c r="H28" s="21">
        <f t="shared" si="7"/>
        <v>0</v>
      </c>
      <c r="I28" s="20">
        <v>1.04166666666667E-4</v>
      </c>
      <c r="J28" s="24"/>
      <c r="K28" s="22">
        <f t="shared" si="8"/>
        <v>1.356238698010854E-3</v>
      </c>
    </row>
    <row r="29" spans="2:11" s="5" customFormat="1" ht="15.5" thickTop="1" thickBot="1" x14ac:dyDescent="0.4">
      <c r="B29" s="31" t="s">
        <v>3</v>
      </c>
      <c r="C29" s="32">
        <f>SUM(C23:C28)</f>
        <v>3.8715277777777744E-2</v>
      </c>
      <c r="D29" s="33"/>
      <c r="E29" s="33">
        <f>IFERROR(SUM(E23:E28),0)</f>
        <v>0.59817596566523557</v>
      </c>
      <c r="F29" s="32">
        <f>SUM(F23:F28)</f>
        <v>5.2314814814814828E-3</v>
      </c>
      <c r="G29" s="33"/>
      <c r="H29" s="33">
        <f>IFERROR(SUM(H23:H28),0)</f>
        <v>0.43295019157088133</v>
      </c>
      <c r="I29" s="32">
        <f>SUM(I23:I28)</f>
        <v>4.3946759259259276E-2</v>
      </c>
      <c r="J29" s="33"/>
      <c r="K29" s="34">
        <f>IFERROR(SUM(K23:K28),0)</f>
        <v>0.57218203737191076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6.4722222222222209E-2</v>
      </c>
      <c r="D31" s="35"/>
      <c r="E31" s="36">
        <f>IFERROR(SUM(E20,E29),0)</f>
        <v>0.99999999999999978</v>
      </c>
      <c r="F31" s="32">
        <f>SUM(F20,F29)</f>
        <v>1.2083333333333335E-2</v>
      </c>
      <c r="G31" s="35"/>
      <c r="H31" s="36">
        <f>IFERROR(SUM(H20,H29),0)</f>
        <v>1</v>
      </c>
      <c r="I31" s="32">
        <f>SUM(I20,I29)</f>
        <v>7.6805555555555571E-2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/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3" t="s">
        <v>55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6.2847222222222202E-3</v>
      </c>
      <c r="D7" s="12">
        <f t="shared" ref="D7:D19" si="0">IFERROR(C7/C$20,0)</f>
        <v>0.29933847850055145</v>
      </c>
      <c r="E7" s="12">
        <f t="shared" ref="E7:E19" si="1">IFERROR(C7/C$31,0)</f>
        <v>0.11115660184237448</v>
      </c>
      <c r="F7" s="11">
        <v>2.3495370370370402E-3</v>
      </c>
      <c r="G7" s="12">
        <f t="shared" ref="G7:G19" si="2">IFERROR(F7/F$20,0)</f>
        <v>0.12872542802790121</v>
      </c>
      <c r="H7" s="12">
        <f t="shared" ref="H7:H19" si="3">IFERROR(F7/F$31,0)</f>
        <v>6.1310782241014876E-2</v>
      </c>
      <c r="I7" s="11">
        <v>8.6342592592592599E-3</v>
      </c>
      <c r="J7" s="12">
        <f t="shared" ref="J7:J19" si="4">IFERROR(I7/I$20,0)</f>
        <v>0.21999410203479802</v>
      </c>
      <c r="K7" s="14">
        <f t="shared" ref="K7:K19" si="5">IFERROR(I7/I$31,0)</f>
        <v>9.1020009760859E-2</v>
      </c>
    </row>
    <row r="8" spans="2:11" x14ac:dyDescent="0.35">
      <c r="B8" s="150" t="s">
        <v>116</v>
      </c>
      <c r="C8" s="11">
        <v>3.2523148148148099E-3</v>
      </c>
      <c r="D8" s="12">
        <f t="shared" si="0"/>
        <v>0.15490628445424467</v>
      </c>
      <c r="E8" s="12">
        <f t="shared" si="1"/>
        <v>5.7523029682702009E-2</v>
      </c>
      <c r="F8" s="11">
        <v>6.15740740740741E-3</v>
      </c>
      <c r="G8" s="12">
        <f t="shared" si="2"/>
        <v>0.33734939759036153</v>
      </c>
      <c r="H8" s="12">
        <f t="shared" si="3"/>
        <v>0.16067653276955607</v>
      </c>
      <c r="I8" s="11">
        <v>9.4097222222222204E-3</v>
      </c>
      <c r="J8" s="12">
        <f t="shared" si="4"/>
        <v>0.23975228546151572</v>
      </c>
      <c r="K8" s="14">
        <f t="shared" si="5"/>
        <v>9.9194729136163992E-2</v>
      </c>
    </row>
    <row r="9" spans="2:11" x14ac:dyDescent="0.35">
      <c r="B9" s="10" t="s">
        <v>51</v>
      </c>
      <c r="C9" s="11">
        <v>2.6273148148148102E-3</v>
      </c>
      <c r="D9" s="12">
        <f t="shared" si="0"/>
        <v>0.12513781697905171</v>
      </c>
      <c r="E9" s="12">
        <f t="shared" si="1"/>
        <v>4.6468781985670296E-2</v>
      </c>
      <c r="F9" s="11">
        <v>3.1944444444444399E-3</v>
      </c>
      <c r="G9" s="12">
        <f t="shared" si="2"/>
        <v>0.17501585288522484</v>
      </c>
      <c r="H9" s="12">
        <f t="shared" si="3"/>
        <v>8.3358501963153003E-2</v>
      </c>
      <c r="I9" s="11">
        <v>5.82175925925926E-3</v>
      </c>
      <c r="J9" s="12">
        <f t="shared" si="4"/>
        <v>0.14833382483043353</v>
      </c>
      <c r="K9" s="14">
        <f t="shared" si="5"/>
        <v>6.1371400683260156E-2</v>
      </c>
    </row>
    <row r="10" spans="2:11" x14ac:dyDescent="0.35">
      <c r="B10" s="10" t="s">
        <v>11</v>
      </c>
      <c r="C10" s="11">
        <v>2.88194444444444E-3</v>
      </c>
      <c r="D10" s="12">
        <f t="shared" si="0"/>
        <v>0.13726571113561181</v>
      </c>
      <c r="E10" s="12">
        <f t="shared" si="1"/>
        <v>5.0972364380757293E-2</v>
      </c>
      <c r="F10" s="11">
        <v>2.3032407407407398E-3</v>
      </c>
      <c r="G10" s="12">
        <f t="shared" si="2"/>
        <v>0.12618896639188323</v>
      </c>
      <c r="H10" s="12">
        <f t="shared" si="3"/>
        <v>6.0102688009664722E-2</v>
      </c>
      <c r="I10" s="11">
        <v>5.1851851851851902E-3</v>
      </c>
      <c r="J10" s="12">
        <f t="shared" si="4"/>
        <v>0.13211442052491904</v>
      </c>
      <c r="K10" s="14">
        <f t="shared" si="5"/>
        <v>5.4660810151293385E-2</v>
      </c>
    </row>
    <row r="11" spans="2:11" x14ac:dyDescent="0.35">
      <c r="B11" s="10" t="s">
        <v>12</v>
      </c>
      <c r="C11" s="11">
        <v>1.9675925925925899E-4</v>
      </c>
      <c r="D11" s="12">
        <f t="shared" si="0"/>
        <v>9.3715545755237006E-3</v>
      </c>
      <c r="E11" s="12">
        <f t="shared" si="1"/>
        <v>3.4800409416581293E-3</v>
      </c>
      <c r="F11" s="11">
        <v>4.8611111111111099E-4</v>
      </c>
      <c r="G11" s="12">
        <f t="shared" si="2"/>
        <v>2.6632847178186418E-2</v>
      </c>
      <c r="H11" s="12">
        <f t="shared" si="3"/>
        <v>1.268498942917547E-2</v>
      </c>
      <c r="I11" s="11">
        <v>6.8287037037037003E-4</v>
      </c>
      <c r="J11" s="12">
        <f t="shared" si="4"/>
        <v>1.739899734591565E-2</v>
      </c>
      <c r="K11" s="14">
        <f t="shared" si="5"/>
        <v>7.198633479746217E-3</v>
      </c>
    </row>
    <row r="12" spans="2:11" x14ac:dyDescent="0.35">
      <c r="B12" s="10" t="s">
        <v>199</v>
      </c>
      <c r="C12" s="11">
        <v>2.3379629629629601E-3</v>
      </c>
      <c r="D12" s="12">
        <f t="shared" si="0"/>
        <v>0.11135611907386986</v>
      </c>
      <c r="E12" s="12">
        <f t="shared" si="1"/>
        <v>4.1351074718526011E-2</v>
      </c>
      <c r="F12" s="11">
        <v>1.1226851851851901E-3</v>
      </c>
      <c r="G12" s="12">
        <f t="shared" si="2"/>
        <v>6.1509194673430821E-2</v>
      </c>
      <c r="H12" s="12">
        <f t="shared" si="3"/>
        <v>2.9296285110238723E-2</v>
      </c>
      <c r="I12" s="11">
        <v>3.4606481481481502E-3</v>
      </c>
      <c r="J12" s="12">
        <f t="shared" si="4"/>
        <v>8.8174579769979416E-2</v>
      </c>
      <c r="K12" s="14">
        <f t="shared" si="5"/>
        <v>3.6481210346510529E-2</v>
      </c>
    </row>
    <row r="13" spans="2:11" x14ac:dyDescent="0.35">
      <c r="B13" s="10" t="s">
        <v>128</v>
      </c>
      <c r="C13" s="11">
        <v>2.31481481481481E-5</v>
      </c>
      <c r="D13" s="12">
        <f t="shared" si="0"/>
        <v>1.1025358324145522E-3</v>
      </c>
      <c r="E13" s="12">
        <f t="shared" si="1"/>
        <v>4.0941658137154434E-4</v>
      </c>
      <c r="F13" s="11">
        <v>0</v>
      </c>
      <c r="G13" s="12">
        <f t="shared" si="2"/>
        <v>0</v>
      </c>
      <c r="H13" s="12">
        <f t="shared" si="3"/>
        <v>0</v>
      </c>
      <c r="I13" s="11">
        <v>2.31481481481481E-5</v>
      </c>
      <c r="J13" s="12">
        <f t="shared" si="4"/>
        <v>5.8979652020052964E-4</v>
      </c>
      <c r="K13" s="14">
        <f t="shared" si="5"/>
        <v>2.4402147388970187E-4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2.4305555555555601E-4</v>
      </c>
      <c r="D16" s="12">
        <f t="shared" si="0"/>
        <v>1.1576626240352843E-2</v>
      </c>
      <c r="E16" s="12">
        <f t="shared" si="1"/>
        <v>4.2988741044012327E-3</v>
      </c>
      <c r="F16" s="11">
        <v>0</v>
      </c>
      <c r="G16" s="12">
        <f t="shared" si="2"/>
        <v>0</v>
      </c>
      <c r="H16" s="12">
        <f t="shared" si="3"/>
        <v>0</v>
      </c>
      <c r="I16" s="11">
        <v>2.4305555555555601E-4</v>
      </c>
      <c r="J16" s="12">
        <f t="shared" si="4"/>
        <v>6.1928634621055854E-3</v>
      </c>
      <c r="K16" s="14">
        <f t="shared" si="5"/>
        <v>2.5622254758418798E-3</v>
      </c>
    </row>
    <row r="17" spans="2:11" x14ac:dyDescent="0.35">
      <c r="B17" s="10" t="s">
        <v>201</v>
      </c>
      <c r="C17" s="11">
        <v>1.55092592592593E-3</v>
      </c>
      <c r="D17" s="12">
        <f t="shared" si="0"/>
        <v>7.386990077177534E-2</v>
      </c>
      <c r="E17" s="12">
        <f t="shared" si="1"/>
        <v>2.7430910951893598E-2</v>
      </c>
      <c r="F17" s="11">
        <v>1.46990740740741E-3</v>
      </c>
      <c r="G17" s="12">
        <f t="shared" si="2"/>
        <v>8.053265694356386E-2</v>
      </c>
      <c r="H17" s="12">
        <f t="shared" si="3"/>
        <v>3.8356991845364001E-2</v>
      </c>
      <c r="I17" s="11">
        <v>3.0208333333333298E-3</v>
      </c>
      <c r="J17" s="12">
        <f t="shared" si="4"/>
        <v>7.696844588616919E-2</v>
      </c>
      <c r="K17" s="14">
        <f t="shared" si="5"/>
        <v>3.1844802342606122E-2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1.5972222222222199E-3</v>
      </c>
      <c r="D19" s="12">
        <f t="shared" si="0"/>
        <v>7.6074972436604146E-2</v>
      </c>
      <c r="E19" s="12">
        <f t="shared" si="1"/>
        <v>2.8249744114636578E-2</v>
      </c>
      <c r="F19" s="11">
        <v>1.16898148148148E-3</v>
      </c>
      <c r="G19" s="12">
        <f t="shared" si="2"/>
        <v>6.4045656309448223E-2</v>
      </c>
      <c r="H19" s="12">
        <f t="shared" si="3"/>
        <v>3.0504379341588603E-2</v>
      </c>
      <c r="I19" s="11">
        <v>2.7662037037037E-3</v>
      </c>
      <c r="J19" s="12">
        <f t="shared" si="4"/>
        <v>7.0480684163963345E-2</v>
      </c>
      <c r="K19" s="14">
        <f t="shared" si="5"/>
        <v>2.9160566129819394E-2</v>
      </c>
    </row>
    <row r="20" spans="2:11" ht="15.5" thickTop="1" thickBot="1" x14ac:dyDescent="0.4">
      <c r="B20" s="31" t="s">
        <v>3</v>
      </c>
      <c r="C20" s="32">
        <f>SUM(C7:C19)</f>
        <v>2.0995370370370352E-2</v>
      </c>
      <c r="D20" s="33">
        <f>IFERROR(SUM(D7:D19),0)</f>
        <v>1.0000000000000002</v>
      </c>
      <c r="E20" s="33">
        <f>IFERROR(SUM(E7:E19),0)</f>
        <v>0.37134083930399114</v>
      </c>
      <c r="F20" s="32">
        <f>SUM(F7:F19)</f>
        <v>1.8252314814814818E-2</v>
      </c>
      <c r="G20" s="33">
        <f>IFERROR(SUM(G7:G19),0)</f>
        <v>1</v>
      </c>
      <c r="H20" s="33">
        <f>IFERROR(SUM(H7:H19),0)</f>
        <v>0.47629115070975553</v>
      </c>
      <c r="I20" s="32">
        <f>SUM(I7:I19)</f>
        <v>3.9247685185185184E-2</v>
      </c>
      <c r="J20" s="33">
        <f>IFERROR(SUM(J7:J19),0)</f>
        <v>1</v>
      </c>
      <c r="K20" s="34">
        <f>IFERROR(SUM(K7:K19),0)</f>
        <v>0.41373840897999031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3.0902777777777799E-3</v>
      </c>
      <c r="D23" s="19"/>
      <c r="E23" s="12">
        <f>IFERROR(C23/C$31,0)</f>
        <v>5.465711361310132E-2</v>
      </c>
      <c r="F23" s="11">
        <v>2.7430555555555602E-3</v>
      </c>
      <c r="G23" s="19"/>
      <c r="H23" s="12">
        <f>IFERROR(F23/F$31,0)</f>
        <v>7.1579583207490291E-2</v>
      </c>
      <c r="I23" s="11">
        <v>5.8333333333333301E-3</v>
      </c>
      <c r="J23" s="19"/>
      <c r="K23" s="14">
        <f>IFERROR(I23/I$31,0)</f>
        <v>6.1493411420204966E-2</v>
      </c>
    </row>
    <row r="24" spans="2:11" x14ac:dyDescent="0.35">
      <c r="B24" s="18" t="s">
        <v>16</v>
      </c>
      <c r="C24" s="11">
        <v>2.5462962962962999E-4</v>
      </c>
      <c r="D24" s="19"/>
      <c r="E24" s="12">
        <f t="shared" ref="E24:E28" si="6">IFERROR(C24/C$31,0)</f>
        <v>4.5035823950870029E-3</v>
      </c>
      <c r="F24" s="11">
        <v>1.11111111111111E-3</v>
      </c>
      <c r="G24" s="19"/>
      <c r="H24" s="12">
        <f t="shared" ref="H24:H28" si="7">IFERROR(F24/F$31,0)</f>
        <v>2.8994261552401056E-2</v>
      </c>
      <c r="I24" s="11">
        <v>1.3657407407407401E-3</v>
      </c>
      <c r="J24" s="19"/>
      <c r="K24" s="14">
        <f t="shared" ref="K24:K28" si="8">IFERROR(I24/I$31,0)</f>
        <v>1.4397266959492434E-2</v>
      </c>
    </row>
    <row r="25" spans="2:11" x14ac:dyDescent="0.35">
      <c r="B25" s="18" t="s">
        <v>17</v>
      </c>
      <c r="C25" s="11">
        <v>3.7037037037037003E-4</v>
      </c>
      <c r="D25" s="19"/>
      <c r="E25" s="12">
        <f t="shared" si="6"/>
        <v>6.5506653019447164E-3</v>
      </c>
      <c r="F25" s="11">
        <v>7.6388888888888904E-4</v>
      </c>
      <c r="G25" s="19"/>
      <c r="H25" s="12">
        <f t="shared" si="7"/>
        <v>1.993355481727575E-2</v>
      </c>
      <c r="I25" s="11">
        <v>1.13425925925926E-3</v>
      </c>
      <c r="J25" s="19"/>
      <c r="K25" s="14">
        <f t="shared" si="8"/>
        <v>1.1957052220595425E-2</v>
      </c>
    </row>
    <row r="26" spans="2:11" x14ac:dyDescent="0.35">
      <c r="B26" s="18" t="s">
        <v>18</v>
      </c>
      <c r="C26" s="11">
        <v>1.50578703703704E-2</v>
      </c>
      <c r="D26" s="19"/>
      <c r="E26" s="12">
        <f t="shared" si="6"/>
        <v>0.26632548618219065</v>
      </c>
      <c r="F26" s="11">
        <v>5.1620370370370396E-3</v>
      </c>
      <c r="G26" s="19"/>
      <c r="H26" s="12">
        <f t="shared" si="7"/>
        <v>0.13470250679553011</v>
      </c>
      <c r="I26" s="11">
        <v>2.0219907407407402E-2</v>
      </c>
      <c r="J26" s="19"/>
      <c r="K26" s="14">
        <f t="shared" si="8"/>
        <v>0.21315275744265497</v>
      </c>
    </row>
    <row r="27" spans="2:11" x14ac:dyDescent="0.35">
      <c r="B27" s="18" t="s">
        <v>19</v>
      </c>
      <c r="C27" s="11">
        <v>1.64467592592593E-2</v>
      </c>
      <c r="D27" s="19"/>
      <c r="E27" s="12">
        <f t="shared" si="6"/>
        <v>0.29089048106448356</v>
      </c>
      <c r="F27" s="11">
        <v>9.2129629629629593E-3</v>
      </c>
      <c r="G27" s="19"/>
      <c r="H27" s="12">
        <f t="shared" si="7"/>
        <v>0.24041075203865889</v>
      </c>
      <c r="I27" s="11">
        <v>2.5659722222222198E-2</v>
      </c>
      <c r="J27" s="19"/>
      <c r="K27" s="14">
        <f t="shared" si="8"/>
        <v>0.27049780380673483</v>
      </c>
    </row>
    <row r="28" spans="2:11" ht="15" thickBot="1" x14ac:dyDescent="0.4">
      <c r="B28" s="23" t="s">
        <v>20</v>
      </c>
      <c r="C28" s="20">
        <v>3.2407407407407401E-4</v>
      </c>
      <c r="D28" s="24"/>
      <c r="E28" s="21">
        <f t="shared" si="6"/>
        <v>5.7318321392016312E-3</v>
      </c>
      <c r="F28" s="20">
        <v>1.07638888888889E-3</v>
      </c>
      <c r="G28" s="24"/>
      <c r="H28" s="21">
        <f t="shared" si="7"/>
        <v>2.8088190878888579E-2</v>
      </c>
      <c r="I28" s="20">
        <v>1.4004629629629599E-3</v>
      </c>
      <c r="J28" s="24"/>
      <c r="K28" s="22">
        <f t="shared" si="8"/>
        <v>1.4763299170326961E-2</v>
      </c>
    </row>
    <row r="29" spans="2:11" ht="15.5" thickTop="1" thickBot="1" x14ac:dyDescent="0.4">
      <c r="B29" s="31" t="s">
        <v>3</v>
      </c>
      <c r="C29" s="32">
        <f>SUM(C23:C28)</f>
        <v>3.5543981481481551E-2</v>
      </c>
      <c r="D29" s="33"/>
      <c r="E29" s="33">
        <f>IFERROR(SUM(E23:E28),0)</f>
        <v>0.62865916069600891</v>
      </c>
      <c r="F29" s="32">
        <f>SUM(F23:F28)</f>
        <v>2.0069444444444449E-2</v>
      </c>
      <c r="G29" s="33"/>
      <c r="H29" s="33">
        <f>IFERROR(SUM(H23:H28),0)</f>
        <v>0.52370884929024464</v>
      </c>
      <c r="I29" s="32">
        <f>SUM(I23:I28)</f>
        <v>5.5613425925925893E-2</v>
      </c>
      <c r="J29" s="33"/>
      <c r="K29" s="34">
        <f>IFERROR(SUM(K23:K28),0)</f>
        <v>0.58626159102000952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5.6539351851851903E-2</v>
      </c>
      <c r="D31" s="35"/>
      <c r="E31" s="36">
        <f>IFERROR(SUM(E20,E29),0)</f>
        <v>1</v>
      </c>
      <c r="F31" s="32">
        <f>SUM(F20,F29)</f>
        <v>3.8321759259259264E-2</v>
      </c>
      <c r="G31" s="35"/>
      <c r="H31" s="36">
        <f>IFERROR(SUM(H20,H29),0)</f>
        <v>1.0000000000000002</v>
      </c>
      <c r="I31" s="32">
        <f>SUM(I20,I29)</f>
        <v>9.4861111111111077E-2</v>
      </c>
      <c r="J31" s="35"/>
      <c r="K31" s="38">
        <f>IFERROR(SUM(K20,K29),0)</f>
        <v>0.99999999999999978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2"/>
  <sheetViews>
    <sheetView showGridLines="0" showZeros="0" view="pageBreakPreview" topLeftCell="A10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6" width="10.453125" style="6" customWidth="1"/>
    <col min="7" max="7" width="10.453125" style="5" customWidth="1"/>
    <col min="8" max="8" width="10.453125" style="6" customWidth="1"/>
    <col min="9" max="11" width="10.453125" style="5" customWidth="1"/>
    <col min="12" max="16384" width="8.81640625" style="5"/>
  </cols>
  <sheetData>
    <row r="2" spans="2:11" ht="15" thickBot="1" x14ac:dyDescent="0.4"/>
    <row r="3" spans="2:11" x14ac:dyDescent="0.35">
      <c r="B3" s="183" t="s">
        <v>54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1.4236111111111101E-3</v>
      </c>
      <c r="D7" s="12">
        <f t="shared" ref="D7:D19" si="0">IFERROR(C7/C$20,0)</f>
        <v>0.17083333333333325</v>
      </c>
      <c r="E7" s="12">
        <f t="shared" ref="E7:E19" si="1">IFERROR(C7/C$31,0)</f>
        <v>4.9121405750798736E-2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1.4236111111111101E-3</v>
      </c>
      <c r="J7" s="12">
        <f t="shared" ref="J7:J19" si="4">IFERROR(I7/I$20,0)</f>
        <v>0.17083333333333325</v>
      </c>
      <c r="K7" s="14">
        <f t="shared" ref="K7:K19" si="5">IFERROR(I7/I$31,0)</f>
        <v>4.9121405750798736E-2</v>
      </c>
    </row>
    <row r="8" spans="2:11" x14ac:dyDescent="0.35">
      <c r="B8" s="150" t="s">
        <v>116</v>
      </c>
      <c r="C8" s="11">
        <v>6.3657407407407402E-4</v>
      </c>
      <c r="D8" s="12">
        <f t="shared" si="0"/>
        <v>7.6388888888888895E-2</v>
      </c>
      <c r="E8" s="12">
        <f t="shared" si="1"/>
        <v>2.1964856230031971E-2</v>
      </c>
      <c r="F8" s="11">
        <v>0</v>
      </c>
      <c r="G8" s="12">
        <f t="shared" si="2"/>
        <v>0</v>
      </c>
      <c r="H8" s="12">
        <f t="shared" si="3"/>
        <v>0</v>
      </c>
      <c r="I8" s="11">
        <v>6.3657407407407402E-4</v>
      </c>
      <c r="J8" s="12">
        <f t="shared" si="4"/>
        <v>7.6388888888888895E-2</v>
      </c>
      <c r="K8" s="14">
        <f t="shared" si="5"/>
        <v>2.1964856230031971E-2</v>
      </c>
    </row>
    <row r="9" spans="2:11" x14ac:dyDescent="0.35">
      <c r="B9" s="10" t="s">
        <v>51</v>
      </c>
      <c r="C9" s="11">
        <v>1.5625000000000001E-3</v>
      </c>
      <c r="D9" s="12">
        <f t="shared" si="0"/>
        <v>0.18750000000000006</v>
      </c>
      <c r="E9" s="12">
        <f t="shared" si="1"/>
        <v>5.3913738019169384E-2</v>
      </c>
      <c r="F9" s="11">
        <v>0</v>
      </c>
      <c r="G9" s="12">
        <f t="shared" si="2"/>
        <v>0</v>
      </c>
      <c r="H9" s="12">
        <f t="shared" si="3"/>
        <v>0</v>
      </c>
      <c r="I9" s="11">
        <v>1.5625000000000001E-3</v>
      </c>
      <c r="J9" s="12">
        <f t="shared" si="4"/>
        <v>0.18750000000000006</v>
      </c>
      <c r="K9" s="14">
        <f t="shared" si="5"/>
        <v>5.3913738019169384E-2</v>
      </c>
    </row>
    <row r="10" spans="2:11" x14ac:dyDescent="0.35">
      <c r="B10" s="10" t="s">
        <v>11</v>
      </c>
      <c r="C10" s="11">
        <v>6.01851851851852E-4</v>
      </c>
      <c r="D10" s="12">
        <f t="shared" si="0"/>
        <v>7.2222222222222257E-2</v>
      </c>
      <c r="E10" s="12">
        <f t="shared" si="1"/>
        <v>2.0766773162939324E-2</v>
      </c>
      <c r="F10" s="11">
        <v>0</v>
      </c>
      <c r="G10" s="12">
        <f t="shared" si="2"/>
        <v>0</v>
      </c>
      <c r="H10" s="12">
        <f t="shared" si="3"/>
        <v>0</v>
      </c>
      <c r="I10" s="11">
        <v>6.01851851851852E-4</v>
      </c>
      <c r="J10" s="12">
        <f t="shared" si="4"/>
        <v>7.2222222222222257E-2</v>
      </c>
      <c r="K10" s="14">
        <f t="shared" si="5"/>
        <v>2.0766773162939324E-2</v>
      </c>
    </row>
    <row r="11" spans="2:11" x14ac:dyDescent="0.3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35">
      <c r="B12" s="10" t="s">
        <v>199</v>
      </c>
      <c r="C12" s="11">
        <v>1.50462962962963E-4</v>
      </c>
      <c r="D12" s="12">
        <f t="shared" si="0"/>
        <v>1.8055555555555564E-2</v>
      </c>
      <c r="E12" s="12">
        <f t="shared" si="1"/>
        <v>5.191693290734831E-3</v>
      </c>
      <c r="F12" s="11">
        <v>0</v>
      </c>
      <c r="G12" s="12">
        <f t="shared" si="2"/>
        <v>0</v>
      </c>
      <c r="H12" s="12">
        <f t="shared" si="3"/>
        <v>0</v>
      </c>
      <c r="I12" s="11">
        <v>1.50462962962963E-4</v>
      </c>
      <c r="J12" s="12">
        <f t="shared" si="4"/>
        <v>1.8055555555555564E-2</v>
      </c>
      <c r="K12" s="14">
        <f t="shared" si="5"/>
        <v>5.191693290734831E-3</v>
      </c>
    </row>
    <row r="13" spans="2:11" x14ac:dyDescent="0.35">
      <c r="B13" s="10" t="s">
        <v>128</v>
      </c>
      <c r="C13" s="11">
        <v>9.2592592592592602E-5</v>
      </c>
      <c r="D13" s="12">
        <f t="shared" si="0"/>
        <v>1.1111111111111115E-2</v>
      </c>
      <c r="E13" s="12">
        <f t="shared" si="1"/>
        <v>3.1948881789137418E-3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9.2592592592592602E-5</v>
      </c>
      <c r="J13" s="12">
        <f t="shared" si="4"/>
        <v>1.1111111111111115E-2</v>
      </c>
      <c r="K13" s="14">
        <f t="shared" si="5"/>
        <v>3.1948881789137418E-3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3.8657407407407399E-3</v>
      </c>
      <c r="D19" s="12">
        <f t="shared" si="0"/>
        <v>0.46388888888888891</v>
      </c>
      <c r="E19" s="12">
        <f t="shared" si="1"/>
        <v>0.13338658146964866</v>
      </c>
      <c r="F19" s="11">
        <v>0</v>
      </c>
      <c r="G19" s="12">
        <f t="shared" si="2"/>
        <v>0</v>
      </c>
      <c r="H19" s="12">
        <f t="shared" si="3"/>
        <v>0</v>
      </c>
      <c r="I19" s="11">
        <v>3.8657407407407399E-3</v>
      </c>
      <c r="J19" s="12">
        <f t="shared" si="4"/>
        <v>0.46388888888888891</v>
      </c>
      <c r="K19" s="14">
        <f t="shared" si="5"/>
        <v>0.13338658146964866</v>
      </c>
    </row>
    <row r="20" spans="2:11" ht="15.5" thickTop="1" thickBot="1" x14ac:dyDescent="0.4">
      <c r="B20" s="31" t="s">
        <v>3</v>
      </c>
      <c r="C20" s="32">
        <f>SUM(C7:C19)</f>
        <v>8.3333333333333315E-3</v>
      </c>
      <c r="D20" s="33">
        <f>IFERROR(SUM(D7:D19),0)</f>
        <v>1</v>
      </c>
      <c r="E20" s="33">
        <f>IFERROR(SUM(E7:E19),0)</f>
        <v>0.2875399361022366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8.3333333333333315E-3</v>
      </c>
      <c r="J20" s="33">
        <f>IFERROR(SUM(J7:J19),0)</f>
        <v>1</v>
      </c>
      <c r="K20" s="34">
        <f>IFERROR(SUM(K7:K19),0)</f>
        <v>0.2875399361022366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1.77083333333333E-3</v>
      </c>
      <c r="D23" s="19"/>
      <c r="E23" s="12">
        <f>IFERROR(C23/C$31,0)</f>
        <v>6.1102236421725187E-2</v>
      </c>
      <c r="F23" s="11">
        <v>0</v>
      </c>
      <c r="G23" s="19"/>
      <c r="H23" s="12">
        <f>IFERROR(F23/F$31,0)</f>
        <v>0</v>
      </c>
      <c r="I23" s="11">
        <v>1.77083333333333E-3</v>
      </c>
      <c r="J23" s="19"/>
      <c r="K23" s="14">
        <f>IFERROR(I23/I$31,0)</f>
        <v>6.1102236421725187E-2</v>
      </c>
    </row>
    <row r="24" spans="2:11" x14ac:dyDescent="0.35">
      <c r="B24" s="18" t="s">
        <v>16</v>
      </c>
      <c r="C24" s="11">
        <v>2.5462962962962999E-4</v>
      </c>
      <c r="D24" s="19"/>
      <c r="E24" s="12">
        <f t="shared" ref="E24:E28" si="6">IFERROR(C24/C$31,0)</f>
        <v>8.7859424920128E-3</v>
      </c>
      <c r="F24" s="11">
        <v>0</v>
      </c>
      <c r="G24" s="19"/>
      <c r="H24" s="12">
        <f t="shared" ref="H24:H28" si="7">IFERROR(F24/F$31,0)</f>
        <v>0</v>
      </c>
      <c r="I24" s="11">
        <v>2.5462962962962999E-4</v>
      </c>
      <c r="J24" s="19"/>
      <c r="K24" s="14">
        <f t="shared" ref="K24:K28" si="8">IFERROR(I24/I$31,0)</f>
        <v>8.7859424920128E-3</v>
      </c>
    </row>
    <row r="25" spans="2:11" x14ac:dyDescent="0.35">
      <c r="B25" s="18" t="s">
        <v>17</v>
      </c>
      <c r="C25" s="11">
        <v>1.15740740740741E-4</v>
      </c>
      <c r="D25" s="19"/>
      <c r="E25" s="12">
        <f t="shared" si="6"/>
        <v>3.9936102236421854E-3</v>
      </c>
      <c r="F25" s="11">
        <v>0</v>
      </c>
      <c r="G25" s="19"/>
      <c r="H25" s="12">
        <f t="shared" si="7"/>
        <v>0</v>
      </c>
      <c r="I25" s="11">
        <v>1.15740740740741E-4</v>
      </c>
      <c r="J25" s="19"/>
      <c r="K25" s="14">
        <f t="shared" si="8"/>
        <v>3.9936102236421854E-3</v>
      </c>
    </row>
    <row r="26" spans="2:11" x14ac:dyDescent="0.35">
      <c r="B26" s="18" t="s">
        <v>18</v>
      </c>
      <c r="C26" s="11">
        <v>5.0347222222222199E-3</v>
      </c>
      <c r="D26" s="19"/>
      <c r="E26" s="12">
        <f t="shared" si="6"/>
        <v>0.17372204472843461</v>
      </c>
      <c r="F26" s="11">
        <v>0</v>
      </c>
      <c r="G26" s="19"/>
      <c r="H26" s="12">
        <f t="shared" si="7"/>
        <v>0</v>
      </c>
      <c r="I26" s="11">
        <v>5.0347222222222199E-3</v>
      </c>
      <c r="J26" s="19"/>
      <c r="K26" s="14">
        <f t="shared" si="8"/>
        <v>0.17372204472843461</v>
      </c>
    </row>
    <row r="27" spans="2:11" x14ac:dyDescent="0.35">
      <c r="B27" s="18" t="s">
        <v>19</v>
      </c>
      <c r="C27" s="11">
        <v>1.34722222222222E-2</v>
      </c>
      <c r="D27" s="19"/>
      <c r="E27" s="12">
        <f t="shared" si="6"/>
        <v>0.46485623003194859</v>
      </c>
      <c r="F27" s="11">
        <v>0</v>
      </c>
      <c r="G27" s="19"/>
      <c r="H27" s="12">
        <f t="shared" si="7"/>
        <v>0</v>
      </c>
      <c r="I27" s="11">
        <v>1.34722222222222E-2</v>
      </c>
      <c r="J27" s="19"/>
      <c r="K27" s="14">
        <f t="shared" si="8"/>
        <v>0.46485623003194859</v>
      </c>
    </row>
    <row r="28" spans="2:11" ht="15" thickBot="1" x14ac:dyDescent="0.4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ht="15.5" thickTop="1" thickBot="1" x14ac:dyDescent="0.4">
      <c r="B29" s="31" t="s">
        <v>3</v>
      </c>
      <c r="C29" s="32">
        <f>SUM(C23:C28)</f>
        <v>2.064814814814812E-2</v>
      </c>
      <c r="D29" s="33"/>
      <c r="E29" s="33">
        <f>IFERROR(SUM(E23:E28),0)</f>
        <v>0.7124600638977634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2.064814814814812E-2</v>
      </c>
      <c r="J29" s="33"/>
      <c r="K29" s="34">
        <f>IFERROR(SUM(K23:K28),0)</f>
        <v>0.7124600638977634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2.8981481481481452E-2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2.8981481481481452E-2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Normal="9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194" t="s">
        <v>174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3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3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</v>
      </c>
      <c r="M7" s="45">
        <f t="shared" ref="M7:M12" si="6">IFERROR(L7/L$20,0)</f>
        <v>0</v>
      </c>
      <c r="N7" s="47">
        <f t="shared" ref="N7:N12" si="7">IFERROR(L7/L$31,0)</f>
        <v>0</v>
      </c>
    </row>
    <row r="8" spans="2:14" x14ac:dyDescent="0.35">
      <c r="B8" s="147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0</v>
      </c>
      <c r="M8" s="45">
        <f t="shared" si="6"/>
        <v>0</v>
      </c>
      <c r="N8" s="47">
        <f t="shared" si="7"/>
        <v>0</v>
      </c>
    </row>
    <row r="9" spans="2:14" x14ac:dyDescent="0.3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4.0625000000000001E-3</v>
      </c>
      <c r="G9" s="45">
        <f t="shared" si="2"/>
        <v>0.47368421052631571</v>
      </c>
      <c r="H9" s="45">
        <f t="shared" si="3"/>
        <v>0.29372384937238494</v>
      </c>
      <c r="I9" s="44">
        <v>2.2337962962963001E-3</v>
      </c>
      <c r="J9" s="45">
        <f t="shared" si="4"/>
        <v>0.31639344262295116</v>
      </c>
      <c r="K9" s="45">
        <f t="shared" si="5"/>
        <v>0.15137254901960803</v>
      </c>
      <c r="L9" s="46">
        <f t="shared" si="8"/>
        <v>6.2962962962962998E-3</v>
      </c>
      <c r="M9" s="45">
        <f t="shared" si="6"/>
        <v>0.40266469282013329</v>
      </c>
      <c r="N9" s="47">
        <f t="shared" si="7"/>
        <v>0.22024291497975718</v>
      </c>
    </row>
    <row r="10" spans="2:14" x14ac:dyDescent="0.3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2.7430555555555602E-3</v>
      </c>
      <c r="G10" s="45">
        <f t="shared" si="2"/>
        <v>0.31983805668016241</v>
      </c>
      <c r="H10" s="45">
        <f t="shared" si="3"/>
        <v>0.1983263598326363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2.7430555555555602E-3</v>
      </c>
      <c r="M10" s="45">
        <f t="shared" si="6"/>
        <v>0.17542561065877152</v>
      </c>
      <c r="N10" s="47">
        <f t="shared" si="7"/>
        <v>9.5951417004048731E-2</v>
      </c>
    </row>
    <row r="11" spans="2:14" x14ac:dyDescent="0.3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35">
      <c r="B12" s="43" t="s">
        <v>199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 x14ac:dyDescent="0.35">
      <c r="B13" s="43" t="s">
        <v>128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 x14ac:dyDescent="0.35">
      <c r="B14" s="43" t="s">
        <v>129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35">
      <c r="B15" s="43" t="s">
        <v>200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IFERROR(L15/L$20,0)</f>
        <v>0</v>
      </c>
      <c r="N15" s="47">
        <f>IFERROR(L15/L$31,0)</f>
        <v>0</v>
      </c>
    </row>
    <row r="16" spans="2:14" x14ac:dyDescent="0.35">
      <c r="B16" s="43" t="s">
        <v>127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IFERROR(L16/L$20,0)</f>
        <v>0</v>
      </c>
      <c r="N16" s="47">
        <f>IFERROR(L16/L$31,0)</f>
        <v>0</v>
      </c>
    </row>
    <row r="17" spans="2:14" x14ac:dyDescent="0.35">
      <c r="B17" s="43" t="s">
        <v>201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0</v>
      </c>
      <c r="M17" s="45">
        <f>IFERROR(L17/L$20,0)</f>
        <v>0</v>
      </c>
      <c r="N17" s="47">
        <f>IFERROR(L17/L$31,0)</f>
        <v>0</v>
      </c>
    </row>
    <row r="18" spans="2:14" x14ac:dyDescent="0.35">
      <c r="B18" s="43" t="s">
        <v>202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" thickBot="1" x14ac:dyDescent="0.4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1.77083333333333E-3</v>
      </c>
      <c r="G19" s="45">
        <f t="shared" si="2"/>
        <v>0.20647773279352183</v>
      </c>
      <c r="H19" s="45">
        <f t="shared" si="3"/>
        <v>0.12803347280334701</v>
      </c>
      <c r="I19" s="44">
        <v>4.8263888888888896E-3</v>
      </c>
      <c r="J19" s="45">
        <f t="shared" si="4"/>
        <v>0.68360655737704878</v>
      </c>
      <c r="K19" s="45">
        <f t="shared" si="5"/>
        <v>0.32705882352941168</v>
      </c>
      <c r="L19" s="46">
        <f t="shared" si="8"/>
        <v>6.5972222222222196E-3</v>
      </c>
      <c r="M19" s="45">
        <f>IFERROR(L19/L$20,0)</f>
        <v>0.42190969652109517</v>
      </c>
      <c r="N19" s="47">
        <f>IFERROR(L19/L$31,0)</f>
        <v>0.23076923076923064</v>
      </c>
    </row>
    <row r="20" spans="2:14" s="2" customFormat="1" ht="15.5" thickTop="1" thickBot="1" x14ac:dyDescent="0.4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8.5763888888888903E-3</v>
      </c>
      <c r="G20" s="62">
        <f>IFERROR(SUM(G7:G19),0)</f>
        <v>1</v>
      </c>
      <c r="H20" s="62">
        <f>IFERROR(SUM(H7:H19),0)</f>
        <v>0.62008368200836828</v>
      </c>
      <c r="I20" s="61">
        <f>SUM(I7:I19)</f>
        <v>7.0601851851851902E-3</v>
      </c>
      <c r="J20" s="62">
        <f>IFERROR(SUM(J7:J19),0)</f>
        <v>1</v>
      </c>
      <c r="K20" s="62">
        <f>IFERROR(SUM(K7:K19),0)</f>
        <v>0.47843137254901968</v>
      </c>
      <c r="L20" s="61">
        <f>SUM(L7:L19)</f>
        <v>1.5636574074074081E-2</v>
      </c>
      <c r="M20" s="62">
        <f>IFERROR(SUM(M7:M19),0)</f>
        <v>1</v>
      </c>
      <c r="N20" s="63">
        <f>IFERROR(SUM(N7:N19),0)</f>
        <v>0.54696356275303659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35">
      <c r="B23" s="50" t="s">
        <v>15</v>
      </c>
      <c r="C23" s="44">
        <v>0</v>
      </c>
      <c r="D23" s="51"/>
      <c r="E23" s="45">
        <f>IFERROR(C23/C$31,0)</f>
        <v>0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0</v>
      </c>
      <c r="M23" s="51"/>
      <c r="N23" s="47">
        <f>IFERROR(L23/L$31,0)</f>
        <v>0</v>
      </c>
    </row>
    <row r="24" spans="2:14" x14ac:dyDescent="0.35">
      <c r="B24" s="50" t="s">
        <v>16</v>
      </c>
      <c r="C24" s="44">
        <v>0</v>
      </c>
      <c r="D24" s="51"/>
      <c r="E24" s="45">
        <f t="shared" ref="E24:E28" si="9">IFERROR(C24/C$31,0)</f>
        <v>0</v>
      </c>
      <c r="F24" s="44">
        <v>0</v>
      </c>
      <c r="G24" s="51"/>
      <c r="H24" s="45">
        <f t="shared" ref="H24:H28" si="10">IFERROR(F24/F$31,0)</f>
        <v>0</v>
      </c>
      <c r="I24" s="44">
        <v>0</v>
      </c>
      <c r="J24" s="51"/>
      <c r="K24" s="45">
        <f t="shared" ref="K24:K28" si="11">IFERROR(I24/I$31,0)</f>
        <v>0</v>
      </c>
      <c r="L24" s="46">
        <f t="shared" ref="L24:L28" si="12">SUM(C24,F24,I24)</f>
        <v>0</v>
      </c>
      <c r="M24" s="51"/>
      <c r="N24" s="47">
        <f t="shared" ref="N24:N28" si="13">IFERROR(L24/L$31,0)</f>
        <v>0</v>
      </c>
    </row>
    <row r="25" spans="2:14" x14ac:dyDescent="0.35">
      <c r="B25" s="50" t="s">
        <v>17</v>
      </c>
      <c r="C25" s="44">
        <v>0</v>
      </c>
      <c r="D25" s="51"/>
      <c r="E25" s="45">
        <f t="shared" si="9"/>
        <v>0</v>
      </c>
      <c r="F25" s="44">
        <v>2.8356481481481501E-3</v>
      </c>
      <c r="G25" s="51"/>
      <c r="H25" s="45">
        <f t="shared" si="10"/>
        <v>0.20502092050209217</v>
      </c>
      <c r="I25" s="44">
        <v>0</v>
      </c>
      <c r="J25" s="51"/>
      <c r="K25" s="45">
        <f t="shared" si="11"/>
        <v>0</v>
      </c>
      <c r="L25" s="46">
        <f t="shared" si="12"/>
        <v>2.8356481481481501E-3</v>
      </c>
      <c r="M25" s="51"/>
      <c r="N25" s="47">
        <f t="shared" si="13"/>
        <v>9.9190283400809764E-2</v>
      </c>
    </row>
    <row r="26" spans="2:14" x14ac:dyDescent="0.35">
      <c r="B26" s="50" t="s">
        <v>18</v>
      </c>
      <c r="C26" s="44">
        <v>0</v>
      </c>
      <c r="D26" s="51"/>
      <c r="E26" s="45">
        <f t="shared" si="9"/>
        <v>0</v>
      </c>
      <c r="F26" s="44">
        <v>0</v>
      </c>
      <c r="G26" s="51"/>
      <c r="H26" s="45">
        <f t="shared" si="10"/>
        <v>0</v>
      </c>
      <c r="I26" s="44">
        <v>0</v>
      </c>
      <c r="J26" s="51"/>
      <c r="K26" s="45">
        <f t="shared" si="11"/>
        <v>0</v>
      </c>
      <c r="L26" s="46">
        <f t="shared" si="12"/>
        <v>0</v>
      </c>
      <c r="M26" s="51"/>
      <c r="N26" s="47">
        <f t="shared" si="13"/>
        <v>0</v>
      </c>
    </row>
    <row r="27" spans="2:14" x14ac:dyDescent="0.35">
      <c r="B27" s="50" t="s">
        <v>19</v>
      </c>
      <c r="C27" s="44">
        <v>0</v>
      </c>
      <c r="D27" s="51"/>
      <c r="E27" s="45">
        <f t="shared" si="9"/>
        <v>0</v>
      </c>
      <c r="F27" s="44">
        <v>2.4189814814814799E-3</v>
      </c>
      <c r="G27" s="51"/>
      <c r="H27" s="45">
        <f t="shared" si="10"/>
        <v>0.17489539748953961</v>
      </c>
      <c r="I27" s="44">
        <v>7.69675925925926E-3</v>
      </c>
      <c r="J27" s="51"/>
      <c r="K27" s="45">
        <f t="shared" si="11"/>
        <v>0.5215686274509802</v>
      </c>
      <c r="L27" s="46">
        <f t="shared" si="12"/>
        <v>1.0115740740740739E-2</v>
      </c>
      <c r="M27" s="51"/>
      <c r="N27" s="47">
        <f t="shared" si="13"/>
        <v>0.35384615384615375</v>
      </c>
    </row>
    <row r="28" spans="2:14" ht="15" thickBot="1" x14ac:dyDescent="0.4">
      <c r="B28" s="55" t="s">
        <v>20</v>
      </c>
      <c r="C28" s="53">
        <v>0</v>
      </c>
      <c r="D28" s="56"/>
      <c r="E28" s="54">
        <f t="shared" si="9"/>
        <v>0</v>
      </c>
      <c r="F28" s="53">
        <v>0</v>
      </c>
      <c r="G28" s="56"/>
      <c r="H28" s="54">
        <f t="shared" si="10"/>
        <v>0</v>
      </c>
      <c r="I28" s="53">
        <v>0</v>
      </c>
      <c r="J28" s="56"/>
      <c r="K28" s="54">
        <f t="shared" si="11"/>
        <v>0</v>
      </c>
      <c r="L28" s="70">
        <f t="shared" si="12"/>
        <v>0</v>
      </c>
      <c r="M28" s="56"/>
      <c r="N28" s="67">
        <f t="shared" si="13"/>
        <v>0</v>
      </c>
    </row>
    <row r="29" spans="2:14" s="2" customFormat="1" ht="15.5" thickTop="1" thickBot="1" x14ac:dyDescent="0.4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5.2546296296296299E-3</v>
      </c>
      <c r="G29" s="62"/>
      <c r="H29" s="62">
        <f>IFERROR(SUM(H23:H28),0)</f>
        <v>0.37991631799163178</v>
      </c>
      <c r="I29" s="61">
        <f>SUM(I23:I28)</f>
        <v>7.69675925925926E-3</v>
      </c>
      <c r="J29" s="62"/>
      <c r="K29" s="62">
        <f>IFERROR(SUM(K23:K28),0)</f>
        <v>0.5215686274509802</v>
      </c>
      <c r="L29" s="61">
        <f>SUM(L23:L28)</f>
        <v>1.2951388888888889E-2</v>
      </c>
      <c r="M29" s="62"/>
      <c r="N29" s="63">
        <f>IFERROR(SUM(N23:N28),0)</f>
        <v>0.45303643724696352</v>
      </c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5.5" thickTop="1" thickBot="1" x14ac:dyDescent="0.4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1.383101851851852E-2</v>
      </c>
      <c r="G31" s="64"/>
      <c r="H31" s="65">
        <f>IFERROR(SUM(H20,H29),0)</f>
        <v>1</v>
      </c>
      <c r="I31" s="61">
        <f>SUM(I20,I29)</f>
        <v>1.4756944444444451E-2</v>
      </c>
      <c r="J31" s="64"/>
      <c r="K31" s="65">
        <f>IFERROR(SUM(K20,K29),0)</f>
        <v>0.99999999999999989</v>
      </c>
      <c r="L31" s="71">
        <f>SUM(L20,L29)</f>
        <v>2.8587962962962968E-2</v>
      </c>
      <c r="M31" s="64"/>
      <c r="N31" s="66">
        <f>IFERROR(SUM(N20,N29),0)</f>
        <v>1</v>
      </c>
    </row>
    <row r="32" spans="2:14" s="3" customFormat="1" ht="66" customHeight="1" thickTop="1" thickBot="1" x14ac:dyDescent="0.4">
      <c r="B32" s="191" t="s">
        <v>273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2"/>
  <sheetViews>
    <sheetView showGridLines="0" showZeros="0" view="pageBreakPreview" zoomScaleNormal="69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194" t="s">
        <v>192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2:14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</row>
    <row r="5" spans="2:14" x14ac:dyDescent="0.35">
      <c r="B5" s="52"/>
      <c r="C5" s="198" t="s">
        <v>7</v>
      </c>
      <c r="D5" s="198"/>
      <c r="E5" s="198"/>
      <c r="F5" s="198" t="s">
        <v>8</v>
      </c>
      <c r="G5" s="198"/>
      <c r="H5" s="198"/>
      <c r="I5" s="198" t="s">
        <v>9</v>
      </c>
      <c r="J5" s="198"/>
      <c r="K5" s="198"/>
      <c r="L5" s="198" t="s">
        <v>3</v>
      </c>
      <c r="M5" s="198"/>
      <c r="N5" s="199"/>
    </row>
    <row r="6" spans="2:14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35">
      <c r="B7" s="43" t="s">
        <v>37</v>
      </c>
      <c r="C7" s="44">
        <v>0.13230324074074101</v>
      </c>
      <c r="D7" s="45">
        <f t="shared" ref="D7:D19" si="0">IFERROR(C7/C$20,0)</f>
        <v>0.18585480855215045</v>
      </c>
      <c r="E7" s="45">
        <f t="shared" ref="E7:E19" si="1">IFERROR(C7/C$31,0)</f>
        <v>0.1447768377324081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0.13230324074074101</v>
      </c>
      <c r="M7" s="45">
        <f t="shared" ref="M7:M12" si="6">IFERROR(L7/L$20,0)</f>
        <v>0.18585480855215045</v>
      </c>
      <c r="N7" s="47">
        <f t="shared" ref="N7:N12" si="7">IFERROR(L7/L$31,0)</f>
        <v>0.1447768377324081</v>
      </c>
    </row>
    <row r="8" spans="2:14" x14ac:dyDescent="0.35">
      <c r="B8" s="147" t="s">
        <v>116</v>
      </c>
      <c r="C8" s="44">
        <v>8.5844907407407398E-2</v>
      </c>
      <c r="D8" s="45">
        <f t="shared" si="0"/>
        <v>0.12059182180310532</v>
      </c>
      <c r="E8" s="45">
        <f t="shared" si="1"/>
        <v>9.3938396068696403E-2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8.5844907407407398E-2</v>
      </c>
      <c r="M8" s="45">
        <f t="shared" si="6"/>
        <v>0.12059182180310532</v>
      </c>
      <c r="N8" s="47">
        <f t="shared" si="7"/>
        <v>9.3938396068696403E-2</v>
      </c>
    </row>
    <row r="9" spans="2:14" x14ac:dyDescent="0.35">
      <c r="B9" s="43" t="s">
        <v>51</v>
      </c>
      <c r="C9" s="44">
        <v>6.0138888888888901E-2</v>
      </c>
      <c r="D9" s="45">
        <f t="shared" si="0"/>
        <v>8.4480936509226834E-2</v>
      </c>
      <c r="E9" s="45">
        <f t="shared" si="1"/>
        <v>6.5808804903997126E-2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6.0138888888888901E-2</v>
      </c>
      <c r="M9" s="45">
        <f t="shared" si="6"/>
        <v>8.4480936509226834E-2</v>
      </c>
      <c r="N9" s="47">
        <f t="shared" si="7"/>
        <v>6.5808804903997126E-2</v>
      </c>
    </row>
    <row r="10" spans="2:14" x14ac:dyDescent="0.35">
      <c r="B10" s="43" t="s">
        <v>11</v>
      </c>
      <c r="C10" s="44">
        <v>0.17461805555555601</v>
      </c>
      <c r="D10" s="45">
        <f t="shared" si="0"/>
        <v>0.24529713031460901</v>
      </c>
      <c r="E10" s="45">
        <f t="shared" si="1"/>
        <v>0.19108110846547477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0.17461805555555601</v>
      </c>
      <c r="M10" s="45">
        <f t="shared" si="6"/>
        <v>0.24529713031460901</v>
      </c>
      <c r="N10" s="47">
        <f t="shared" si="7"/>
        <v>0.19108110846547477</v>
      </c>
    </row>
    <row r="11" spans="2:14" x14ac:dyDescent="0.35">
      <c r="B11" s="43" t="s">
        <v>12</v>
      </c>
      <c r="C11" s="44">
        <v>1.51157407407407E-2</v>
      </c>
      <c r="D11" s="45">
        <f t="shared" si="0"/>
        <v>2.1234046012519232E-2</v>
      </c>
      <c r="E11" s="45">
        <f t="shared" si="1"/>
        <v>1.6540858199503464E-2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1.51157407407407E-2</v>
      </c>
      <c r="M11" s="45">
        <f t="shared" si="6"/>
        <v>2.1234046012519232E-2</v>
      </c>
      <c r="N11" s="47">
        <f t="shared" si="7"/>
        <v>1.6540858199503464E-2</v>
      </c>
    </row>
    <row r="12" spans="2:14" x14ac:dyDescent="0.35">
      <c r="B12" s="43" t="s">
        <v>199</v>
      </c>
      <c r="C12" s="44">
        <v>6.8946759259259305E-2</v>
      </c>
      <c r="D12" s="45">
        <f t="shared" si="0"/>
        <v>9.6853914315909256E-2</v>
      </c>
      <c r="E12" s="45">
        <f t="shared" si="1"/>
        <v>7.5447084452099883E-2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6.8946759259259305E-2</v>
      </c>
      <c r="M12" s="45">
        <f t="shared" si="6"/>
        <v>9.6853914315909256E-2</v>
      </c>
      <c r="N12" s="47">
        <f t="shared" si="7"/>
        <v>7.5447084452099883E-2</v>
      </c>
    </row>
    <row r="13" spans="2:14" x14ac:dyDescent="0.35">
      <c r="B13" s="43" t="s">
        <v>128</v>
      </c>
      <c r="C13" s="44">
        <v>1.05671296296296E-2</v>
      </c>
      <c r="D13" s="45">
        <f t="shared" si="0"/>
        <v>1.4844321599869875E-2</v>
      </c>
      <c r="E13" s="45">
        <f t="shared" si="1"/>
        <v>1.1563402401337412E-2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1.05671296296296E-2</v>
      </c>
      <c r="M13" s="45">
        <f t="shared" ref="M13:M15" si="10">IFERROR(L13/L$20,0)</f>
        <v>1.4844321599869875E-2</v>
      </c>
      <c r="N13" s="47">
        <f t="shared" ref="N13:N15" si="11">IFERROR(L13/L$31,0)</f>
        <v>1.1563402401337412E-2</v>
      </c>
    </row>
    <row r="14" spans="2:14" x14ac:dyDescent="0.35">
      <c r="B14" s="43" t="s">
        <v>129</v>
      </c>
      <c r="C14" s="44">
        <v>9.69907407407407E-3</v>
      </c>
      <c r="D14" s="45">
        <f t="shared" si="0"/>
        <v>1.3624908544020794E-2</v>
      </c>
      <c r="E14" s="45">
        <f t="shared" si="1"/>
        <v>1.0613506256649259E-2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9.69907407407407E-3</v>
      </c>
      <c r="M14" s="45">
        <f t="shared" si="10"/>
        <v>1.3624908544020794E-2</v>
      </c>
      <c r="N14" s="47">
        <f t="shared" si="11"/>
        <v>1.0613506256649259E-2</v>
      </c>
    </row>
    <row r="15" spans="2:14" x14ac:dyDescent="0.35">
      <c r="B15" s="43" t="s">
        <v>200</v>
      </c>
      <c r="C15" s="44">
        <v>1.0405092592592599E-2</v>
      </c>
      <c r="D15" s="45">
        <f t="shared" si="0"/>
        <v>1.4616697829444757E-2</v>
      </c>
      <c r="E15" s="45">
        <f t="shared" si="1"/>
        <v>1.1386088454328992E-2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1.0405092592592599E-2</v>
      </c>
      <c r="M15" s="45">
        <f t="shared" si="10"/>
        <v>1.4616697829444757E-2</v>
      </c>
      <c r="N15" s="47">
        <f t="shared" si="11"/>
        <v>1.1386088454328992E-2</v>
      </c>
    </row>
    <row r="16" spans="2:14" x14ac:dyDescent="0.35">
      <c r="B16" s="43" t="s">
        <v>127</v>
      </c>
      <c r="C16" s="44">
        <v>6.7939814814814798E-3</v>
      </c>
      <c r="D16" s="45">
        <f t="shared" si="0"/>
        <v>9.5439395171124184E-3</v>
      </c>
      <c r="E16" s="45">
        <f t="shared" si="1"/>
        <v>7.4345204924261537E-3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6.7939814814814798E-3</v>
      </c>
      <c r="M16" s="45">
        <f>IFERROR(L16/L$20,0)</f>
        <v>9.5439395171124184E-3</v>
      </c>
      <c r="N16" s="47">
        <f>IFERROR(L16/L$31,0)</f>
        <v>7.4345204924261537E-3</v>
      </c>
    </row>
    <row r="17" spans="2:14" x14ac:dyDescent="0.35">
      <c r="B17" s="43" t="s">
        <v>201</v>
      </c>
      <c r="C17" s="44">
        <v>2.5370370370370401E-2</v>
      </c>
      <c r="D17" s="45">
        <f t="shared" si="0"/>
        <v>3.5639378912283567E-2</v>
      </c>
      <c r="E17" s="45">
        <f t="shared" si="1"/>
        <v>2.7762297988753241E-2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2.5370370370370401E-2</v>
      </c>
      <c r="M17" s="45">
        <f>IFERROR(L17/L$20,0)</f>
        <v>3.5639378912283567E-2</v>
      </c>
      <c r="N17" s="47">
        <f>IFERROR(L17/L$31,0)</f>
        <v>2.7762297988753241E-2</v>
      </c>
    </row>
    <row r="18" spans="2:14" x14ac:dyDescent="0.35">
      <c r="B18" s="43" t="s">
        <v>202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" thickBot="1" x14ac:dyDescent="0.4">
      <c r="B19" s="43" t="s">
        <v>13</v>
      </c>
      <c r="C19" s="44">
        <v>0.112060185185185</v>
      </c>
      <c r="D19" s="45">
        <f t="shared" si="0"/>
        <v>0.15741809608974841</v>
      </c>
      <c r="E19" s="45">
        <f t="shared" si="1"/>
        <v>0.12262525963827924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0.112060185185185</v>
      </c>
      <c r="M19" s="45">
        <f>IFERROR(L19/L$20,0)</f>
        <v>0.15741809608974841</v>
      </c>
      <c r="N19" s="47">
        <f>IFERROR(L19/L$31,0)</f>
        <v>0.12262525963827924</v>
      </c>
    </row>
    <row r="20" spans="2:14" ht="15.5" thickTop="1" thickBot="1" x14ac:dyDescent="0.4">
      <c r="B20" s="60" t="s">
        <v>3</v>
      </c>
      <c r="C20" s="61">
        <f>SUM(C7:C19)</f>
        <v>0.71186342592592655</v>
      </c>
      <c r="D20" s="62">
        <f>IFERROR(SUM(D7:D19),0)</f>
        <v>0.99999999999999989</v>
      </c>
      <c r="E20" s="62">
        <f>IFERROR(SUM(E7:E19),0)</f>
        <v>0.77897816505395401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0.71186342592592655</v>
      </c>
      <c r="M20" s="62">
        <f>IFERROR(SUM(M7:M19),0)</f>
        <v>0.99999999999999989</v>
      </c>
      <c r="N20" s="63">
        <f>IFERROR(SUM(N7:N19),0)</f>
        <v>0.77897816505395401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35">
      <c r="B23" s="50" t="s">
        <v>15</v>
      </c>
      <c r="C23" s="44">
        <v>3.4722222222222202E-4</v>
      </c>
      <c r="D23" s="51"/>
      <c r="E23" s="45">
        <f>IFERROR(C23/C$31,0)</f>
        <v>3.7995845787527178E-4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3.4722222222222202E-4</v>
      </c>
      <c r="M23" s="51"/>
      <c r="N23" s="47">
        <f>IFERROR(L23/L$31,0)</f>
        <v>3.7995845787527178E-4</v>
      </c>
    </row>
    <row r="24" spans="2:14" x14ac:dyDescent="0.35">
      <c r="B24" s="50" t="s">
        <v>16</v>
      </c>
      <c r="C24" s="44">
        <v>0</v>
      </c>
      <c r="D24" s="51"/>
      <c r="E24" s="45">
        <f t="shared" ref="E24:E28" si="12">IFERROR(C24/C$31,0)</f>
        <v>0</v>
      </c>
      <c r="F24" s="44">
        <v>0</v>
      </c>
      <c r="G24" s="51"/>
      <c r="H24" s="45">
        <f t="shared" ref="H24:H28" si="13">IFERROR(F24/F$31,0)</f>
        <v>0</v>
      </c>
      <c r="I24" s="44">
        <v>0</v>
      </c>
      <c r="J24" s="51"/>
      <c r="K24" s="45">
        <f t="shared" ref="K24:K28" si="14">IFERROR(I24/I$31,0)</f>
        <v>0</v>
      </c>
      <c r="L24" s="46">
        <f t="shared" ref="L24:L28" si="15">SUM(C24,F24,I24)</f>
        <v>0</v>
      </c>
      <c r="M24" s="51"/>
      <c r="N24" s="47">
        <f t="shared" ref="N24:N28" si="16">IFERROR(L24/L$31,0)</f>
        <v>0</v>
      </c>
    </row>
    <row r="25" spans="2:14" x14ac:dyDescent="0.35">
      <c r="B25" s="50" t="s">
        <v>17</v>
      </c>
      <c r="C25" s="44">
        <v>2.32638888888889E-3</v>
      </c>
      <c r="D25" s="51"/>
      <c r="E25" s="45">
        <f t="shared" si="12"/>
        <v>2.5457216677643234E-3</v>
      </c>
      <c r="F25" s="44">
        <v>0</v>
      </c>
      <c r="G25" s="51"/>
      <c r="H25" s="45">
        <f t="shared" si="13"/>
        <v>0</v>
      </c>
      <c r="I25" s="44">
        <v>0</v>
      </c>
      <c r="J25" s="51"/>
      <c r="K25" s="45">
        <f t="shared" si="14"/>
        <v>0</v>
      </c>
      <c r="L25" s="46">
        <f t="shared" si="15"/>
        <v>2.32638888888889E-3</v>
      </c>
      <c r="M25" s="51"/>
      <c r="N25" s="47">
        <f t="shared" si="16"/>
        <v>2.5457216677643234E-3</v>
      </c>
    </row>
    <row r="26" spans="2:14" x14ac:dyDescent="0.35">
      <c r="B26" s="50" t="s">
        <v>18</v>
      </c>
      <c r="C26" s="44">
        <v>9.2361111111111099E-3</v>
      </c>
      <c r="D26" s="51"/>
      <c r="E26" s="45">
        <f t="shared" si="12"/>
        <v>1.0106894979482233E-2</v>
      </c>
      <c r="F26" s="44">
        <v>0</v>
      </c>
      <c r="G26" s="51"/>
      <c r="H26" s="45">
        <f t="shared" si="13"/>
        <v>0</v>
      </c>
      <c r="I26" s="44">
        <v>0</v>
      </c>
      <c r="J26" s="51"/>
      <c r="K26" s="45">
        <f t="shared" si="14"/>
        <v>0</v>
      </c>
      <c r="L26" s="46">
        <f t="shared" si="15"/>
        <v>9.2361111111111099E-3</v>
      </c>
      <c r="M26" s="51"/>
      <c r="N26" s="47">
        <f t="shared" si="16"/>
        <v>1.0106894979482233E-2</v>
      </c>
    </row>
    <row r="27" spans="2:14" s="2" customFormat="1" x14ac:dyDescent="0.35">
      <c r="B27" s="50" t="s">
        <v>19</v>
      </c>
      <c r="C27" s="44">
        <v>0.18670138888888901</v>
      </c>
      <c r="D27" s="51"/>
      <c r="E27" s="45">
        <f t="shared" si="12"/>
        <v>0.20430366279953388</v>
      </c>
      <c r="F27" s="44">
        <v>0</v>
      </c>
      <c r="G27" s="51"/>
      <c r="H27" s="45">
        <f t="shared" si="13"/>
        <v>0</v>
      </c>
      <c r="I27" s="44">
        <v>0</v>
      </c>
      <c r="J27" s="51"/>
      <c r="K27" s="45">
        <f t="shared" si="14"/>
        <v>0</v>
      </c>
      <c r="L27" s="46">
        <f t="shared" si="15"/>
        <v>0.18670138888888901</v>
      </c>
      <c r="M27" s="51"/>
      <c r="N27" s="47">
        <f t="shared" si="16"/>
        <v>0.20430366279953388</v>
      </c>
    </row>
    <row r="28" spans="2:14" ht="15" thickBot="1" x14ac:dyDescent="0.4">
      <c r="B28" s="55" t="s">
        <v>20</v>
      </c>
      <c r="C28" s="53">
        <v>3.3680555555555599E-3</v>
      </c>
      <c r="D28" s="56"/>
      <c r="E28" s="54">
        <f t="shared" si="12"/>
        <v>3.6855970413901431E-3</v>
      </c>
      <c r="F28" s="53">
        <v>0</v>
      </c>
      <c r="G28" s="56"/>
      <c r="H28" s="54">
        <f t="shared" si="13"/>
        <v>0</v>
      </c>
      <c r="I28" s="53">
        <v>0</v>
      </c>
      <c r="J28" s="56"/>
      <c r="K28" s="54">
        <f t="shared" si="14"/>
        <v>0</v>
      </c>
      <c r="L28" s="70">
        <f t="shared" si="15"/>
        <v>3.3680555555555599E-3</v>
      </c>
      <c r="M28" s="56"/>
      <c r="N28" s="67">
        <f t="shared" si="16"/>
        <v>3.6855970413901431E-3</v>
      </c>
    </row>
    <row r="29" spans="2:14" s="3" customFormat="1" ht="15.5" thickTop="1" thickBot="1" x14ac:dyDescent="0.4">
      <c r="B29" s="60" t="s">
        <v>3</v>
      </c>
      <c r="C29" s="61">
        <f>SUM(C23:C28)</f>
        <v>0.20197916666666679</v>
      </c>
      <c r="D29" s="62"/>
      <c r="E29" s="62">
        <f>IFERROR(SUM(E23:E28),0)</f>
        <v>0.22102183494604585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0.20197916666666679</v>
      </c>
      <c r="M29" s="62"/>
      <c r="N29" s="63">
        <f>IFERROR(SUM(N23:N28),0)</f>
        <v>0.22102183494604585</v>
      </c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5.5" thickTop="1" thickBot="1" x14ac:dyDescent="0.4">
      <c r="B31" s="60" t="s">
        <v>6</v>
      </c>
      <c r="C31" s="61">
        <f>SUM(C20,C29)</f>
        <v>0.91384259259259337</v>
      </c>
      <c r="D31" s="64"/>
      <c r="E31" s="65">
        <f>IFERROR(SUM(E20,E29),0)</f>
        <v>0.99999999999999989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0.91384259259259337</v>
      </c>
      <c r="M31" s="64"/>
      <c r="N31" s="66">
        <f>IFERROR(SUM(N20,N29),0)</f>
        <v>0.99999999999999989</v>
      </c>
    </row>
    <row r="32" spans="2:14" ht="81.75" customHeight="1" thickTop="1" thickBot="1" x14ac:dyDescent="0.4">
      <c r="B32" s="191" t="s">
        <v>274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2"/>
  <sheetViews>
    <sheetView showGridLines="0" showZeros="0" view="pageBreakPreview" topLeftCell="A7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48.26953125" style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130</v>
      </c>
      <c r="D5" s="203"/>
      <c r="E5" s="203"/>
      <c r="F5" s="198" t="s">
        <v>115</v>
      </c>
      <c r="G5" s="203"/>
      <c r="H5" s="203"/>
      <c r="I5" s="198" t="s">
        <v>3</v>
      </c>
      <c r="J5" s="198"/>
      <c r="K5" s="199"/>
    </row>
    <row r="6" spans="2:11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6.2592592592592602E-2</v>
      </c>
      <c r="G7" s="45">
        <f t="shared" ref="G7:G19" si="2">IFERROR(F7/F$20,0)</f>
        <v>0.18063998931124325</v>
      </c>
      <c r="H7" s="45">
        <f t="shared" ref="H7:H19" si="3">IFERROR(F7/F$31,0)</f>
        <v>0.1553353439609364</v>
      </c>
      <c r="I7" s="44">
        <f>SUM(C7,F7)</f>
        <v>6.2592592592592602E-2</v>
      </c>
      <c r="J7" s="45">
        <f t="shared" ref="J7:J19" si="4">IFERROR(I7/I$20,0)</f>
        <v>0.17366173212164032</v>
      </c>
      <c r="K7" s="47">
        <f t="shared" ref="K7:K19" si="5">IFERROR(I7/I$31,0)</f>
        <v>0.1501471486478983</v>
      </c>
    </row>
    <row r="8" spans="2:11" x14ac:dyDescent="0.35">
      <c r="B8" s="147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5.77893518518518E-2</v>
      </c>
      <c r="G8" s="45">
        <f t="shared" si="2"/>
        <v>0.16677800788295796</v>
      </c>
      <c r="H8" s="45">
        <f t="shared" si="3"/>
        <v>0.14341519460002858</v>
      </c>
      <c r="I8" s="44">
        <f t="shared" ref="I8:I19" si="6">SUM(C8,F8)</f>
        <v>5.77893518518518E-2</v>
      </c>
      <c r="J8" s="45">
        <f t="shared" si="4"/>
        <v>0.16033524934973173</v>
      </c>
      <c r="K8" s="47">
        <f t="shared" si="5"/>
        <v>0.13862513187850506</v>
      </c>
    </row>
    <row r="9" spans="2:11" x14ac:dyDescent="0.3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2.3877314814814799E-2</v>
      </c>
      <c r="G9" s="45">
        <f t="shared" si="2"/>
        <v>6.8909078762776355E-2</v>
      </c>
      <c r="H9" s="45">
        <f t="shared" si="3"/>
        <v>5.925606778687343E-2</v>
      </c>
      <c r="I9" s="44">
        <f t="shared" si="6"/>
        <v>2.3877314814814799E-2</v>
      </c>
      <c r="J9" s="45">
        <f t="shared" si="4"/>
        <v>6.6247069779390474E-2</v>
      </c>
      <c r="K9" s="47">
        <f t="shared" si="5"/>
        <v>5.7276917097007017E-2</v>
      </c>
    </row>
    <row r="10" spans="2:11" x14ac:dyDescent="0.35">
      <c r="B10" s="43" t="s">
        <v>11</v>
      </c>
      <c r="C10" s="44">
        <v>1.39236111111111E-2</v>
      </c>
      <c r="D10" s="45">
        <f t="shared" si="0"/>
        <v>1</v>
      </c>
      <c r="E10" s="45">
        <f t="shared" si="1"/>
        <v>1</v>
      </c>
      <c r="F10" s="44">
        <v>5.5659722222222201E-2</v>
      </c>
      <c r="G10" s="45">
        <f t="shared" si="2"/>
        <v>0.16063197274367019</v>
      </c>
      <c r="H10" s="45">
        <f t="shared" si="3"/>
        <v>0.13813011632916838</v>
      </c>
      <c r="I10" s="44">
        <f t="shared" si="6"/>
        <v>6.9583333333333303E-2</v>
      </c>
      <c r="J10" s="45">
        <f t="shared" si="4"/>
        <v>0.19305738415593585</v>
      </c>
      <c r="K10" s="47">
        <f t="shared" si="5"/>
        <v>0.16691654172913536</v>
      </c>
    </row>
    <row r="11" spans="2:11" x14ac:dyDescent="0.3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1.29166666666667E-2</v>
      </c>
      <c r="G11" s="45">
        <f t="shared" si="2"/>
        <v>3.7277039214376473E-2</v>
      </c>
      <c r="H11" s="45">
        <f t="shared" si="3"/>
        <v>3.2055148642826443E-2</v>
      </c>
      <c r="I11" s="44">
        <f t="shared" si="6"/>
        <v>1.29166666666667E-2</v>
      </c>
      <c r="J11" s="45">
        <f t="shared" si="4"/>
        <v>3.5836999454095984E-2</v>
      </c>
      <c r="K11" s="47">
        <f t="shared" si="5"/>
        <v>3.0984507746127016E-2</v>
      </c>
    </row>
    <row r="12" spans="2:11" x14ac:dyDescent="0.35">
      <c r="B12" s="43" t="s">
        <v>199</v>
      </c>
      <c r="C12" s="44">
        <v>0</v>
      </c>
      <c r="D12" s="45">
        <f t="shared" si="0"/>
        <v>0</v>
      </c>
      <c r="E12" s="45">
        <f t="shared" si="1"/>
        <v>0</v>
      </c>
      <c r="F12" s="44">
        <v>2.73958333333333E-2</v>
      </c>
      <c r="G12" s="45">
        <f t="shared" si="2"/>
        <v>7.9063397688556247E-2</v>
      </c>
      <c r="H12" s="45">
        <f t="shared" si="3"/>
        <v>6.7987936234381638E-2</v>
      </c>
      <c r="I12" s="44">
        <f t="shared" si="6"/>
        <v>2.73958333333333E-2</v>
      </c>
      <c r="J12" s="45">
        <f t="shared" si="4"/>
        <v>7.600911980989683E-2</v>
      </c>
      <c r="K12" s="47">
        <f t="shared" si="5"/>
        <v>6.5717141429285281E-2</v>
      </c>
    </row>
    <row r="13" spans="2:11" x14ac:dyDescent="0.35">
      <c r="B13" s="43" t="s">
        <v>128</v>
      </c>
      <c r="C13" s="44">
        <v>0</v>
      </c>
      <c r="D13" s="45">
        <f t="shared" si="0"/>
        <v>0</v>
      </c>
      <c r="E13" s="45">
        <f t="shared" si="1"/>
        <v>0</v>
      </c>
      <c r="F13" s="44">
        <v>1.25578703703704E-2</v>
      </c>
      <c r="G13" s="45">
        <f t="shared" si="2"/>
        <v>3.6241565902866008E-2</v>
      </c>
      <c r="H13" s="45">
        <f t="shared" si="3"/>
        <v>3.1164727847192372E-2</v>
      </c>
      <c r="I13" s="44">
        <f t="shared" si="6"/>
        <v>1.25578703703704E-2</v>
      </c>
      <c r="J13" s="45">
        <f t="shared" si="4"/>
        <v>3.4841527247037755E-2</v>
      </c>
      <c r="K13" s="47">
        <f t="shared" si="5"/>
        <v>3.0123826975401259E-2</v>
      </c>
    </row>
    <row r="14" spans="2:11" x14ac:dyDescent="0.35">
      <c r="B14" s="43" t="s">
        <v>129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44">
        <v>0</v>
      </c>
      <c r="D16" s="45">
        <f t="shared" si="0"/>
        <v>0</v>
      </c>
      <c r="E16" s="45">
        <f t="shared" si="1"/>
        <v>0</v>
      </c>
      <c r="F16" s="44">
        <v>7.9050925925925903E-3</v>
      </c>
      <c r="G16" s="45">
        <f t="shared" si="2"/>
        <v>2.2813815218117435E-2</v>
      </c>
      <c r="H16" s="45">
        <f t="shared" si="3"/>
        <v>1.9617980755421507E-2</v>
      </c>
      <c r="I16" s="44">
        <f t="shared" si="6"/>
        <v>7.9050925925925903E-3</v>
      </c>
      <c r="J16" s="45">
        <f t="shared" si="4"/>
        <v>2.1932500561960114E-2</v>
      </c>
      <c r="K16" s="47">
        <f t="shared" si="5"/>
        <v>1.896274085179632E-2</v>
      </c>
    </row>
    <row r="17" spans="2:14" x14ac:dyDescent="0.35">
      <c r="B17" s="43" t="s">
        <v>201</v>
      </c>
      <c r="C17" s="44">
        <v>0</v>
      </c>
      <c r="D17" s="45">
        <f t="shared" si="0"/>
        <v>0</v>
      </c>
      <c r="E17" s="45">
        <f t="shared" si="1"/>
        <v>0</v>
      </c>
      <c r="F17" s="44">
        <v>1.81712962962963E-2</v>
      </c>
      <c r="G17" s="45">
        <f t="shared" si="2"/>
        <v>5.2441712873271436E-2</v>
      </c>
      <c r="H17" s="45">
        <f t="shared" si="3"/>
        <v>4.5095504811144625E-2</v>
      </c>
      <c r="I17" s="44">
        <f t="shared" si="6"/>
        <v>1.81712962962963E-2</v>
      </c>
      <c r="J17" s="45">
        <f t="shared" si="4"/>
        <v>5.0415850486496917E-2</v>
      </c>
      <c r="K17" s="47">
        <f t="shared" si="5"/>
        <v>4.3589316452884677E-2</v>
      </c>
    </row>
    <row r="18" spans="2:14" x14ac:dyDescent="0.35">
      <c r="B18" s="43" t="s">
        <v>202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4" ht="15" thickBot="1" x14ac:dyDescent="0.4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6.7638888888888901E-2</v>
      </c>
      <c r="G19" s="45">
        <f t="shared" si="2"/>
        <v>0.19520342040216451</v>
      </c>
      <c r="H19" s="45">
        <f t="shared" si="3"/>
        <v>0.16785868160275744</v>
      </c>
      <c r="I19" s="44">
        <f t="shared" si="6"/>
        <v>6.7638888888888901E-2</v>
      </c>
      <c r="J19" s="45">
        <f t="shared" si="4"/>
        <v>0.18766256703381401</v>
      </c>
      <c r="K19" s="47">
        <f t="shared" si="5"/>
        <v>0.1622522072297185</v>
      </c>
    </row>
    <row r="20" spans="2:14" ht="15.5" thickTop="1" thickBot="1" x14ac:dyDescent="0.4">
      <c r="B20" s="60" t="s">
        <v>3</v>
      </c>
      <c r="C20" s="61">
        <f>SUM(C7:C19)</f>
        <v>1.39236111111111E-2</v>
      </c>
      <c r="D20" s="62">
        <f>IFERROR(SUM(D7:D19),0)</f>
        <v>1</v>
      </c>
      <c r="E20" s="62">
        <f>IFERROR(SUM(E7:E19),0)</f>
        <v>1</v>
      </c>
      <c r="F20" s="61">
        <f>SUM(F7:F19)</f>
        <v>0.34650462962962963</v>
      </c>
      <c r="G20" s="62">
        <f>IFERROR(SUM(G7:G19),0)</f>
        <v>0.99999999999999978</v>
      </c>
      <c r="H20" s="62">
        <f>IFERROR(SUM(H7:H19),0)</f>
        <v>0.85991670257073083</v>
      </c>
      <c r="I20" s="61">
        <f>SUM(I7:I19)</f>
        <v>0.3604282407407407</v>
      </c>
      <c r="J20" s="62">
        <f>IFERROR(SUM(J7:J19),0)</f>
        <v>0.99999999999999989</v>
      </c>
      <c r="K20" s="63">
        <f>IFERROR(SUM(K7:K19),0)</f>
        <v>0.86459548003775888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 x14ac:dyDescent="0.35">
      <c r="B23" s="50" t="s">
        <v>15</v>
      </c>
      <c r="C23" s="44">
        <v>0</v>
      </c>
      <c r="D23" s="51"/>
      <c r="E23" s="45">
        <f>IFERROR(C23/C$31,0)</f>
        <v>0</v>
      </c>
      <c r="F23" s="44">
        <v>8.6805555555555605E-4</v>
      </c>
      <c r="G23" s="51"/>
      <c r="H23" s="45">
        <f>IFERROR(F23/F$31,0)</f>
        <v>2.1542438604049987E-3</v>
      </c>
      <c r="I23" s="44">
        <f t="shared" ref="I23:I28" si="7">SUM(C23,F23)</f>
        <v>8.6805555555555605E-4</v>
      </c>
      <c r="J23" s="51"/>
      <c r="K23" s="47">
        <f>IFERROR(I23/I$31,0)</f>
        <v>2.0822921872397145E-3</v>
      </c>
    </row>
    <row r="24" spans="2:14" x14ac:dyDescent="0.35">
      <c r="B24" s="50" t="s">
        <v>16</v>
      </c>
      <c r="C24" s="44">
        <v>0</v>
      </c>
      <c r="D24" s="51"/>
      <c r="E24" s="45">
        <f t="shared" ref="E24:E28" si="8">IFERROR(C24/C$31,0)</f>
        <v>0</v>
      </c>
      <c r="F24" s="44">
        <v>2.19907407407407E-4</v>
      </c>
      <c r="G24" s="51"/>
      <c r="H24" s="45">
        <f t="shared" ref="H24:H28" si="9">IFERROR(F24/F$31,0)</f>
        <v>5.4574177796926505E-4</v>
      </c>
      <c r="I24" s="44">
        <f t="shared" si="7"/>
        <v>2.19907407407407E-4</v>
      </c>
      <c r="J24" s="51"/>
      <c r="K24" s="47">
        <f t="shared" ref="K24:K28" si="10">IFERROR(I24/I$31,0)</f>
        <v>5.275140207673931E-4</v>
      </c>
    </row>
    <row r="25" spans="2:14" x14ac:dyDescent="0.35">
      <c r="B25" s="50" t="s">
        <v>17</v>
      </c>
      <c r="C25" s="44">
        <v>0</v>
      </c>
      <c r="D25" s="51"/>
      <c r="E25" s="45">
        <f t="shared" si="8"/>
        <v>0</v>
      </c>
      <c r="F25" s="44">
        <v>3.7037037037037003E-4</v>
      </c>
      <c r="G25" s="51"/>
      <c r="H25" s="45">
        <f t="shared" si="9"/>
        <v>9.1914404710613149E-4</v>
      </c>
      <c r="I25" s="44">
        <f t="shared" si="7"/>
        <v>3.7037037037037003E-4</v>
      </c>
      <c r="J25" s="51"/>
      <c r="K25" s="47">
        <f t="shared" si="10"/>
        <v>8.8844466655561025E-4</v>
      </c>
    </row>
    <row r="26" spans="2:14" x14ac:dyDescent="0.35">
      <c r="B26" s="50" t="s">
        <v>18</v>
      </c>
      <c r="C26" s="44">
        <v>0</v>
      </c>
      <c r="D26" s="51"/>
      <c r="E26" s="45">
        <f t="shared" si="8"/>
        <v>0</v>
      </c>
      <c r="F26" s="44">
        <v>4.1319444444444398E-3</v>
      </c>
      <c r="G26" s="51"/>
      <c r="H26" s="45">
        <f t="shared" si="9"/>
        <v>1.0254200775527777E-2</v>
      </c>
      <c r="I26" s="44">
        <f t="shared" si="7"/>
        <v>4.1319444444444398E-3</v>
      </c>
      <c r="J26" s="51"/>
      <c r="K26" s="47">
        <f t="shared" si="10"/>
        <v>9.911710811261026E-3</v>
      </c>
    </row>
    <row r="27" spans="2:14" s="2" customFormat="1" x14ac:dyDescent="0.35">
      <c r="B27" s="50" t="s">
        <v>19</v>
      </c>
      <c r="C27" s="44">
        <v>0</v>
      </c>
      <c r="D27" s="51"/>
      <c r="E27" s="45">
        <f t="shared" si="8"/>
        <v>0</v>
      </c>
      <c r="F27" s="44">
        <v>4.6435185185185197E-2</v>
      </c>
      <c r="G27" s="51"/>
      <c r="H27" s="45">
        <f t="shared" si="9"/>
        <v>0.11523768490593136</v>
      </c>
      <c r="I27" s="44">
        <f t="shared" si="7"/>
        <v>4.6435185185185197E-2</v>
      </c>
      <c r="J27" s="51"/>
      <c r="K27" s="47">
        <f t="shared" si="10"/>
        <v>0.11138875006940976</v>
      </c>
      <c r="L27" s="1"/>
      <c r="M27" s="1"/>
      <c r="N27" s="1"/>
    </row>
    <row r="28" spans="2:14" ht="15" thickBot="1" x14ac:dyDescent="0.4">
      <c r="B28" s="55" t="s">
        <v>20</v>
      </c>
      <c r="C28" s="53">
        <v>0</v>
      </c>
      <c r="D28" s="56"/>
      <c r="E28" s="54">
        <f t="shared" si="8"/>
        <v>0</v>
      </c>
      <c r="F28" s="53">
        <v>4.4212962962962999E-3</v>
      </c>
      <c r="G28" s="56"/>
      <c r="H28" s="54">
        <f t="shared" si="9"/>
        <v>1.0972282062329464E-2</v>
      </c>
      <c r="I28" s="44">
        <f t="shared" si="7"/>
        <v>4.4212962962962999E-3</v>
      </c>
      <c r="J28" s="56"/>
      <c r="K28" s="67">
        <f t="shared" si="10"/>
        <v>1.0605808207007615E-2</v>
      </c>
    </row>
    <row r="29" spans="2:14" s="3" customFormat="1" ht="15.5" thickTop="1" thickBot="1" x14ac:dyDescent="0.4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5.6446759259259266E-2</v>
      </c>
      <c r="G29" s="62"/>
      <c r="H29" s="62">
        <f>IFERROR(SUM(H23:H28),0)</f>
        <v>0.140083297429269</v>
      </c>
      <c r="I29" s="61">
        <f>SUM(I23:I28)</f>
        <v>5.6446759259259266E-2</v>
      </c>
      <c r="J29" s="62"/>
      <c r="K29" s="63">
        <f>IFERROR(SUM(K23:K28),0)</f>
        <v>0.13540451996224112</v>
      </c>
      <c r="L29" s="1"/>
      <c r="M29" s="1"/>
      <c r="N29" s="1"/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5.5" thickTop="1" thickBot="1" x14ac:dyDescent="0.4">
      <c r="B31" s="60" t="s">
        <v>6</v>
      </c>
      <c r="C31" s="61">
        <f>SUM(C20,C29)</f>
        <v>1.39236111111111E-2</v>
      </c>
      <c r="D31" s="64"/>
      <c r="E31" s="65">
        <f>IFERROR(SUM(E20,E29),0)</f>
        <v>1</v>
      </c>
      <c r="F31" s="61">
        <f>SUM(F20,F29)</f>
        <v>0.40295138888888893</v>
      </c>
      <c r="G31" s="64"/>
      <c r="H31" s="65">
        <f>IFERROR(SUM(H20,H29),0)</f>
        <v>0.99999999999999978</v>
      </c>
      <c r="I31" s="61">
        <f>SUM(I20,I29)</f>
        <v>0.416875</v>
      </c>
      <c r="J31" s="64"/>
      <c r="K31" s="66">
        <f>IFERROR(SUM(K20,K29),0)</f>
        <v>1</v>
      </c>
    </row>
    <row r="32" spans="2:14" ht="66" customHeight="1" thickTop="1" thickBot="1" x14ac:dyDescent="0.4">
      <c r="B32" s="200" t="s">
        <v>275</v>
      </c>
      <c r="C32" s="201"/>
      <c r="D32" s="201"/>
      <c r="E32" s="201"/>
      <c r="F32" s="201"/>
      <c r="G32" s="201"/>
      <c r="H32" s="201"/>
      <c r="I32" s="201"/>
      <c r="J32" s="201"/>
      <c r="K32" s="202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276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131</v>
      </c>
      <c r="D5" s="203"/>
      <c r="E5" s="203"/>
      <c r="F5" s="198" t="s">
        <v>277</v>
      </c>
      <c r="G5" s="203"/>
      <c r="H5" s="203"/>
      <c r="I5" s="198" t="s">
        <v>3</v>
      </c>
      <c r="J5" s="198"/>
      <c r="K5" s="199"/>
    </row>
    <row r="6" spans="2:11" s="131" customFormat="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64">
        <f t="shared" ref="D7:D19" si="0">IFERROR(C7/C$20,0)</f>
        <v>0</v>
      </c>
      <c r="E7" s="164">
        <f t="shared" ref="E7:E19" si="1">IFERROR(C7/C$31,0)</f>
        <v>0</v>
      </c>
      <c r="F7" s="132">
        <v>0</v>
      </c>
      <c r="G7" s="164">
        <f t="shared" ref="G7:G19" si="2">IFERROR(F7/F$20,0)</f>
        <v>0</v>
      </c>
      <c r="H7" s="164">
        <f t="shared" ref="H7:H19" si="3">IFERROR(F7/F$31,0)</f>
        <v>0</v>
      </c>
      <c r="I7" s="44">
        <f>SUM(C7,F7)</f>
        <v>0</v>
      </c>
      <c r="J7" s="158">
        <f t="shared" ref="J7:J19" si="4">IFERROR(I7/I$20,0)</f>
        <v>0</v>
      </c>
      <c r="K7" s="159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64">
        <f t="shared" si="0"/>
        <v>0</v>
      </c>
      <c r="E8" s="164">
        <f t="shared" si="1"/>
        <v>0</v>
      </c>
      <c r="F8" s="132">
        <v>0</v>
      </c>
      <c r="G8" s="164">
        <f t="shared" si="2"/>
        <v>0</v>
      </c>
      <c r="H8" s="164">
        <f t="shared" si="3"/>
        <v>0</v>
      </c>
      <c r="I8" s="44">
        <f t="shared" ref="I8:I19" si="6">SUM(C8,F8)</f>
        <v>0</v>
      </c>
      <c r="J8" s="158">
        <f t="shared" si="4"/>
        <v>0</v>
      </c>
      <c r="K8" s="159">
        <f t="shared" si="5"/>
        <v>0</v>
      </c>
    </row>
    <row r="9" spans="2:11" x14ac:dyDescent="0.35">
      <c r="B9" s="43" t="s">
        <v>51</v>
      </c>
      <c r="C9" s="132">
        <v>0</v>
      </c>
      <c r="D9" s="164">
        <f t="shared" si="0"/>
        <v>0</v>
      </c>
      <c r="E9" s="164">
        <f t="shared" si="1"/>
        <v>0</v>
      </c>
      <c r="F9" s="132">
        <v>0</v>
      </c>
      <c r="G9" s="164">
        <f t="shared" si="2"/>
        <v>0</v>
      </c>
      <c r="H9" s="164">
        <f t="shared" si="3"/>
        <v>0</v>
      </c>
      <c r="I9" s="44">
        <f t="shared" si="6"/>
        <v>0</v>
      </c>
      <c r="J9" s="158">
        <f t="shared" si="4"/>
        <v>0</v>
      </c>
      <c r="K9" s="159">
        <f t="shared" si="5"/>
        <v>0</v>
      </c>
    </row>
    <row r="10" spans="2:11" x14ac:dyDescent="0.35">
      <c r="B10" s="43" t="s">
        <v>11</v>
      </c>
      <c r="C10" s="132">
        <v>0</v>
      </c>
      <c r="D10" s="164">
        <f t="shared" si="0"/>
        <v>0</v>
      </c>
      <c r="E10" s="164">
        <f t="shared" si="1"/>
        <v>0</v>
      </c>
      <c r="F10" s="132">
        <v>0</v>
      </c>
      <c r="G10" s="164">
        <f t="shared" si="2"/>
        <v>0</v>
      </c>
      <c r="H10" s="164">
        <f t="shared" si="3"/>
        <v>0</v>
      </c>
      <c r="I10" s="44">
        <f t="shared" si="6"/>
        <v>0</v>
      </c>
      <c r="J10" s="158">
        <f t="shared" si="4"/>
        <v>0</v>
      </c>
      <c r="K10" s="159">
        <f t="shared" si="5"/>
        <v>0</v>
      </c>
    </row>
    <row r="11" spans="2:11" x14ac:dyDescent="0.35">
      <c r="B11" s="43" t="s">
        <v>12</v>
      </c>
      <c r="C11" s="132">
        <v>0</v>
      </c>
      <c r="D11" s="164">
        <f t="shared" si="0"/>
        <v>0</v>
      </c>
      <c r="E11" s="164">
        <f t="shared" si="1"/>
        <v>0</v>
      </c>
      <c r="F11" s="132">
        <v>0</v>
      </c>
      <c r="G11" s="164">
        <f t="shared" si="2"/>
        <v>0</v>
      </c>
      <c r="H11" s="164">
        <f t="shared" si="3"/>
        <v>0</v>
      </c>
      <c r="I11" s="44">
        <f t="shared" si="6"/>
        <v>0</v>
      </c>
      <c r="J11" s="158">
        <f t="shared" si="4"/>
        <v>0</v>
      </c>
      <c r="K11" s="159">
        <f t="shared" si="5"/>
        <v>0</v>
      </c>
    </row>
    <row r="12" spans="2:11" x14ac:dyDescent="0.35">
      <c r="B12" s="43" t="s">
        <v>199</v>
      </c>
      <c r="C12" s="132">
        <v>0</v>
      </c>
      <c r="D12" s="164">
        <f t="shared" si="0"/>
        <v>0</v>
      </c>
      <c r="E12" s="164">
        <f t="shared" si="1"/>
        <v>0</v>
      </c>
      <c r="F12" s="132">
        <v>0</v>
      </c>
      <c r="G12" s="164">
        <f t="shared" si="2"/>
        <v>0</v>
      </c>
      <c r="H12" s="164">
        <f t="shared" si="3"/>
        <v>0</v>
      </c>
      <c r="I12" s="44">
        <f t="shared" si="6"/>
        <v>0</v>
      </c>
      <c r="J12" s="158">
        <f t="shared" si="4"/>
        <v>0</v>
      </c>
      <c r="K12" s="159">
        <f t="shared" si="5"/>
        <v>0</v>
      </c>
    </row>
    <row r="13" spans="2:11" x14ac:dyDescent="0.35">
      <c r="B13" s="43" t="s">
        <v>128</v>
      </c>
      <c r="C13" s="132">
        <v>0</v>
      </c>
      <c r="D13" s="164">
        <f t="shared" si="0"/>
        <v>0</v>
      </c>
      <c r="E13" s="164">
        <f t="shared" si="1"/>
        <v>0</v>
      </c>
      <c r="F13" s="132">
        <v>0</v>
      </c>
      <c r="G13" s="164">
        <f t="shared" si="2"/>
        <v>0</v>
      </c>
      <c r="H13" s="164">
        <f t="shared" si="3"/>
        <v>0</v>
      </c>
      <c r="I13" s="44">
        <f t="shared" si="6"/>
        <v>0</v>
      </c>
      <c r="J13" s="158">
        <f t="shared" si="4"/>
        <v>0</v>
      </c>
      <c r="K13" s="159">
        <f t="shared" si="5"/>
        <v>0</v>
      </c>
    </row>
    <row r="14" spans="2:11" x14ac:dyDescent="0.35">
      <c r="B14" s="43" t="s">
        <v>129</v>
      </c>
      <c r="C14" s="132">
        <v>0</v>
      </c>
      <c r="D14" s="164">
        <f t="shared" si="0"/>
        <v>0</v>
      </c>
      <c r="E14" s="164">
        <f t="shared" si="1"/>
        <v>0</v>
      </c>
      <c r="F14" s="132">
        <v>0</v>
      </c>
      <c r="G14" s="164">
        <f t="shared" si="2"/>
        <v>0</v>
      </c>
      <c r="H14" s="164">
        <f t="shared" si="3"/>
        <v>0</v>
      </c>
      <c r="I14" s="44">
        <f t="shared" si="6"/>
        <v>0</v>
      </c>
      <c r="J14" s="158">
        <f t="shared" si="4"/>
        <v>0</v>
      </c>
      <c r="K14" s="159">
        <f t="shared" si="5"/>
        <v>0</v>
      </c>
    </row>
    <row r="15" spans="2:11" x14ac:dyDescent="0.35">
      <c r="B15" s="43" t="s">
        <v>200</v>
      </c>
      <c r="C15" s="132">
        <v>0</v>
      </c>
      <c r="D15" s="164">
        <f t="shared" si="0"/>
        <v>0</v>
      </c>
      <c r="E15" s="164">
        <f t="shared" si="1"/>
        <v>0</v>
      </c>
      <c r="F15" s="132">
        <v>0</v>
      </c>
      <c r="G15" s="164">
        <f t="shared" si="2"/>
        <v>0</v>
      </c>
      <c r="H15" s="164">
        <f t="shared" si="3"/>
        <v>0</v>
      </c>
      <c r="I15" s="44">
        <f t="shared" si="6"/>
        <v>0</v>
      </c>
      <c r="J15" s="158">
        <f t="shared" si="4"/>
        <v>0</v>
      </c>
      <c r="K15" s="159">
        <f t="shared" si="5"/>
        <v>0</v>
      </c>
    </row>
    <row r="16" spans="2:11" x14ac:dyDescent="0.35">
      <c r="B16" s="43" t="s">
        <v>127</v>
      </c>
      <c r="C16" s="132">
        <v>0</v>
      </c>
      <c r="D16" s="164">
        <f t="shared" si="0"/>
        <v>0</v>
      </c>
      <c r="E16" s="164">
        <f t="shared" si="1"/>
        <v>0</v>
      </c>
      <c r="F16" s="132">
        <v>0</v>
      </c>
      <c r="G16" s="164">
        <f t="shared" si="2"/>
        <v>0</v>
      </c>
      <c r="H16" s="164">
        <f t="shared" si="3"/>
        <v>0</v>
      </c>
      <c r="I16" s="44">
        <f t="shared" si="6"/>
        <v>0</v>
      </c>
      <c r="J16" s="158">
        <f t="shared" si="4"/>
        <v>0</v>
      </c>
      <c r="K16" s="159">
        <f t="shared" si="5"/>
        <v>0</v>
      </c>
    </row>
    <row r="17" spans="2:14" x14ac:dyDescent="0.35">
      <c r="B17" s="43" t="s">
        <v>201</v>
      </c>
      <c r="C17" s="132">
        <v>0</v>
      </c>
      <c r="D17" s="164">
        <f t="shared" si="0"/>
        <v>0</v>
      </c>
      <c r="E17" s="164">
        <f t="shared" si="1"/>
        <v>0</v>
      </c>
      <c r="F17" s="132">
        <v>0</v>
      </c>
      <c r="G17" s="164">
        <f t="shared" si="2"/>
        <v>0</v>
      </c>
      <c r="H17" s="164">
        <f t="shared" si="3"/>
        <v>0</v>
      </c>
      <c r="I17" s="44">
        <f t="shared" si="6"/>
        <v>0</v>
      </c>
      <c r="J17" s="158">
        <f t="shared" si="4"/>
        <v>0</v>
      </c>
      <c r="K17" s="159">
        <f t="shared" si="5"/>
        <v>0</v>
      </c>
    </row>
    <row r="18" spans="2:14" x14ac:dyDescent="0.35">
      <c r="B18" s="43" t="s">
        <v>202</v>
      </c>
      <c r="C18" s="132">
        <v>0</v>
      </c>
      <c r="D18" s="164">
        <f t="shared" si="0"/>
        <v>0</v>
      </c>
      <c r="E18" s="164">
        <f t="shared" si="1"/>
        <v>0</v>
      </c>
      <c r="F18" s="132">
        <v>0</v>
      </c>
      <c r="G18" s="164">
        <f t="shared" si="2"/>
        <v>0</v>
      </c>
      <c r="H18" s="164">
        <f t="shared" si="3"/>
        <v>0</v>
      </c>
      <c r="I18" s="44">
        <f t="shared" si="6"/>
        <v>0</v>
      </c>
      <c r="J18" s="158">
        <f t="shared" si="4"/>
        <v>0</v>
      </c>
      <c r="K18" s="159">
        <f t="shared" si="5"/>
        <v>0</v>
      </c>
    </row>
    <row r="19" spans="2:14" ht="15" thickBot="1" x14ac:dyDescent="0.4">
      <c r="B19" s="43" t="s">
        <v>13</v>
      </c>
      <c r="C19" s="132">
        <v>0</v>
      </c>
      <c r="D19" s="164">
        <f t="shared" si="0"/>
        <v>0</v>
      </c>
      <c r="E19" s="164">
        <f t="shared" si="1"/>
        <v>0</v>
      </c>
      <c r="F19" s="132">
        <v>0</v>
      </c>
      <c r="G19" s="164">
        <f t="shared" si="2"/>
        <v>0</v>
      </c>
      <c r="H19" s="164">
        <f t="shared" si="3"/>
        <v>0</v>
      </c>
      <c r="I19" s="44">
        <f t="shared" si="6"/>
        <v>0</v>
      </c>
      <c r="J19" s="158">
        <f t="shared" si="4"/>
        <v>0</v>
      </c>
      <c r="K19" s="159">
        <f t="shared" si="5"/>
        <v>0</v>
      </c>
    </row>
    <row r="20" spans="2:14" s="2" customFormat="1" ht="15.5" thickTop="1" thickBot="1" x14ac:dyDescent="0.4">
      <c r="B20" s="60" t="s">
        <v>3</v>
      </c>
      <c r="C20" s="133">
        <f>SUM(C7:C19)</f>
        <v>0</v>
      </c>
      <c r="D20" s="157">
        <f>IFERROR(SUM(D7:D19),0)</f>
        <v>0</v>
      </c>
      <c r="E20" s="157">
        <f>IFERROR(SUM(E7:E19),0)</f>
        <v>0</v>
      </c>
      <c r="F20" s="133">
        <f>SUM(F7:F19)</f>
        <v>0</v>
      </c>
      <c r="G20" s="157">
        <f>IFERROR(SUM(G7:G19),0)</f>
        <v>0</v>
      </c>
      <c r="H20" s="157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 x14ac:dyDescent="0.35">
      <c r="B23" s="50" t="s">
        <v>15</v>
      </c>
      <c r="C23" s="134">
        <v>0</v>
      </c>
      <c r="D23" s="153"/>
      <c r="E23" s="166">
        <f>IFERROR(C23/C$31,0)</f>
        <v>0</v>
      </c>
      <c r="F23" s="134">
        <v>0</v>
      </c>
      <c r="G23" s="153"/>
      <c r="H23" s="166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 x14ac:dyDescent="0.35">
      <c r="B24" s="50" t="s">
        <v>16</v>
      </c>
      <c r="C24" s="134">
        <v>0</v>
      </c>
      <c r="D24" s="153"/>
      <c r="E24" s="166">
        <f t="shared" ref="E24:E28" si="7">IFERROR(C24/C$31,0)</f>
        <v>0</v>
      </c>
      <c r="F24" s="134">
        <v>0</v>
      </c>
      <c r="G24" s="153"/>
      <c r="H24" s="166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 x14ac:dyDescent="0.35">
      <c r="B25" s="50" t="s">
        <v>17</v>
      </c>
      <c r="C25" s="134">
        <v>0</v>
      </c>
      <c r="D25" s="153"/>
      <c r="E25" s="166">
        <f t="shared" si="7"/>
        <v>0</v>
      </c>
      <c r="F25" s="134">
        <v>0</v>
      </c>
      <c r="G25" s="153"/>
      <c r="H25" s="166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35">
      <c r="B26" s="50" t="s">
        <v>18</v>
      </c>
      <c r="C26" s="134">
        <v>0</v>
      </c>
      <c r="D26" s="153"/>
      <c r="E26" s="166">
        <f t="shared" si="7"/>
        <v>0</v>
      </c>
      <c r="F26" s="134">
        <v>0</v>
      </c>
      <c r="G26" s="153"/>
      <c r="H26" s="166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x14ac:dyDescent="0.35">
      <c r="B27" s="50" t="s">
        <v>19</v>
      </c>
      <c r="C27" s="134">
        <v>0</v>
      </c>
      <c r="D27" s="153"/>
      <c r="E27" s="166">
        <f t="shared" si="7"/>
        <v>0</v>
      </c>
      <c r="F27" s="134">
        <v>0</v>
      </c>
      <c r="G27" s="153"/>
      <c r="H27" s="166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" thickBot="1" x14ac:dyDescent="0.4">
      <c r="B28" s="55" t="s">
        <v>20</v>
      </c>
      <c r="C28" s="138">
        <v>0</v>
      </c>
      <c r="D28" s="154"/>
      <c r="E28" s="175">
        <f t="shared" si="7"/>
        <v>0</v>
      </c>
      <c r="F28" s="138">
        <v>0</v>
      </c>
      <c r="G28" s="154"/>
      <c r="H28" s="175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5.5" thickTop="1" thickBot="1" x14ac:dyDescent="0.4">
      <c r="B29" s="60" t="s">
        <v>3</v>
      </c>
      <c r="C29" s="133">
        <f>SUM(C23:C28)</f>
        <v>0</v>
      </c>
      <c r="D29" s="152"/>
      <c r="E29" s="62">
        <f>IFERROR(SUM(E23:E28),0)</f>
        <v>0</v>
      </c>
      <c r="F29" s="133">
        <f>SUM(F23:F28)</f>
        <v>0</v>
      </c>
      <c r="G29" s="152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5.5" thickTop="1" thickBot="1" x14ac:dyDescent="0.4">
      <c r="B30" s="59"/>
      <c r="C30" s="156"/>
      <c r="D30" s="155"/>
      <c r="E30" s="167"/>
      <c r="F30" s="156"/>
      <c r="G30" s="155"/>
      <c r="H30" s="167"/>
      <c r="I30" s="155"/>
      <c r="J30" s="155"/>
      <c r="K30" s="176"/>
    </row>
    <row r="31" spans="2:14" s="2" customFormat="1" ht="15.5" thickTop="1" thickBot="1" x14ac:dyDescent="0.4">
      <c r="B31" s="60" t="s">
        <v>6</v>
      </c>
      <c r="C31" s="133">
        <f>SUM(C20,C29)</f>
        <v>0</v>
      </c>
      <c r="D31" s="152"/>
      <c r="E31" s="62">
        <f>IFERROR(SUM(E20,E29),0)</f>
        <v>0</v>
      </c>
      <c r="F31" s="133">
        <f>SUM(F20,F29)</f>
        <v>0</v>
      </c>
      <c r="G31" s="152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 x14ac:dyDescent="0.4">
      <c r="B32" s="191" t="s">
        <v>278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279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132</v>
      </c>
      <c r="D5" s="203"/>
      <c r="E5" s="203"/>
      <c r="F5" s="198" t="s">
        <v>277</v>
      </c>
      <c r="G5" s="203"/>
      <c r="H5" s="203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77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0</v>
      </c>
      <c r="G7" s="170">
        <f t="shared" ref="G7:G19" si="2">IFERROR(F7/F$20,0)</f>
        <v>0</v>
      </c>
      <c r="H7" s="170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0</v>
      </c>
      <c r="G20" s="171">
        <f>IFERROR(SUM(G7:G19),0)</f>
        <v>0</v>
      </c>
      <c r="H20" s="171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0</v>
      </c>
      <c r="G27" s="153"/>
      <c r="H27" s="172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0</v>
      </c>
      <c r="G29" s="152"/>
      <c r="H29" s="171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</v>
      </c>
      <c r="G31" s="152"/>
      <c r="H31" s="171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280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281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133</v>
      </c>
      <c r="D5" s="203"/>
      <c r="E5" s="203"/>
      <c r="F5" s="198" t="s">
        <v>277</v>
      </c>
      <c r="G5" s="203"/>
      <c r="H5" s="203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0</v>
      </c>
      <c r="G7" s="170">
        <f t="shared" ref="G7:G19" si="2">IFERROR(F7/F$20,0)</f>
        <v>0</v>
      </c>
      <c r="H7" s="170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0</v>
      </c>
      <c r="G20" s="171">
        <f>IFERROR(SUM(G7:G19),0)</f>
        <v>0</v>
      </c>
      <c r="H20" s="171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0</v>
      </c>
      <c r="G27" s="153"/>
      <c r="H27" s="172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0</v>
      </c>
      <c r="G29" s="152"/>
      <c r="H29" s="171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</v>
      </c>
      <c r="G31" s="152"/>
      <c r="H31" s="171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282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2"/>
  <sheetViews>
    <sheetView showGridLines="0" showZeros="0" view="pageBreakPreview" topLeftCell="A5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1" spans="2:14" s="5" customFormat="1" x14ac:dyDescent="0.35"/>
    <row r="2" spans="2:14" s="5" customFormat="1" ht="15" thickBot="1" x14ac:dyDescent="0.4"/>
    <row r="3" spans="2:14" s="5" customFormat="1" x14ac:dyDescent="0.35">
      <c r="B3" s="183" t="s">
        <v>30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2:14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4" s="5" customFormat="1" x14ac:dyDescent="0.35">
      <c r="B5" s="39"/>
      <c r="C5" s="189" t="s">
        <v>0</v>
      </c>
      <c r="D5" s="189"/>
      <c r="E5" s="189"/>
      <c r="F5" s="189" t="s">
        <v>1</v>
      </c>
      <c r="G5" s="189"/>
      <c r="H5" s="189"/>
      <c r="I5" s="189" t="s">
        <v>2</v>
      </c>
      <c r="J5" s="189"/>
      <c r="K5" s="189"/>
      <c r="L5" s="189" t="s">
        <v>3</v>
      </c>
      <c r="M5" s="189"/>
      <c r="N5" s="190"/>
    </row>
    <row r="6" spans="2:14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35">
      <c r="B7" s="10" t="s">
        <v>37</v>
      </c>
      <c r="C7" s="11">
        <v>9.375E-2</v>
      </c>
      <c r="D7" s="12">
        <f t="shared" ref="D7:D19" si="0">IFERROR(C7/C$20,0)</f>
        <v>0.2407561526572346</v>
      </c>
      <c r="E7" s="12">
        <f t="shared" ref="E7:E19" si="1">IFERROR(C7/C$31,0)</f>
        <v>0.10164131907845196</v>
      </c>
      <c r="F7" s="11">
        <v>1.5983796296296301E-2</v>
      </c>
      <c r="G7" s="12">
        <f t="shared" ref="G7:G19" si="2">IFERROR(F7/F$20,0)</f>
        <v>0.24356261022927669</v>
      </c>
      <c r="H7" s="12">
        <f t="shared" ref="H7:H19" si="3">IFERROR(F7/F$31,0)</f>
        <v>8.5915142466094274E-2</v>
      </c>
      <c r="I7" s="11">
        <v>3.0138888888888899E-2</v>
      </c>
      <c r="J7" s="12">
        <f t="shared" ref="J7:J19" si="4">IFERROR(I7/I$20,0)</f>
        <v>0.26396350734921437</v>
      </c>
      <c r="K7" s="12">
        <f t="shared" ref="K7:K19" si="5">IFERROR(I7/I$31,0)</f>
        <v>0.1181917211328976</v>
      </c>
      <c r="L7" s="13">
        <f>SUM(C7,F7,I7)</f>
        <v>0.1398726851851852</v>
      </c>
      <c r="M7" s="12">
        <f t="shared" ref="M7:M19" si="6">IFERROR(L7/L$20,0)</f>
        <v>0.24573496817747403</v>
      </c>
      <c r="N7" s="14">
        <f t="shared" ref="N7:N19" si="7">IFERROR(L7/L$31,0)</f>
        <v>0.10259087590621226</v>
      </c>
    </row>
    <row r="8" spans="2:14" s="5" customFormat="1" x14ac:dyDescent="0.35">
      <c r="B8" s="150" t="s">
        <v>116</v>
      </c>
      <c r="C8" s="11">
        <v>7.4479166666666693E-2</v>
      </c>
      <c r="D8" s="12">
        <f t="shared" si="0"/>
        <v>0.19126738794435866</v>
      </c>
      <c r="E8" s="12">
        <f t="shared" si="1"/>
        <v>8.0748381267881308E-2</v>
      </c>
      <c r="F8" s="11">
        <v>1.2638888888888899E-2</v>
      </c>
      <c r="G8" s="12">
        <f t="shared" si="2"/>
        <v>0.19259259259259254</v>
      </c>
      <c r="H8" s="12">
        <f t="shared" si="3"/>
        <v>6.7935796939156412E-2</v>
      </c>
      <c r="I8" s="11">
        <v>2.2337962962963E-2</v>
      </c>
      <c r="J8" s="12">
        <f t="shared" si="4"/>
        <v>0.19564115560060844</v>
      </c>
      <c r="K8" s="12">
        <f t="shared" si="5"/>
        <v>8.759985475671761E-2</v>
      </c>
      <c r="L8" s="13">
        <f t="shared" ref="L8:L17" si="8">SUM(C8,F8,I8)</f>
        <v>0.10945601851851859</v>
      </c>
      <c r="M8" s="12">
        <f t="shared" si="6"/>
        <v>0.19229752536651826</v>
      </c>
      <c r="N8" s="14">
        <f t="shared" si="7"/>
        <v>8.0281498836992135E-2</v>
      </c>
    </row>
    <row r="9" spans="2:14" s="5" customFormat="1" x14ac:dyDescent="0.35">
      <c r="B9" s="10" t="s">
        <v>51</v>
      </c>
      <c r="C9" s="11">
        <v>5.5717592592592603E-2</v>
      </c>
      <c r="D9" s="12">
        <f t="shared" si="0"/>
        <v>0.14308643443110217</v>
      </c>
      <c r="E9" s="12">
        <f t="shared" si="1"/>
        <v>6.0407569141193558E-2</v>
      </c>
      <c r="F9" s="11">
        <v>1.01388888888889E-2</v>
      </c>
      <c r="G9" s="12">
        <f t="shared" si="2"/>
        <v>0.15449735449735449</v>
      </c>
      <c r="H9" s="12">
        <f t="shared" si="3"/>
        <v>5.4497946995147463E-2</v>
      </c>
      <c r="I9" s="11">
        <v>1.6782407407407399E-2</v>
      </c>
      <c r="J9" s="12">
        <f t="shared" si="4"/>
        <v>0.14698428788646714</v>
      </c>
      <c r="K9" s="12">
        <f t="shared" si="5"/>
        <v>6.5813362381989773E-2</v>
      </c>
      <c r="L9" s="13">
        <f t="shared" si="8"/>
        <v>8.2638888888888901E-2</v>
      </c>
      <c r="M9" s="12">
        <f t="shared" si="6"/>
        <v>0.14518391996583904</v>
      </c>
      <c r="N9" s="14">
        <f t="shared" si="7"/>
        <v>6.0612234503132439E-2</v>
      </c>
    </row>
    <row r="10" spans="2:14" s="5" customFormat="1" x14ac:dyDescent="0.35">
      <c r="B10" s="10" t="s">
        <v>11</v>
      </c>
      <c r="C10" s="11">
        <v>7.8449074074074102E-2</v>
      </c>
      <c r="D10" s="12">
        <f t="shared" si="0"/>
        <v>0.20146237070502923</v>
      </c>
      <c r="E10" s="12">
        <f t="shared" si="1"/>
        <v>8.505245193996884E-2</v>
      </c>
      <c r="F10" s="11">
        <v>1.0451388888888901E-2</v>
      </c>
      <c r="G10" s="12">
        <f t="shared" si="2"/>
        <v>0.15925925925925927</v>
      </c>
      <c r="H10" s="12">
        <f t="shared" si="3"/>
        <v>5.6177678238148586E-2</v>
      </c>
      <c r="I10" s="11">
        <v>2.5185185185185199E-2</v>
      </c>
      <c r="J10" s="12">
        <f t="shared" si="4"/>
        <v>0.22057780030410543</v>
      </c>
      <c r="K10" s="12">
        <f t="shared" si="5"/>
        <v>9.876543209876544E-2</v>
      </c>
      <c r="L10" s="13">
        <f t="shared" si="8"/>
        <v>0.1140856481481482</v>
      </c>
      <c r="M10" s="12">
        <f t="shared" si="6"/>
        <v>0.20043107830578091</v>
      </c>
      <c r="N10" s="14">
        <f t="shared" si="7"/>
        <v>8.3677142226523338E-2</v>
      </c>
    </row>
    <row r="11" spans="2:14" s="5" customFormat="1" x14ac:dyDescent="0.35">
      <c r="B11" s="10" t="s">
        <v>12</v>
      </c>
      <c r="C11" s="11">
        <v>1.31134259259259E-2</v>
      </c>
      <c r="D11" s="12">
        <f t="shared" si="0"/>
        <v>3.3676138390203239E-2</v>
      </c>
      <c r="E11" s="12">
        <f t="shared" si="1"/>
        <v>1.4217236359985907E-2</v>
      </c>
      <c r="F11" s="11">
        <v>1.4351851851851899E-3</v>
      </c>
      <c r="G11" s="12">
        <f t="shared" si="2"/>
        <v>2.1869488536155252E-2</v>
      </c>
      <c r="H11" s="12">
        <f t="shared" si="3"/>
        <v>7.7143212641533109E-3</v>
      </c>
      <c r="I11" s="11">
        <v>5.4513888888888902E-3</v>
      </c>
      <c r="J11" s="12">
        <f t="shared" si="4"/>
        <v>4.7744551444500745E-2</v>
      </c>
      <c r="K11" s="12">
        <f t="shared" si="5"/>
        <v>2.1377995642701521E-2</v>
      </c>
      <c r="L11" s="13">
        <f t="shared" si="8"/>
        <v>1.999999999999998E-2</v>
      </c>
      <c r="M11" s="12">
        <f t="shared" si="6"/>
        <v>3.513694869761478E-2</v>
      </c>
      <c r="N11" s="14">
        <f t="shared" si="7"/>
        <v>1.4669179442774894E-2</v>
      </c>
    </row>
    <row r="12" spans="2:14" s="5" customFormat="1" x14ac:dyDescent="0.35">
      <c r="B12" s="10" t="s">
        <v>199</v>
      </c>
      <c r="C12" s="11">
        <v>2.89814814814815E-2</v>
      </c>
      <c r="D12" s="12">
        <f t="shared" si="0"/>
        <v>7.4426346451076028E-2</v>
      </c>
      <c r="E12" s="12">
        <f t="shared" si="1"/>
        <v>3.1420970737338752E-2</v>
      </c>
      <c r="F12" s="11">
        <v>3.21759259259259E-3</v>
      </c>
      <c r="G12" s="12">
        <f t="shared" si="2"/>
        <v>4.9029982363315606E-2</v>
      </c>
      <c r="H12" s="12">
        <f t="shared" si="3"/>
        <v>1.7295010576085578E-2</v>
      </c>
      <c r="I12" s="11">
        <v>9.3981481481481503E-3</v>
      </c>
      <c r="J12" s="12">
        <f t="shared" si="4"/>
        <v>8.2311201216421673E-2</v>
      </c>
      <c r="K12" s="12">
        <f t="shared" si="5"/>
        <v>3.6855482933914295E-2</v>
      </c>
      <c r="L12" s="13">
        <f t="shared" si="8"/>
        <v>4.1597222222222237E-2</v>
      </c>
      <c r="M12" s="12">
        <f t="shared" si="6"/>
        <v>7.3079973159275294E-2</v>
      </c>
      <c r="N12" s="14">
        <f t="shared" si="7"/>
        <v>3.0509855854938102E-2</v>
      </c>
    </row>
    <row r="13" spans="2:14" s="5" customFormat="1" x14ac:dyDescent="0.35">
      <c r="B13" s="10" t="s">
        <v>128</v>
      </c>
      <c r="C13" s="11">
        <v>4.3518518518518498E-3</v>
      </c>
      <c r="D13" s="12">
        <f t="shared" si="0"/>
        <v>1.1175841160385206E-2</v>
      </c>
      <c r="E13" s="12">
        <f t="shared" si="1"/>
        <v>4.7181649349997429E-3</v>
      </c>
      <c r="F13" s="11">
        <v>4.9768518518518499E-4</v>
      </c>
      <c r="G13" s="12">
        <f t="shared" si="2"/>
        <v>7.5837742504409056E-3</v>
      </c>
      <c r="H13" s="12">
        <f t="shared" si="3"/>
        <v>2.6751275351499285E-3</v>
      </c>
      <c r="I13" s="11">
        <v>7.9861111111111105E-4</v>
      </c>
      <c r="J13" s="12">
        <f t="shared" si="4"/>
        <v>6.9944247339077505E-3</v>
      </c>
      <c r="K13" s="12">
        <f t="shared" si="5"/>
        <v>3.1318082788671007E-3</v>
      </c>
      <c r="L13" s="13">
        <f>SUM(C13,F13,I13)</f>
        <v>5.6481481481481461E-3</v>
      </c>
      <c r="M13" s="12">
        <f t="shared" si="6"/>
        <v>9.922934585900477E-3</v>
      </c>
      <c r="N13" s="14">
        <f t="shared" si="7"/>
        <v>4.1426849352280979E-3</v>
      </c>
    </row>
    <row r="14" spans="2:14" s="5" customFormat="1" x14ac:dyDescent="0.35">
      <c r="B14" s="10" t="s">
        <v>129</v>
      </c>
      <c r="C14" s="11">
        <v>1.2962962962962999E-3</v>
      </c>
      <c r="D14" s="12">
        <f t="shared" si="0"/>
        <v>3.3289739626679448E-3</v>
      </c>
      <c r="E14" s="12">
        <f t="shared" si="1"/>
        <v>1.4054108317020557E-3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1.2962962962962999E-3</v>
      </c>
      <c r="M14" s="12">
        <f t="shared" si="6"/>
        <v>2.2773948229935594E-3</v>
      </c>
      <c r="N14" s="14">
        <f t="shared" si="7"/>
        <v>9.5078014906874674E-4</v>
      </c>
    </row>
    <row r="15" spans="2:14" s="5" customFormat="1" x14ac:dyDescent="0.35">
      <c r="B15" s="10" t="s">
        <v>200</v>
      </c>
      <c r="C15" s="11">
        <v>1.15740740740741E-4</v>
      </c>
      <c r="D15" s="12">
        <f t="shared" si="0"/>
        <v>2.9722981809535202E-4</v>
      </c>
      <c r="E15" s="12">
        <f t="shared" si="1"/>
        <v>1.2548310997339776E-4</v>
      </c>
      <c r="F15" s="15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1.3177901672579823E-3</v>
      </c>
      <c r="K15" s="12">
        <f t="shared" si="5"/>
        <v>5.9005083514887427E-4</v>
      </c>
      <c r="L15" s="13">
        <f>SUM(C15,F15,I15)</f>
        <v>2.6620370370370399E-4</v>
      </c>
      <c r="M15" s="12">
        <f t="shared" si="6"/>
        <v>4.6767929400760513E-4</v>
      </c>
      <c r="N15" s="14">
        <f t="shared" si="7"/>
        <v>1.9524949489804587E-4</v>
      </c>
    </row>
    <row r="16" spans="2:14" s="5" customFormat="1" x14ac:dyDescent="0.35">
      <c r="B16" s="10" t="s">
        <v>127</v>
      </c>
      <c r="C16" s="11">
        <v>4.1666666666666702E-4</v>
      </c>
      <c r="D16" s="12">
        <f t="shared" si="0"/>
        <v>1.0700273451432658E-3</v>
      </c>
      <c r="E16" s="12">
        <f t="shared" si="1"/>
        <v>4.5173919590423131E-4</v>
      </c>
      <c r="F16" s="11">
        <v>0</v>
      </c>
      <c r="G16" s="12">
        <f t="shared" si="2"/>
        <v>0</v>
      </c>
      <c r="H16" s="12">
        <f t="shared" si="3"/>
        <v>0</v>
      </c>
      <c r="I16" s="11">
        <v>4.1666666666666702E-4</v>
      </c>
      <c r="J16" s="12">
        <f t="shared" si="4"/>
        <v>3.6492650785605687E-3</v>
      </c>
      <c r="K16" s="12">
        <f t="shared" si="5"/>
        <v>1.6339869281045759E-3</v>
      </c>
      <c r="L16" s="13">
        <f t="shared" si="8"/>
        <v>8.3333333333333404E-4</v>
      </c>
      <c r="M16" s="12">
        <f t="shared" si="6"/>
        <v>1.4640395290672853E-3</v>
      </c>
      <c r="N16" s="14">
        <f t="shared" si="7"/>
        <v>6.1121581011562174E-4</v>
      </c>
    </row>
    <row r="17" spans="2:14" s="5" customFormat="1" x14ac:dyDescent="0.35">
      <c r="B17" s="10" t="s">
        <v>201</v>
      </c>
      <c r="C17" s="11">
        <v>1.05671296296296E-2</v>
      </c>
      <c r="D17" s="12">
        <f t="shared" si="0"/>
        <v>2.7137082392105504E-2</v>
      </c>
      <c r="E17" s="12">
        <f t="shared" si="1"/>
        <v>1.1456607940571158E-2</v>
      </c>
      <c r="F17" s="11">
        <v>5.32407407407407E-4</v>
      </c>
      <c r="G17" s="12">
        <f t="shared" si="2"/>
        <v>8.1128747795414305E-3</v>
      </c>
      <c r="H17" s="12">
        <f t="shared" si="3"/>
        <v>2.8617643399278295E-3</v>
      </c>
      <c r="I17" s="11">
        <v>7.4074074074074103E-4</v>
      </c>
      <c r="J17" s="12">
        <f t="shared" si="4"/>
        <v>6.4875823618854526E-3</v>
      </c>
      <c r="K17" s="12">
        <f t="shared" si="5"/>
        <v>2.9048656499636892E-3</v>
      </c>
      <c r="L17" s="13">
        <f t="shared" si="8"/>
        <v>1.1840277777777748E-2</v>
      </c>
      <c r="M17" s="12">
        <f t="shared" si="6"/>
        <v>2.0801561642164276E-2</v>
      </c>
      <c r="N17" s="14">
        <f t="shared" si="7"/>
        <v>8.6843579687260961E-3</v>
      </c>
    </row>
    <row r="18" spans="2:14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>SUM(C18,F18,I18)</f>
        <v>0</v>
      </c>
      <c r="M18" s="12">
        <f t="shared" si="6"/>
        <v>0</v>
      </c>
      <c r="N18" s="14">
        <f t="shared" si="7"/>
        <v>0</v>
      </c>
    </row>
    <row r="19" spans="2:14" s="5" customFormat="1" ht="15" thickBot="1" x14ac:dyDescent="0.4">
      <c r="B19" s="10" t="s">
        <v>13</v>
      </c>
      <c r="C19" s="11">
        <v>2.8159722222222201E-2</v>
      </c>
      <c r="D19" s="12">
        <f t="shared" si="0"/>
        <v>7.2316014742598925E-2</v>
      </c>
      <c r="E19" s="12">
        <f t="shared" si="1"/>
        <v>3.0530040656527584E-2</v>
      </c>
      <c r="F19" s="11">
        <v>1.0729166666666699E-2</v>
      </c>
      <c r="G19" s="12">
        <f t="shared" si="2"/>
        <v>0.1634920634920638</v>
      </c>
      <c r="H19" s="12">
        <f t="shared" si="3"/>
        <v>5.7670772676371912E-2</v>
      </c>
      <c r="I19" s="11">
        <v>2.7777777777777801E-3</v>
      </c>
      <c r="J19" s="12">
        <f t="shared" si="4"/>
        <v>2.4328433857070456E-2</v>
      </c>
      <c r="K19" s="12">
        <f t="shared" si="5"/>
        <v>1.0893246187363839E-2</v>
      </c>
      <c r="L19" s="13">
        <f>SUM(C19,F19,I19)</f>
        <v>4.1666666666666685E-2</v>
      </c>
      <c r="M19" s="12">
        <f t="shared" si="6"/>
        <v>7.3201976453364237E-2</v>
      </c>
      <c r="N19" s="14">
        <f t="shared" si="7"/>
        <v>3.0560790505781071E-2</v>
      </c>
    </row>
    <row r="20" spans="2:14" s="5" customFormat="1" ht="15.5" thickTop="1" thickBot="1" x14ac:dyDescent="0.4">
      <c r="B20" s="31" t="s">
        <v>3</v>
      </c>
      <c r="C20" s="32">
        <f>SUM(C7:C19)</f>
        <v>0.3893981481481481</v>
      </c>
      <c r="D20" s="33">
        <f>IFERROR(SUM(D7:D19),0)</f>
        <v>1.0000000000000002</v>
      </c>
      <c r="E20" s="33">
        <f>IFERROR(SUM(E7:E19),0)</f>
        <v>0.42217537519449855</v>
      </c>
      <c r="F20" s="32">
        <f>SUM(F7:F19)</f>
        <v>6.5625000000000072E-2</v>
      </c>
      <c r="G20" s="33">
        <f>IFERROR(SUM(G7:G19),0)</f>
        <v>1</v>
      </c>
      <c r="H20" s="33">
        <f>IFERROR(SUM(H7:H19),0)</f>
        <v>0.3527435610302353</v>
      </c>
      <c r="I20" s="32">
        <f>SUM(I7:I19)</f>
        <v>0.1141782407407408</v>
      </c>
      <c r="J20" s="33">
        <f>IFERROR(SUM(J7:J19),0)</f>
        <v>1</v>
      </c>
      <c r="K20" s="33">
        <f>IFERROR(SUM(K7:K19),0)</f>
        <v>0.44775780682643423</v>
      </c>
      <c r="L20" s="32">
        <f>SUM(L7:L19)</f>
        <v>0.56920138888888916</v>
      </c>
      <c r="M20" s="33">
        <f>IFERROR(SUM(M7:M19),0)</f>
        <v>0.99999999999999967</v>
      </c>
      <c r="N20" s="34">
        <f>IFERROR(SUM(N7:N19),0)</f>
        <v>0.41748586563439088</v>
      </c>
    </row>
    <row r="21" spans="2:14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35">
      <c r="B23" s="18" t="s">
        <v>15</v>
      </c>
      <c r="C23" s="11">
        <v>6.3680555555555601E-2</v>
      </c>
      <c r="D23" s="19"/>
      <c r="E23" s="12">
        <f>IFERROR(C23/C$31,0)</f>
        <v>6.9040807107363336E-2</v>
      </c>
      <c r="F23" s="11">
        <v>8.9699074074074108E-3</v>
      </c>
      <c r="G23" s="19"/>
      <c r="H23" s="12">
        <f>IFERROR(F23/F$31,0)</f>
        <v>4.8214507900958055E-2</v>
      </c>
      <c r="I23" s="11">
        <v>1.7638888888888898E-2</v>
      </c>
      <c r="J23" s="19"/>
      <c r="K23" s="12">
        <f>IFERROR(I23/I$31,0)</f>
        <v>6.9172113289760348E-2</v>
      </c>
      <c r="L23" s="13">
        <f>SUM(C23,F23,I23)</f>
        <v>9.0289351851851912E-2</v>
      </c>
      <c r="M23" s="19"/>
      <c r="N23" s="14">
        <f>IFERROR(L23/L$31,0)</f>
        <v>6.6223535204332828E-2</v>
      </c>
    </row>
    <row r="24" spans="2:14" s="5" customFormat="1" x14ac:dyDescent="0.35">
      <c r="B24" s="18" t="s">
        <v>16</v>
      </c>
      <c r="C24" s="11">
        <v>2.4074074074074102E-3</v>
      </c>
      <c r="D24" s="19"/>
      <c r="E24" s="12">
        <f t="shared" ref="E24:E28" si="9">IFERROR(C24/C$31,0)</f>
        <v>2.6100486874466706E-3</v>
      </c>
      <c r="F24" s="11">
        <v>3.9351851851851901E-4</v>
      </c>
      <c r="G24" s="19"/>
      <c r="H24" s="12">
        <f t="shared" ref="H24:H28" si="10">IFERROR(F24/F$31,0)</f>
        <v>2.1152171208162259E-3</v>
      </c>
      <c r="I24" s="11">
        <v>5.78703703703704E-5</v>
      </c>
      <c r="J24" s="19"/>
      <c r="K24" s="12">
        <f t="shared" ref="K24:K28" si="11">IFERROR(I24/I$31,0)</f>
        <v>2.2694262890341323E-4</v>
      </c>
      <c r="L24" s="13">
        <f t="shared" ref="L24:L28" si="12">SUM(C24,F24,I24)</f>
        <v>2.8587962962962998E-3</v>
      </c>
      <c r="M24" s="19"/>
      <c r="N24" s="14">
        <f t="shared" ref="N24:N28" si="13">IFERROR(L24/L$31,0)</f>
        <v>2.0968097930355364E-3</v>
      </c>
    </row>
    <row r="25" spans="2:14" s="5" customFormat="1" x14ac:dyDescent="0.35">
      <c r="B25" s="18" t="s">
        <v>17</v>
      </c>
      <c r="C25" s="11">
        <v>4.8379629629629597E-3</v>
      </c>
      <c r="D25" s="19"/>
      <c r="E25" s="12">
        <f t="shared" si="9"/>
        <v>5.2451939968880109E-3</v>
      </c>
      <c r="F25" s="11">
        <v>1.04166666666667E-4</v>
      </c>
      <c r="G25" s="19"/>
      <c r="H25" s="12">
        <f t="shared" si="10"/>
        <v>5.5991041433370802E-4</v>
      </c>
      <c r="I25" s="11">
        <v>6.3657407407407402E-4</v>
      </c>
      <c r="J25" s="19"/>
      <c r="K25" s="12">
        <f t="shared" si="11"/>
        <v>2.4963689179375442E-3</v>
      </c>
      <c r="L25" s="13">
        <f t="shared" si="12"/>
        <v>5.5787037037037012E-3</v>
      </c>
      <c r="M25" s="19"/>
      <c r="N25" s="14">
        <f t="shared" si="13"/>
        <v>4.0917502843851291E-3</v>
      </c>
    </row>
    <row r="26" spans="2:14" s="5" customFormat="1" x14ac:dyDescent="0.35">
      <c r="B26" s="18" t="s">
        <v>18</v>
      </c>
      <c r="C26" s="11">
        <v>0.19900462962963</v>
      </c>
      <c r="D26" s="19"/>
      <c r="E26" s="12">
        <f t="shared" si="9"/>
        <v>0.21575565928826004</v>
      </c>
      <c r="F26" s="11">
        <v>3.66203703703704E-2</v>
      </c>
      <c r="G26" s="19"/>
      <c r="H26" s="12">
        <f t="shared" si="10"/>
        <v>0.19683961677242753</v>
      </c>
      <c r="I26" s="11">
        <v>6.5509259259259295E-2</v>
      </c>
      <c r="J26" s="19"/>
      <c r="K26" s="12">
        <f t="shared" si="11"/>
        <v>0.2568990559186638</v>
      </c>
      <c r="L26" s="13">
        <f t="shared" si="12"/>
        <v>0.30113425925925974</v>
      </c>
      <c r="M26" s="19"/>
      <c r="N26" s="14">
        <f t="shared" si="13"/>
        <v>0.22086962427205914</v>
      </c>
    </row>
    <row r="27" spans="2:14" s="5" customFormat="1" x14ac:dyDescent="0.35">
      <c r="B27" s="18" t="s">
        <v>19</v>
      </c>
      <c r="C27" s="11">
        <v>0.258541666666667</v>
      </c>
      <c r="D27" s="19"/>
      <c r="E27" s="12">
        <f t="shared" si="9"/>
        <v>0.28030417105857564</v>
      </c>
      <c r="F27" s="11">
        <v>7.4074074074074098E-2</v>
      </c>
      <c r="G27" s="19"/>
      <c r="H27" s="12">
        <f t="shared" si="10"/>
        <v>0.39815851685952452</v>
      </c>
      <c r="I27" s="11">
        <v>5.6250000000000001E-2</v>
      </c>
      <c r="J27" s="19"/>
      <c r="K27" s="12">
        <f t="shared" si="11"/>
        <v>0.22058823529411756</v>
      </c>
      <c r="L27" s="13">
        <f t="shared" si="12"/>
        <v>0.38886574074074109</v>
      </c>
      <c r="M27" s="19"/>
      <c r="N27" s="14">
        <f t="shared" si="13"/>
        <v>0.28521706650367584</v>
      </c>
    </row>
    <row r="28" spans="2:14" s="5" customFormat="1" ht="15" thickBot="1" x14ac:dyDescent="0.4">
      <c r="B28" s="23" t="s">
        <v>20</v>
      </c>
      <c r="C28" s="20">
        <v>4.4907407407407396E-3</v>
      </c>
      <c r="D28" s="24"/>
      <c r="E28" s="21">
        <f t="shared" si="9"/>
        <v>4.8687446669678208E-3</v>
      </c>
      <c r="F28" s="20">
        <v>2.5462962962962999E-4</v>
      </c>
      <c r="G28" s="24"/>
      <c r="H28" s="21">
        <f t="shared" si="10"/>
        <v>1.3686699017046171E-3</v>
      </c>
      <c r="I28" s="20">
        <v>7.2916666666666703E-4</v>
      </c>
      <c r="J28" s="24"/>
      <c r="K28" s="21">
        <f t="shared" si="11"/>
        <v>2.8594771241830068E-3</v>
      </c>
      <c r="L28" s="13">
        <f t="shared" si="12"/>
        <v>5.4745370370370364E-3</v>
      </c>
      <c r="M28" s="24"/>
      <c r="N28" s="22">
        <f t="shared" si="13"/>
        <v>4.0153483081206776E-3</v>
      </c>
    </row>
    <row r="29" spans="2:14" s="5" customFormat="1" ht="15.5" thickTop="1" thickBot="1" x14ac:dyDescent="0.4">
      <c r="B29" s="31" t="s">
        <v>3</v>
      </c>
      <c r="C29" s="32">
        <f>SUM(C23:C28)</f>
        <v>0.53296296296296375</v>
      </c>
      <c r="D29" s="33"/>
      <c r="E29" s="33">
        <f>IFERROR(SUM(E23:E28),0)</f>
        <v>0.57782462480550156</v>
      </c>
      <c r="F29" s="32">
        <f>SUM(F23:F28)</f>
        <v>0.12041666666666673</v>
      </c>
      <c r="G29" s="33"/>
      <c r="H29" s="33">
        <f>IFERROR(SUM(H23:H28),0)</f>
        <v>0.64725643896976459</v>
      </c>
      <c r="I29" s="32">
        <f>SUM(I23:I28)</f>
        <v>0.1408217592592593</v>
      </c>
      <c r="J29" s="33"/>
      <c r="K29" s="33">
        <f>IFERROR(SUM(K23:K28),0)</f>
        <v>0.5522421931735656</v>
      </c>
      <c r="L29" s="32">
        <f>SUM(L23:L28)</f>
        <v>0.7942013888888898</v>
      </c>
      <c r="M29" s="33"/>
      <c r="N29" s="34">
        <f>IFERROR(SUM(N23:N28),0)</f>
        <v>0.58251413436560917</v>
      </c>
    </row>
    <row r="30" spans="2:14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5.5" thickTop="1" thickBot="1" x14ac:dyDescent="0.4">
      <c r="B31" s="31" t="s">
        <v>6</v>
      </c>
      <c r="C31" s="32">
        <f>SUM(C20,C29)</f>
        <v>0.92236111111111185</v>
      </c>
      <c r="D31" s="35"/>
      <c r="E31" s="36">
        <f>IFERROR(SUM(E20,E29),0)</f>
        <v>1</v>
      </c>
      <c r="F31" s="32">
        <f>SUM(F20,F29)</f>
        <v>0.1860416666666668</v>
      </c>
      <c r="G31" s="35"/>
      <c r="H31" s="36">
        <f>IFERROR(SUM(H20,H29),0)</f>
        <v>0.99999999999999989</v>
      </c>
      <c r="I31" s="32">
        <f>SUM(I20,I29)</f>
        <v>0.25500000000000012</v>
      </c>
      <c r="J31" s="35"/>
      <c r="K31" s="36">
        <f>IFERROR(SUM(K20,K29),0)</f>
        <v>0.99999999999999978</v>
      </c>
      <c r="L31" s="37">
        <f>SUM(L20,L29)</f>
        <v>1.3634027777777789</v>
      </c>
      <c r="M31" s="35"/>
      <c r="N31" s="38">
        <f>IFERROR(SUM(N20,N29),0)</f>
        <v>1</v>
      </c>
    </row>
    <row r="32" spans="2:14" s="5" customFormat="1" ht="66" customHeight="1" thickTop="1" thickBot="1" x14ac:dyDescent="0.4">
      <c r="B32" s="180" t="s">
        <v>196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</row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2"/>
  <sheetViews>
    <sheetView showGridLines="0" showZeros="0" view="pageBreakPreview" zoomScaleNormal="7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283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134</v>
      </c>
      <c r="D5" s="203"/>
      <c r="E5" s="203"/>
      <c r="F5" s="198" t="s">
        <v>277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65">
        <f t="shared" ref="D7:D19" si="0">IFERROR(C7/C$20,0)</f>
        <v>0</v>
      </c>
      <c r="E7" s="165">
        <f t="shared" ref="E7:E19" si="1">IFERROR(C7/C$31,0)</f>
        <v>0</v>
      </c>
      <c r="F7" s="132">
        <v>0</v>
      </c>
      <c r="G7" s="165">
        <f t="shared" ref="G7:G19" si="2">IFERROR(F7/F$20,0)</f>
        <v>0</v>
      </c>
      <c r="H7" s="165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5">
        <f t="shared" si="2"/>
        <v>0</v>
      </c>
      <c r="H8" s="165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3.5879629629629602E-4</v>
      </c>
      <c r="G9" s="165">
        <f t="shared" si="2"/>
        <v>9.4512195121951012E-2</v>
      </c>
      <c r="H9" s="165">
        <f t="shared" si="3"/>
        <v>9.4512195121951012E-2</v>
      </c>
      <c r="I9" s="44">
        <f t="shared" si="6"/>
        <v>3.5879629629629602E-4</v>
      </c>
      <c r="J9" s="45">
        <f t="shared" si="4"/>
        <v>9.4512195121951012E-2</v>
      </c>
      <c r="K9" s="47">
        <f t="shared" si="5"/>
        <v>9.4512195121951012E-2</v>
      </c>
    </row>
    <row r="10" spans="2:11" x14ac:dyDescent="0.3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1.33101851851852E-3</v>
      </c>
      <c r="G10" s="165">
        <f t="shared" si="2"/>
        <v>0.35060975609756084</v>
      </c>
      <c r="H10" s="165">
        <f t="shared" si="3"/>
        <v>0.35060975609756084</v>
      </c>
      <c r="I10" s="44">
        <f t="shared" si="6"/>
        <v>1.33101851851852E-3</v>
      </c>
      <c r="J10" s="45">
        <f t="shared" si="4"/>
        <v>0.35060975609756084</v>
      </c>
      <c r="K10" s="47">
        <f t="shared" si="5"/>
        <v>0.35060975609756084</v>
      </c>
    </row>
    <row r="11" spans="2:11" x14ac:dyDescent="0.3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65">
        <f t="shared" si="0"/>
        <v>0</v>
      </c>
      <c r="E12" s="165">
        <f t="shared" si="1"/>
        <v>0</v>
      </c>
      <c r="F12" s="132">
        <v>1.1805555555555599E-3</v>
      </c>
      <c r="G12" s="165">
        <f t="shared" si="2"/>
        <v>0.31097560975609823</v>
      </c>
      <c r="H12" s="165">
        <f t="shared" si="3"/>
        <v>0.31097560975609823</v>
      </c>
      <c r="I12" s="44">
        <f t="shared" si="6"/>
        <v>1.1805555555555599E-3</v>
      </c>
      <c r="J12" s="45">
        <f t="shared" si="4"/>
        <v>0.31097560975609823</v>
      </c>
      <c r="K12" s="47">
        <f t="shared" si="5"/>
        <v>0.31097560975609823</v>
      </c>
    </row>
    <row r="13" spans="2:11" x14ac:dyDescent="0.35">
      <c r="B13" s="43" t="s">
        <v>128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65">
        <f t="shared" si="0"/>
        <v>0</v>
      </c>
      <c r="E18" s="165">
        <f t="shared" si="1"/>
        <v>0</v>
      </c>
      <c r="F18" s="132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65">
        <f t="shared" si="0"/>
        <v>0</v>
      </c>
      <c r="E19" s="165">
        <f t="shared" si="1"/>
        <v>0</v>
      </c>
      <c r="F19" s="132">
        <v>9.2592592592592596E-4</v>
      </c>
      <c r="G19" s="165">
        <f t="shared" si="2"/>
        <v>0.24390243902438988</v>
      </c>
      <c r="H19" s="165">
        <f t="shared" si="3"/>
        <v>0.24390243902438988</v>
      </c>
      <c r="I19" s="44">
        <f t="shared" si="6"/>
        <v>9.2592592592592596E-4</v>
      </c>
      <c r="J19" s="45">
        <f t="shared" si="4"/>
        <v>0.24390243902438988</v>
      </c>
      <c r="K19" s="47">
        <f t="shared" si="5"/>
        <v>0.24390243902438988</v>
      </c>
    </row>
    <row r="20" spans="2:11" ht="15.5" thickTop="1" thickBot="1" x14ac:dyDescent="0.4">
      <c r="B20" s="60" t="s">
        <v>3</v>
      </c>
      <c r="C20" s="133">
        <f>SUM(C7:C19)</f>
        <v>0</v>
      </c>
      <c r="D20" s="62">
        <f>IFERROR(SUM(D7:D19),0)</f>
        <v>0</v>
      </c>
      <c r="E20" s="62">
        <f>IFERROR(SUM(E7:E19),0)</f>
        <v>0</v>
      </c>
      <c r="F20" s="133">
        <f>SUM(F7:F19)</f>
        <v>3.7962962962963019E-3</v>
      </c>
      <c r="G20" s="62">
        <f>IFERROR(SUM(G7:G19),0)</f>
        <v>1</v>
      </c>
      <c r="H20" s="62">
        <f>IFERROR(SUM(H7:H19),0)</f>
        <v>1</v>
      </c>
      <c r="I20" s="61">
        <f>SUM(I7:I19)</f>
        <v>3.7962962962963019E-3</v>
      </c>
      <c r="J20" s="62">
        <f>IFERROR(SUM(J7:J19),0)</f>
        <v>1</v>
      </c>
      <c r="K20" s="63">
        <f>IFERROR(SUM(K7:K19),0)</f>
        <v>1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66">
        <f>IFERROR(C23/C$31,0)</f>
        <v>0</v>
      </c>
      <c r="F23" s="134">
        <v>0</v>
      </c>
      <c r="G23" s="153"/>
      <c r="H23" s="166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66">
        <f t="shared" ref="E24:E28" si="8">IFERROR(C24/C$31,0)</f>
        <v>0</v>
      </c>
      <c r="F24" s="134">
        <v>0</v>
      </c>
      <c r="G24" s="153"/>
      <c r="H24" s="166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66">
        <f t="shared" si="8"/>
        <v>0</v>
      </c>
      <c r="F27" s="134">
        <v>0</v>
      </c>
      <c r="G27" s="153"/>
      <c r="H27" s="166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66">
        <f t="shared" si="8"/>
        <v>0</v>
      </c>
      <c r="F28" s="138">
        <v>0</v>
      </c>
      <c r="G28" s="154"/>
      <c r="H28" s="166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62">
        <f>IFERROR(SUM(E23:E28),0)</f>
        <v>0</v>
      </c>
      <c r="F29" s="133">
        <f>SUM(F23:F28)</f>
        <v>0</v>
      </c>
      <c r="G29" s="152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67"/>
      <c r="F30" s="156"/>
      <c r="G30" s="155"/>
      <c r="H30" s="167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62">
        <f>IFERROR(SUM(E20,E29),0)</f>
        <v>0</v>
      </c>
      <c r="F31" s="133">
        <f>SUM(F20,F29)</f>
        <v>3.7962962962963019E-3</v>
      </c>
      <c r="G31" s="152"/>
      <c r="H31" s="62">
        <f>IFERROR(SUM(H20,H29),0)</f>
        <v>1</v>
      </c>
      <c r="I31" s="61">
        <f>SUM(I20,I29)</f>
        <v>3.7962962962963019E-3</v>
      </c>
      <c r="J31" s="64"/>
      <c r="K31" s="66">
        <f>IFERROR(SUM(K20,K29),0)</f>
        <v>1</v>
      </c>
    </row>
    <row r="32" spans="2:11" ht="66" customHeight="1" thickTop="1" thickBot="1" x14ac:dyDescent="0.4">
      <c r="B32" s="191" t="s">
        <v>284</v>
      </c>
      <c r="C32" s="192"/>
      <c r="D32" s="192"/>
      <c r="E32" s="192"/>
      <c r="F32" s="192"/>
      <c r="G32" s="192"/>
      <c r="H32" s="192"/>
      <c r="I32" s="192"/>
      <c r="J32" s="192"/>
      <c r="K32" s="193"/>
    </row>
    <row r="62" ht="16.5" customHeight="1" x14ac:dyDescent="0.35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2"/>
  <sheetViews>
    <sheetView showGridLines="0" showZeros="0" view="pageBreakPreview" topLeftCell="A10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135</v>
      </c>
      <c r="D5" s="203"/>
      <c r="E5" s="203"/>
      <c r="F5" s="198" t="s">
        <v>21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65">
        <f t="shared" ref="D7:D19" si="0">IFERROR(C7/C$20,0)</f>
        <v>0</v>
      </c>
      <c r="E7" s="165">
        <f t="shared" ref="E7:E19" si="1">IFERROR(C7/C$31,0)</f>
        <v>0</v>
      </c>
      <c r="F7" s="132">
        <v>0</v>
      </c>
      <c r="G7" s="163">
        <f t="shared" ref="G7:G19" si="2">IFERROR(F7/F$20,0)</f>
        <v>0</v>
      </c>
      <c r="H7" s="16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3">
        <f t="shared" si="2"/>
        <v>0</v>
      </c>
      <c r="H8" s="16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0</v>
      </c>
      <c r="G9" s="163">
        <f t="shared" si="2"/>
        <v>0</v>
      </c>
      <c r="H9" s="16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0</v>
      </c>
      <c r="G10" s="163">
        <f t="shared" si="2"/>
        <v>0</v>
      </c>
      <c r="H10" s="16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3">
        <f t="shared" si="2"/>
        <v>0</v>
      </c>
      <c r="H11" s="16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65">
        <f t="shared" si="0"/>
        <v>0</v>
      </c>
      <c r="E12" s="165">
        <f t="shared" si="1"/>
        <v>0</v>
      </c>
      <c r="F12" s="132">
        <v>0</v>
      </c>
      <c r="G12" s="163">
        <f t="shared" si="2"/>
        <v>0</v>
      </c>
      <c r="H12" s="16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3">
        <f t="shared" si="2"/>
        <v>0</v>
      </c>
      <c r="H13" s="16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3">
        <f t="shared" si="2"/>
        <v>0</v>
      </c>
      <c r="H14" s="16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3">
        <f t="shared" si="2"/>
        <v>0</v>
      </c>
      <c r="H15" s="16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3">
        <f t="shared" si="2"/>
        <v>0</v>
      </c>
      <c r="H16" s="16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3">
        <f t="shared" si="2"/>
        <v>0</v>
      </c>
      <c r="H17" s="16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65">
        <f t="shared" si="0"/>
        <v>0</v>
      </c>
      <c r="E18" s="165">
        <f t="shared" si="1"/>
        <v>0</v>
      </c>
      <c r="F18" s="132">
        <v>0</v>
      </c>
      <c r="G18" s="163">
        <f t="shared" si="2"/>
        <v>0</v>
      </c>
      <c r="H18" s="16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65">
        <f t="shared" si="0"/>
        <v>0</v>
      </c>
      <c r="E19" s="165">
        <f t="shared" si="1"/>
        <v>0</v>
      </c>
      <c r="F19" s="132">
        <v>0</v>
      </c>
      <c r="G19" s="163">
        <f t="shared" si="2"/>
        <v>0</v>
      </c>
      <c r="H19" s="16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62">
        <f>IFERROR(SUM(D7:D19),0)</f>
        <v>0</v>
      </c>
      <c r="E20" s="62">
        <f>IFERROR(SUM(E7:E19),0)</f>
        <v>0</v>
      </c>
      <c r="F20" s="133">
        <f>SUM(F7:F19)</f>
        <v>0</v>
      </c>
      <c r="G20" s="152">
        <f>IFERROR(SUM(G7:G19),0)</f>
        <v>0</v>
      </c>
      <c r="H20" s="15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66">
        <f>IFERROR(C23/C$31,0)</f>
        <v>0</v>
      </c>
      <c r="F23" s="134">
        <v>0</v>
      </c>
      <c r="G23" s="153"/>
      <c r="H23" s="166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66">
        <f t="shared" ref="E24:E28" si="8">IFERROR(C24/C$31,0)</f>
        <v>0</v>
      </c>
      <c r="F24" s="134">
        <v>0</v>
      </c>
      <c r="G24" s="153"/>
      <c r="H24" s="166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66">
        <f t="shared" si="8"/>
        <v>0</v>
      </c>
      <c r="F27" s="134">
        <v>0</v>
      </c>
      <c r="G27" s="153"/>
      <c r="H27" s="166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66">
        <f t="shared" si="8"/>
        <v>0</v>
      </c>
      <c r="F28" s="138">
        <v>0</v>
      </c>
      <c r="G28" s="154"/>
      <c r="H28" s="166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62">
        <f>IFERROR(SUM(E23:E28),0)</f>
        <v>0</v>
      </c>
      <c r="F29" s="133">
        <f>SUM(F23:F28)</f>
        <v>0</v>
      </c>
      <c r="G29" s="152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1"/>
      <c r="D30" s="29"/>
      <c r="E30" s="169"/>
      <c r="F30" s="151"/>
      <c r="G30" s="29"/>
      <c r="H30" s="169"/>
      <c r="I30" s="29"/>
      <c r="J30" s="29"/>
      <c r="K30" s="69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62">
        <f>IFERROR(SUM(E20,E29),0)</f>
        <v>0</v>
      </c>
      <c r="F31" s="133">
        <f>SUM(F20,F29)</f>
        <v>0</v>
      </c>
      <c r="G31" s="152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50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2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136</v>
      </c>
      <c r="D5" s="203"/>
      <c r="E5" s="203"/>
      <c r="F5" s="198" t="s">
        <v>23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65">
        <f t="shared" ref="D7:D19" si="0">IFERROR(C7/C$20,0)</f>
        <v>0</v>
      </c>
      <c r="E7" s="165">
        <f t="shared" ref="E7:E19" si="1">IFERROR(C7/C$31,0)</f>
        <v>0</v>
      </c>
      <c r="F7" s="132">
        <v>0</v>
      </c>
      <c r="G7" s="165">
        <f t="shared" ref="G7:G19" si="2">IFERROR(F7/F$20,0)</f>
        <v>0</v>
      </c>
      <c r="H7" s="165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65">
        <f t="shared" si="0"/>
        <v>0</v>
      </c>
      <c r="E8" s="165">
        <f t="shared" si="1"/>
        <v>0</v>
      </c>
      <c r="F8" s="132">
        <v>0</v>
      </c>
      <c r="G8" s="165">
        <f t="shared" si="2"/>
        <v>0</v>
      </c>
      <c r="H8" s="165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65">
        <f t="shared" si="0"/>
        <v>0</v>
      </c>
      <c r="E9" s="165">
        <f t="shared" si="1"/>
        <v>0</v>
      </c>
      <c r="F9" s="132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65">
        <f t="shared" si="0"/>
        <v>0</v>
      </c>
      <c r="E10" s="165">
        <f t="shared" si="1"/>
        <v>0</v>
      </c>
      <c r="F10" s="132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65">
        <f t="shared" si="0"/>
        <v>0</v>
      </c>
      <c r="E11" s="165">
        <f t="shared" si="1"/>
        <v>0</v>
      </c>
      <c r="F11" s="132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65">
        <f t="shared" si="0"/>
        <v>0</v>
      </c>
      <c r="E12" s="165">
        <f t="shared" si="1"/>
        <v>0</v>
      </c>
      <c r="F12" s="132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65">
        <f t="shared" si="0"/>
        <v>0</v>
      </c>
      <c r="E13" s="165">
        <f t="shared" si="1"/>
        <v>0</v>
      </c>
      <c r="F13" s="132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65">
        <f t="shared" si="0"/>
        <v>0</v>
      </c>
      <c r="E14" s="165">
        <f t="shared" si="1"/>
        <v>0</v>
      </c>
      <c r="F14" s="132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65">
        <f t="shared" si="0"/>
        <v>0</v>
      </c>
      <c r="E15" s="165">
        <f t="shared" si="1"/>
        <v>0</v>
      </c>
      <c r="F15" s="132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65">
        <f t="shared" si="0"/>
        <v>0</v>
      </c>
      <c r="E16" s="165">
        <f t="shared" si="1"/>
        <v>0</v>
      </c>
      <c r="F16" s="132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65">
        <f t="shared" si="0"/>
        <v>0</v>
      </c>
      <c r="E17" s="165">
        <f t="shared" si="1"/>
        <v>0</v>
      </c>
      <c r="F17" s="132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65">
        <f t="shared" si="0"/>
        <v>0</v>
      </c>
      <c r="E18" s="165">
        <f t="shared" si="1"/>
        <v>0</v>
      </c>
      <c r="F18" s="132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65">
        <f t="shared" si="0"/>
        <v>0</v>
      </c>
      <c r="E19" s="165">
        <f t="shared" si="1"/>
        <v>0</v>
      </c>
      <c r="F19" s="132">
        <v>0</v>
      </c>
      <c r="G19" s="165">
        <f t="shared" si="2"/>
        <v>0</v>
      </c>
      <c r="H19" s="165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62">
        <f>IFERROR(SUM(D7:D19),0)</f>
        <v>0</v>
      </c>
      <c r="E20" s="62">
        <f>IFERROR(SUM(E7:E19),0)</f>
        <v>0</v>
      </c>
      <c r="F20" s="133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66">
        <f>IFERROR(C23/C$31,0)</f>
        <v>0</v>
      </c>
      <c r="F23" s="134">
        <v>0</v>
      </c>
      <c r="G23" s="153"/>
      <c r="H23" s="166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66">
        <f t="shared" ref="E24:E28" si="8">IFERROR(C24/C$31,0)</f>
        <v>0</v>
      </c>
      <c r="F24" s="134">
        <v>0</v>
      </c>
      <c r="G24" s="153"/>
      <c r="H24" s="166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66">
        <f t="shared" si="8"/>
        <v>0</v>
      </c>
      <c r="F25" s="134">
        <v>0</v>
      </c>
      <c r="G25" s="153"/>
      <c r="H25" s="166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66">
        <f t="shared" si="8"/>
        <v>0</v>
      </c>
      <c r="F26" s="134">
        <v>0</v>
      </c>
      <c r="G26" s="153"/>
      <c r="H26" s="166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66">
        <f t="shared" si="8"/>
        <v>0</v>
      </c>
      <c r="F27" s="134">
        <v>0</v>
      </c>
      <c r="G27" s="153"/>
      <c r="H27" s="166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66">
        <f t="shared" si="8"/>
        <v>0</v>
      </c>
      <c r="F28" s="138">
        <v>0</v>
      </c>
      <c r="G28" s="154"/>
      <c r="H28" s="166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62">
        <f>IFERROR(SUM(E23:E28),0)</f>
        <v>0</v>
      </c>
      <c r="F29" s="133">
        <f>SUM(F23:F28)</f>
        <v>0</v>
      </c>
      <c r="G29" s="152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67"/>
      <c r="F30" s="156"/>
      <c r="G30" s="155"/>
      <c r="H30" s="167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62">
        <f>IFERROR(SUM(E20,E29),0)</f>
        <v>0</v>
      </c>
      <c r="F31" s="133">
        <f>SUM(F20,F29)</f>
        <v>0</v>
      </c>
      <c r="G31" s="152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56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2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137</v>
      </c>
      <c r="D5" s="203"/>
      <c r="E5" s="203"/>
      <c r="F5" s="198" t="s">
        <v>24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63">
        <f t="shared" ref="D7:D19" si="0">IFERROR(C7/C$20,0)</f>
        <v>0</v>
      </c>
      <c r="E7" s="163">
        <f t="shared" ref="E7:E19" si="1">IFERROR(C7/C$31,0)</f>
        <v>0</v>
      </c>
      <c r="F7" s="132">
        <v>3.6643518518518499E-2</v>
      </c>
      <c r="G7" s="170">
        <f t="shared" ref="G7:G19" si="2">IFERROR(F7/F$20,0)</f>
        <v>0.13187820219102761</v>
      </c>
      <c r="H7" s="170">
        <f t="shared" ref="H7:H19" si="3">IFERROR(F7/F$31,0)</f>
        <v>0.1076102103939363</v>
      </c>
      <c r="I7" s="44">
        <f>SUM(C7,F7)</f>
        <v>3.6643518518518499E-2</v>
      </c>
      <c r="J7" s="45">
        <f t="shared" ref="J7:J19" si="4">IFERROR(I7/I$20,0)</f>
        <v>0.13187820219102761</v>
      </c>
      <c r="K7" s="47">
        <f t="shared" ref="K7:K19" si="5">IFERROR(I7/I$31,0)</f>
        <v>0.1076102103939363</v>
      </c>
    </row>
    <row r="8" spans="2:11" x14ac:dyDescent="0.35">
      <c r="B8" s="147" t="s">
        <v>116</v>
      </c>
      <c r="C8" s="132">
        <v>0</v>
      </c>
      <c r="D8" s="163">
        <f t="shared" si="0"/>
        <v>0</v>
      </c>
      <c r="E8" s="163">
        <f t="shared" si="1"/>
        <v>0</v>
      </c>
      <c r="F8" s="132">
        <v>4.8506944444444401E-2</v>
      </c>
      <c r="G8" s="170">
        <f t="shared" si="2"/>
        <v>0.17457408255925347</v>
      </c>
      <c r="H8" s="170">
        <f t="shared" si="3"/>
        <v>0.14244927092892826</v>
      </c>
      <c r="I8" s="44">
        <f t="shared" ref="I8:I19" si="6">SUM(C8,F8)</f>
        <v>4.8506944444444401E-2</v>
      </c>
      <c r="J8" s="45">
        <f t="shared" si="4"/>
        <v>0.17457408255925347</v>
      </c>
      <c r="K8" s="47">
        <f t="shared" si="5"/>
        <v>0.14244927092892826</v>
      </c>
    </row>
    <row r="9" spans="2:11" x14ac:dyDescent="0.35">
      <c r="B9" s="43" t="s">
        <v>51</v>
      </c>
      <c r="C9" s="132">
        <v>0</v>
      </c>
      <c r="D9" s="163">
        <f t="shared" si="0"/>
        <v>0</v>
      </c>
      <c r="E9" s="163">
        <f t="shared" si="1"/>
        <v>0</v>
      </c>
      <c r="F9" s="132">
        <v>1.7407407407407399E-2</v>
      </c>
      <c r="G9" s="170">
        <f t="shared" si="2"/>
        <v>6.2648394218352985E-2</v>
      </c>
      <c r="H9" s="170">
        <f t="shared" si="3"/>
        <v>5.111994833622243E-2</v>
      </c>
      <c r="I9" s="44">
        <f t="shared" si="6"/>
        <v>1.7407407407407399E-2</v>
      </c>
      <c r="J9" s="45">
        <f t="shared" si="4"/>
        <v>6.2648394218352985E-2</v>
      </c>
      <c r="K9" s="47">
        <f t="shared" si="5"/>
        <v>5.111994833622243E-2</v>
      </c>
    </row>
    <row r="10" spans="2:11" x14ac:dyDescent="0.35">
      <c r="B10" s="43" t="s">
        <v>11</v>
      </c>
      <c r="C10" s="132">
        <v>0</v>
      </c>
      <c r="D10" s="163">
        <f t="shared" si="0"/>
        <v>0</v>
      </c>
      <c r="E10" s="163">
        <f t="shared" si="1"/>
        <v>0</v>
      </c>
      <c r="F10" s="132">
        <v>4.8634259259259301E-2</v>
      </c>
      <c r="G10" s="170">
        <f t="shared" si="2"/>
        <v>0.17503228225101033</v>
      </c>
      <c r="H10" s="170">
        <f t="shared" si="3"/>
        <v>0.14282315352979183</v>
      </c>
      <c r="I10" s="44">
        <f t="shared" si="6"/>
        <v>4.8634259259259301E-2</v>
      </c>
      <c r="J10" s="45">
        <f t="shared" si="4"/>
        <v>0.17503228225101033</v>
      </c>
      <c r="K10" s="47">
        <f t="shared" si="5"/>
        <v>0.14282315352979183</v>
      </c>
    </row>
    <row r="11" spans="2:11" x14ac:dyDescent="0.35">
      <c r="B11" s="43" t="s">
        <v>12</v>
      </c>
      <c r="C11" s="132">
        <v>0</v>
      </c>
      <c r="D11" s="163">
        <f t="shared" si="0"/>
        <v>0</v>
      </c>
      <c r="E11" s="163">
        <f t="shared" si="1"/>
        <v>0</v>
      </c>
      <c r="F11" s="132">
        <v>3.0717592592592598E-2</v>
      </c>
      <c r="G11" s="170">
        <f t="shared" si="2"/>
        <v>0.11055108926563093</v>
      </c>
      <c r="H11" s="170">
        <f t="shared" si="3"/>
        <v>9.020767479011596E-2</v>
      </c>
      <c r="I11" s="44">
        <f t="shared" si="6"/>
        <v>3.0717592592592598E-2</v>
      </c>
      <c r="J11" s="45">
        <f t="shared" si="4"/>
        <v>0.11055108926563093</v>
      </c>
      <c r="K11" s="47">
        <f t="shared" si="5"/>
        <v>9.020767479011596E-2</v>
      </c>
    </row>
    <row r="12" spans="2:11" x14ac:dyDescent="0.35">
      <c r="B12" s="43" t="s">
        <v>199</v>
      </c>
      <c r="C12" s="132">
        <v>0</v>
      </c>
      <c r="D12" s="163">
        <f t="shared" si="0"/>
        <v>0</v>
      </c>
      <c r="E12" s="163">
        <f t="shared" si="1"/>
        <v>0</v>
      </c>
      <c r="F12" s="132">
        <v>3.6585648148148103E-2</v>
      </c>
      <c r="G12" s="170">
        <f t="shared" si="2"/>
        <v>0.13166992960386545</v>
      </c>
      <c r="H12" s="170">
        <f t="shared" si="3"/>
        <v>0.10744026375718017</v>
      </c>
      <c r="I12" s="44">
        <f t="shared" si="6"/>
        <v>3.6585648148148103E-2</v>
      </c>
      <c r="J12" s="45">
        <f t="shared" si="4"/>
        <v>0.13166992960386545</v>
      </c>
      <c r="K12" s="47">
        <f t="shared" si="5"/>
        <v>0.10744026375718017</v>
      </c>
    </row>
    <row r="13" spans="2:11" x14ac:dyDescent="0.35">
      <c r="B13" s="43" t="s">
        <v>128</v>
      </c>
      <c r="C13" s="132">
        <v>0</v>
      </c>
      <c r="D13" s="163">
        <f t="shared" si="0"/>
        <v>0</v>
      </c>
      <c r="E13" s="163">
        <f t="shared" si="1"/>
        <v>0</v>
      </c>
      <c r="F13" s="132">
        <v>1.26157407407407E-2</v>
      </c>
      <c r="G13" s="170">
        <f t="shared" si="2"/>
        <v>4.5403424001332821E-2</v>
      </c>
      <c r="H13" s="170">
        <f t="shared" si="3"/>
        <v>3.7048366812820671E-2</v>
      </c>
      <c r="I13" s="44">
        <f t="shared" si="6"/>
        <v>1.26157407407407E-2</v>
      </c>
      <c r="J13" s="45">
        <f t="shared" si="4"/>
        <v>4.5403424001332821E-2</v>
      </c>
      <c r="K13" s="47">
        <f t="shared" si="5"/>
        <v>3.7048366812820671E-2</v>
      </c>
    </row>
    <row r="14" spans="2:11" x14ac:dyDescent="0.35">
      <c r="B14" s="43" t="s">
        <v>129</v>
      </c>
      <c r="C14" s="132">
        <v>0</v>
      </c>
      <c r="D14" s="163">
        <f t="shared" si="0"/>
        <v>0</v>
      </c>
      <c r="E14" s="163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63">
        <f t="shared" si="0"/>
        <v>0</v>
      </c>
      <c r="E15" s="163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63">
        <f t="shared" si="0"/>
        <v>0</v>
      </c>
      <c r="E16" s="163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63">
        <f t="shared" si="0"/>
        <v>0</v>
      </c>
      <c r="E17" s="163">
        <f t="shared" si="1"/>
        <v>0</v>
      </c>
      <c r="F17" s="132">
        <v>6.04166666666667E-3</v>
      </c>
      <c r="G17" s="170">
        <f t="shared" si="2"/>
        <v>2.1743658099720935E-2</v>
      </c>
      <c r="H17" s="170">
        <f t="shared" si="3"/>
        <v>1.7742428877332538E-2</v>
      </c>
      <c r="I17" s="44">
        <f t="shared" si="6"/>
        <v>6.04166666666667E-3</v>
      </c>
      <c r="J17" s="45">
        <f t="shared" si="4"/>
        <v>2.1743658099720935E-2</v>
      </c>
      <c r="K17" s="47">
        <f t="shared" si="5"/>
        <v>1.7742428877332538E-2</v>
      </c>
    </row>
    <row r="18" spans="2:11" x14ac:dyDescent="0.35">
      <c r="B18" s="43" t="s">
        <v>202</v>
      </c>
      <c r="C18" s="132">
        <v>0</v>
      </c>
      <c r="D18" s="163">
        <f t="shared" si="0"/>
        <v>0</v>
      </c>
      <c r="E18" s="163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63">
        <f t="shared" si="0"/>
        <v>0</v>
      </c>
      <c r="E19" s="163">
        <f t="shared" si="1"/>
        <v>0</v>
      </c>
      <c r="F19" s="132">
        <v>4.0706018518518503E-2</v>
      </c>
      <c r="G19" s="170">
        <f t="shared" si="2"/>
        <v>0.14649893780980547</v>
      </c>
      <c r="H19" s="170">
        <f t="shared" si="3"/>
        <v>0.11954046429421163</v>
      </c>
      <c r="I19" s="44">
        <f t="shared" si="6"/>
        <v>4.0706018518518503E-2</v>
      </c>
      <c r="J19" s="45">
        <f t="shared" si="4"/>
        <v>0.14649893780980547</v>
      </c>
      <c r="K19" s="47">
        <f t="shared" si="5"/>
        <v>0.11954046429421163</v>
      </c>
    </row>
    <row r="20" spans="2:11" ht="15.5" thickTop="1" thickBot="1" x14ac:dyDescent="0.4">
      <c r="B20" s="60" t="s">
        <v>3</v>
      </c>
      <c r="C20" s="133">
        <f>SUM(C7:C19)</f>
        <v>0</v>
      </c>
      <c r="D20" s="152">
        <f>IFERROR(SUM(D7:D19),0)</f>
        <v>0</v>
      </c>
      <c r="E20" s="152">
        <f>IFERROR(SUM(E7:E19),0)</f>
        <v>0</v>
      </c>
      <c r="F20" s="133">
        <f>SUM(F7:F19)</f>
        <v>0.27785879629629617</v>
      </c>
      <c r="G20" s="171">
        <f>IFERROR(SUM(G7:G19),0)</f>
        <v>1</v>
      </c>
      <c r="H20" s="171">
        <f>IFERROR(SUM(H7:H19),0)</f>
        <v>0.8159817817205397</v>
      </c>
      <c r="I20" s="61">
        <f>SUM(I7:I19)</f>
        <v>0.27785879629629617</v>
      </c>
      <c r="J20" s="62">
        <f>IFERROR(SUM(J7:J19),0)</f>
        <v>1</v>
      </c>
      <c r="K20" s="63">
        <f>IFERROR(SUM(K7:K19),0)</f>
        <v>0.8159817817205397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8.6805555555555605E-4</v>
      </c>
      <c r="G23" s="153"/>
      <c r="H23" s="172">
        <f>IFERROR(F23/F$31,0)</f>
        <v>2.5491995513408816E-3</v>
      </c>
      <c r="I23" s="44">
        <f t="shared" ref="I23:I28" si="7">SUM(C23,F23)</f>
        <v>8.6805555555555605E-4</v>
      </c>
      <c r="J23" s="51"/>
      <c r="K23" s="47">
        <f>IFERROR(I23/I$31,0)</f>
        <v>2.5491995513408816E-3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5.20833333333333E-4</v>
      </c>
      <c r="G25" s="153"/>
      <c r="H25" s="172">
        <f t="shared" si="9"/>
        <v>1.5295197308045272E-3</v>
      </c>
      <c r="I25" s="44">
        <f t="shared" si="7"/>
        <v>5.20833333333333E-4</v>
      </c>
      <c r="J25" s="51"/>
      <c r="K25" s="47">
        <f t="shared" si="10"/>
        <v>1.5295197308045272E-3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1.1863425925925901E-2</v>
      </c>
      <c r="G26" s="153"/>
      <c r="H26" s="172">
        <f t="shared" si="9"/>
        <v>3.4839060534991959E-2</v>
      </c>
      <c r="I26" s="44">
        <f t="shared" si="7"/>
        <v>1.1863425925925901E-2</v>
      </c>
      <c r="J26" s="51"/>
      <c r="K26" s="47">
        <f t="shared" si="10"/>
        <v>3.4839060534991959E-2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4.9409722222222202E-2</v>
      </c>
      <c r="G27" s="153"/>
      <c r="H27" s="172">
        <f t="shared" si="9"/>
        <v>0.14510043846232284</v>
      </c>
      <c r="I27" s="44">
        <f t="shared" si="7"/>
        <v>4.9409722222222202E-2</v>
      </c>
      <c r="J27" s="51"/>
      <c r="K27" s="47">
        <f t="shared" si="10"/>
        <v>0.14510043846232284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6.2662037037036988E-2</v>
      </c>
      <c r="G29" s="152"/>
      <c r="H29" s="171">
        <f>IFERROR(SUM(H23:H28),0)</f>
        <v>0.18401821827946022</v>
      </c>
      <c r="I29" s="61">
        <f>SUM(I23:I28)</f>
        <v>6.2662037037036988E-2</v>
      </c>
      <c r="J29" s="62"/>
      <c r="K29" s="63">
        <f>IFERROR(SUM(K23:K28),0)</f>
        <v>0.18401821827946022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0.34052083333333316</v>
      </c>
      <c r="G31" s="152"/>
      <c r="H31" s="171">
        <f>IFERROR(SUM(H20,H29),0)</f>
        <v>0.99999999999999989</v>
      </c>
      <c r="I31" s="61">
        <f>SUM(I20,I29)</f>
        <v>0.34052083333333316</v>
      </c>
      <c r="J31" s="64"/>
      <c r="K31" s="66">
        <f>IFERROR(SUM(K20,K29),0)</f>
        <v>0.99999999999999989</v>
      </c>
    </row>
    <row r="32" spans="2:11" ht="66" customHeight="1" thickTop="1" thickBot="1" x14ac:dyDescent="0.4">
      <c r="B32" s="191" t="s">
        <v>285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2"/>
  <sheetViews>
    <sheetView showGridLines="0" showZeros="0" view="pageBreakPreview" zoomScaleNormal="80" zoomScaleSheetLayoutView="100" zoomScalePageLayoutView="9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170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138</v>
      </c>
      <c r="D5" s="203"/>
      <c r="E5" s="203"/>
      <c r="F5" s="198" t="s">
        <v>139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0</v>
      </c>
      <c r="G7" s="170">
        <f t="shared" ref="G7:G19" si="2">IFERROR(F7/F$20,0)</f>
        <v>0</v>
      </c>
      <c r="H7" s="170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0</v>
      </c>
      <c r="G20" s="171">
        <f>IFERROR(SUM(G7:G19),0)</f>
        <v>0</v>
      </c>
      <c r="H20" s="171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74" t="s">
        <v>5</v>
      </c>
      <c r="F22" s="130" t="s">
        <v>4</v>
      </c>
      <c r="G22" s="130"/>
      <c r="H22" s="174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0</v>
      </c>
      <c r="G27" s="153"/>
      <c r="H27" s="172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0</v>
      </c>
      <c r="G29" s="152"/>
      <c r="H29" s="171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</v>
      </c>
      <c r="G31" s="152"/>
      <c r="H31" s="171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46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2"/>
  <sheetViews>
    <sheetView showGridLines="0" showZeros="0" view="pageBreakPreview" zoomScaleNormal="80" zoomScaleSheetLayoutView="100" zoomScalePageLayoutView="8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171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140</v>
      </c>
      <c r="D5" s="203"/>
      <c r="E5" s="203"/>
      <c r="F5" s="198" t="s">
        <v>22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4.0740740740740702E-3</v>
      </c>
      <c r="G7" s="170">
        <f t="shared" ref="G7:G19" si="2">IFERROR(F7/F$20,0)</f>
        <v>0.22680412371134018</v>
      </c>
      <c r="H7" s="170">
        <f t="shared" ref="H7:H19" si="3">IFERROR(F7/F$31,0)</f>
        <v>0.20791494388659187</v>
      </c>
      <c r="I7" s="44">
        <f>SUM(C7,F7)</f>
        <v>4.0740740740740702E-3</v>
      </c>
      <c r="J7" s="45">
        <f t="shared" ref="J7:J19" si="4">IFERROR(I7/I$20,0)</f>
        <v>0.22680412371134018</v>
      </c>
      <c r="K7" s="47">
        <f t="shared" ref="K7:K19" si="5">IFERROR(I7/I$31,0)</f>
        <v>0.19954648526077098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5.6944444444444403E-3</v>
      </c>
      <c r="G8" s="170">
        <f t="shared" si="2"/>
        <v>0.31701030927835055</v>
      </c>
      <c r="H8" s="170">
        <f t="shared" si="3"/>
        <v>0.29060838747785006</v>
      </c>
      <c r="I8" s="44">
        <f t="shared" ref="I8:I19" si="6">SUM(C8,F8)</f>
        <v>5.6944444444444403E-3</v>
      </c>
      <c r="J8" s="45">
        <f t="shared" si="4"/>
        <v>0.31701030927835055</v>
      </c>
      <c r="K8" s="47">
        <f t="shared" si="5"/>
        <v>0.27891156462585043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3.1250000000000002E-3</v>
      </c>
      <c r="G9" s="170">
        <f t="shared" si="2"/>
        <v>0.17396907216494861</v>
      </c>
      <c r="H9" s="170">
        <f t="shared" si="3"/>
        <v>0.1594802126402837</v>
      </c>
      <c r="I9" s="44">
        <f t="shared" si="6"/>
        <v>3.1250000000000002E-3</v>
      </c>
      <c r="J9" s="45">
        <f t="shared" si="4"/>
        <v>0.17396907216494861</v>
      </c>
      <c r="K9" s="47">
        <f t="shared" si="5"/>
        <v>0.15306122448979609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5.0694444444444398E-3</v>
      </c>
      <c r="G12" s="170">
        <f t="shared" si="2"/>
        <v>0.28221649484536082</v>
      </c>
      <c r="H12" s="170">
        <f t="shared" si="3"/>
        <v>0.25871234494979328</v>
      </c>
      <c r="I12" s="44">
        <f t="shared" si="6"/>
        <v>5.0694444444444398E-3</v>
      </c>
      <c r="J12" s="45">
        <f t="shared" si="4"/>
        <v>0.28221649484536082</v>
      </c>
      <c r="K12" s="47">
        <f t="shared" si="5"/>
        <v>0.24829931972789118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1.7962962962962948E-2</v>
      </c>
      <c r="G20" s="171">
        <f>IFERROR(SUM(G7:G19),0)</f>
        <v>1.0000000000000002</v>
      </c>
      <c r="H20" s="171">
        <f>IFERROR(SUM(H7:H19),0)</f>
        <v>0.91671588895451883</v>
      </c>
      <c r="I20" s="61">
        <f>SUM(I7:I19)</f>
        <v>1.7962962962962948E-2</v>
      </c>
      <c r="J20" s="62">
        <f>IFERROR(SUM(J7:J19),0)</f>
        <v>1.0000000000000002</v>
      </c>
      <c r="K20" s="63">
        <f>IFERROR(SUM(K7:K19),0)</f>
        <v>0.87981859410430874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8.2175925925925895E-4</v>
      </c>
      <c r="D26" s="153"/>
      <c r="E26" s="172">
        <f t="shared" si="8"/>
        <v>1</v>
      </c>
      <c r="F26" s="134">
        <v>0</v>
      </c>
      <c r="G26" s="153"/>
      <c r="H26" s="172">
        <f t="shared" si="9"/>
        <v>0</v>
      </c>
      <c r="I26" s="44">
        <f t="shared" si="7"/>
        <v>8.2175925925925895E-4</v>
      </c>
      <c r="J26" s="51"/>
      <c r="K26" s="47">
        <f t="shared" si="10"/>
        <v>4.0249433106575992E-2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1.63194444444444E-3</v>
      </c>
      <c r="G27" s="153"/>
      <c r="H27" s="172">
        <f t="shared" si="9"/>
        <v>8.3284111045481252E-2</v>
      </c>
      <c r="I27" s="44">
        <f t="shared" si="7"/>
        <v>1.63194444444444E-3</v>
      </c>
      <c r="J27" s="51"/>
      <c r="K27" s="47">
        <f t="shared" si="10"/>
        <v>7.9931972789115513E-2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8.2175925925925895E-4</v>
      </c>
      <c r="D29" s="152"/>
      <c r="E29" s="171">
        <f>IFERROR(SUM(E23:E28),0)</f>
        <v>1</v>
      </c>
      <c r="F29" s="133">
        <f>SUM(F23:F28)</f>
        <v>1.63194444444444E-3</v>
      </c>
      <c r="G29" s="152"/>
      <c r="H29" s="171">
        <f>IFERROR(SUM(H23:H28),0)</f>
        <v>8.3284111045481252E-2</v>
      </c>
      <c r="I29" s="61">
        <f>SUM(I23:I28)</f>
        <v>2.4537037037036988E-3</v>
      </c>
      <c r="J29" s="62"/>
      <c r="K29" s="63">
        <f>IFERROR(SUM(K23:K28),0)</f>
        <v>0.12018140589569151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8.2175925925925895E-4</v>
      </c>
      <c r="D31" s="152"/>
      <c r="E31" s="171">
        <f>IFERROR(SUM(E20,E29),0)</f>
        <v>1</v>
      </c>
      <c r="F31" s="133">
        <f>SUM(F20,F29)</f>
        <v>1.9594907407407387E-2</v>
      </c>
      <c r="G31" s="152"/>
      <c r="H31" s="171">
        <f>IFERROR(SUM(H20,H29),0)</f>
        <v>1</v>
      </c>
      <c r="I31" s="61">
        <f>SUM(I20,I29)</f>
        <v>2.0416666666666645E-2</v>
      </c>
      <c r="J31" s="64"/>
      <c r="K31" s="66">
        <f>IFERROR(SUM(K20,K29),0)</f>
        <v>1.0000000000000002</v>
      </c>
    </row>
    <row r="32" spans="2:11" ht="66" customHeight="1" thickTop="1" thickBot="1" x14ac:dyDescent="0.4">
      <c r="B32" s="191" t="s">
        <v>286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2"/>
  <sheetViews>
    <sheetView showGridLines="0" showZeros="0" view="pageBreakPreview" zoomScaleNormal="7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172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287</v>
      </c>
      <c r="D5" s="203"/>
      <c r="E5" s="203"/>
      <c r="F5" s="198" t="s">
        <v>288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0</v>
      </c>
      <c r="G7" s="170">
        <f t="shared" ref="G7:G19" si="2">IFERROR(F7/F$20,0)</f>
        <v>0</v>
      </c>
      <c r="H7" s="170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0</v>
      </c>
      <c r="G20" s="171">
        <f>IFERROR(SUM(G7:G19),0)</f>
        <v>0</v>
      </c>
      <c r="H20" s="171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0</v>
      </c>
      <c r="G27" s="153"/>
      <c r="H27" s="172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0</v>
      </c>
      <c r="G29" s="152"/>
      <c r="H29" s="171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</v>
      </c>
      <c r="G31" s="152"/>
      <c r="H31" s="171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1" t="s">
        <v>47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2"/>
  <sheetViews>
    <sheetView showGridLines="0" showZeros="0" view="pageBreakPreview" zoomScale="80" zoomScaleNormal="80" zoomScaleSheetLayoutView="80" zoomScalePageLayoutView="9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173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98" t="s">
        <v>141</v>
      </c>
      <c r="D5" s="203"/>
      <c r="E5" s="203"/>
      <c r="F5" s="198" t="s">
        <v>142</v>
      </c>
      <c r="G5" s="198"/>
      <c r="H5" s="199"/>
      <c r="I5" s="198" t="s">
        <v>3</v>
      </c>
      <c r="J5" s="198"/>
      <c r="K5" s="199"/>
    </row>
    <row r="6" spans="2:11" x14ac:dyDescent="0.35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32">
        <v>0</v>
      </c>
      <c r="D7" s="170">
        <f t="shared" ref="D7:D19" si="0">IFERROR(C7/C$20,0)</f>
        <v>0</v>
      </c>
      <c r="E7" s="170">
        <f t="shared" ref="E7:E19" si="1">IFERROR(C7/C$31,0)</f>
        <v>0</v>
      </c>
      <c r="F7" s="132">
        <v>0</v>
      </c>
      <c r="G7" s="170">
        <f t="shared" ref="G7:G19" si="2">IFERROR(F7/F$20,0)</f>
        <v>0</v>
      </c>
      <c r="H7" s="170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47" t="s">
        <v>116</v>
      </c>
      <c r="C8" s="132">
        <v>0</v>
      </c>
      <c r="D8" s="170">
        <f t="shared" si="0"/>
        <v>0</v>
      </c>
      <c r="E8" s="170">
        <f t="shared" si="1"/>
        <v>0</v>
      </c>
      <c r="F8" s="132">
        <v>0</v>
      </c>
      <c r="G8" s="170">
        <f t="shared" si="2"/>
        <v>0</v>
      </c>
      <c r="H8" s="170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132">
        <v>0</v>
      </c>
      <c r="D9" s="170">
        <f t="shared" si="0"/>
        <v>0</v>
      </c>
      <c r="E9" s="170">
        <f t="shared" si="1"/>
        <v>0</v>
      </c>
      <c r="F9" s="132">
        <v>0</v>
      </c>
      <c r="G9" s="170">
        <f t="shared" si="2"/>
        <v>0</v>
      </c>
      <c r="H9" s="17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132">
        <v>0</v>
      </c>
      <c r="D10" s="170">
        <f t="shared" si="0"/>
        <v>0</v>
      </c>
      <c r="E10" s="170">
        <f t="shared" si="1"/>
        <v>0</v>
      </c>
      <c r="F10" s="132">
        <v>0</v>
      </c>
      <c r="G10" s="170">
        <f t="shared" si="2"/>
        <v>0</v>
      </c>
      <c r="H10" s="17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132">
        <v>0</v>
      </c>
      <c r="D11" s="170">
        <f t="shared" si="0"/>
        <v>0</v>
      </c>
      <c r="E11" s="170">
        <f t="shared" si="1"/>
        <v>0</v>
      </c>
      <c r="F11" s="132">
        <v>0</v>
      </c>
      <c r="G11" s="170">
        <f t="shared" si="2"/>
        <v>0</v>
      </c>
      <c r="H11" s="17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199</v>
      </c>
      <c r="C12" s="132">
        <v>0</v>
      </c>
      <c r="D12" s="170">
        <f t="shared" si="0"/>
        <v>0</v>
      </c>
      <c r="E12" s="170">
        <f t="shared" si="1"/>
        <v>0</v>
      </c>
      <c r="F12" s="132">
        <v>0</v>
      </c>
      <c r="G12" s="170">
        <f t="shared" si="2"/>
        <v>0</v>
      </c>
      <c r="H12" s="17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128</v>
      </c>
      <c r="C13" s="132">
        <v>0</v>
      </c>
      <c r="D13" s="170">
        <f t="shared" si="0"/>
        <v>0</v>
      </c>
      <c r="E13" s="170">
        <f t="shared" si="1"/>
        <v>0</v>
      </c>
      <c r="F13" s="132">
        <v>0</v>
      </c>
      <c r="G13" s="170">
        <f t="shared" si="2"/>
        <v>0</v>
      </c>
      <c r="H13" s="17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129</v>
      </c>
      <c r="C14" s="132">
        <v>0</v>
      </c>
      <c r="D14" s="170">
        <f t="shared" si="0"/>
        <v>0</v>
      </c>
      <c r="E14" s="170">
        <f t="shared" si="1"/>
        <v>0</v>
      </c>
      <c r="F14" s="132">
        <v>0</v>
      </c>
      <c r="G14" s="170">
        <f t="shared" si="2"/>
        <v>0</v>
      </c>
      <c r="H14" s="17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200</v>
      </c>
      <c r="C15" s="132">
        <v>0</v>
      </c>
      <c r="D15" s="170">
        <f t="shared" si="0"/>
        <v>0</v>
      </c>
      <c r="E15" s="170">
        <f t="shared" si="1"/>
        <v>0</v>
      </c>
      <c r="F15" s="132">
        <v>0</v>
      </c>
      <c r="G15" s="170">
        <f t="shared" si="2"/>
        <v>0</v>
      </c>
      <c r="H15" s="17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127</v>
      </c>
      <c r="C16" s="132">
        <v>0</v>
      </c>
      <c r="D16" s="170">
        <f t="shared" si="0"/>
        <v>0</v>
      </c>
      <c r="E16" s="170">
        <f t="shared" si="1"/>
        <v>0</v>
      </c>
      <c r="F16" s="132">
        <v>0</v>
      </c>
      <c r="G16" s="170">
        <f t="shared" si="2"/>
        <v>0</v>
      </c>
      <c r="H16" s="17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201</v>
      </c>
      <c r="C17" s="132">
        <v>0</v>
      </c>
      <c r="D17" s="170">
        <f t="shared" si="0"/>
        <v>0</v>
      </c>
      <c r="E17" s="170">
        <f t="shared" si="1"/>
        <v>0</v>
      </c>
      <c r="F17" s="132">
        <v>0</v>
      </c>
      <c r="G17" s="170">
        <f t="shared" si="2"/>
        <v>0</v>
      </c>
      <c r="H17" s="17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202</v>
      </c>
      <c r="C18" s="132">
        <v>0</v>
      </c>
      <c r="D18" s="170">
        <f t="shared" si="0"/>
        <v>0</v>
      </c>
      <c r="E18" s="170">
        <f t="shared" si="1"/>
        <v>0</v>
      </c>
      <c r="F18" s="132">
        <v>0</v>
      </c>
      <c r="G18" s="170">
        <f t="shared" si="2"/>
        <v>0</v>
      </c>
      <c r="H18" s="17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132">
        <v>0</v>
      </c>
      <c r="D19" s="170">
        <f t="shared" si="0"/>
        <v>0</v>
      </c>
      <c r="E19" s="170">
        <f t="shared" si="1"/>
        <v>0</v>
      </c>
      <c r="F19" s="132">
        <v>0</v>
      </c>
      <c r="G19" s="170">
        <f t="shared" si="2"/>
        <v>0</v>
      </c>
      <c r="H19" s="170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133">
        <f>SUM(C7:C19)</f>
        <v>0</v>
      </c>
      <c r="D20" s="171">
        <f>IFERROR(SUM(D7:D19),0)</f>
        <v>0</v>
      </c>
      <c r="E20" s="171">
        <f>IFERROR(SUM(E7:E19),0)</f>
        <v>0</v>
      </c>
      <c r="F20" s="133">
        <f>SUM(F7:F19)</f>
        <v>0</v>
      </c>
      <c r="G20" s="171">
        <f>IFERROR(SUM(G7:G19),0)</f>
        <v>0</v>
      </c>
      <c r="H20" s="171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/>
      <c r="E22" s="130" t="s">
        <v>5</v>
      </c>
      <c r="F22" s="130" t="s">
        <v>4</v>
      </c>
      <c r="G22" s="130"/>
      <c r="H22" s="130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134">
        <v>0</v>
      </c>
      <c r="D23" s="153"/>
      <c r="E23" s="172">
        <f>IFERROR(C23/C$31,0)</f>
        <v>0</v>
      </c>
      <c r="F23" s="134">
        <v>0</v>
      </c>
      <c r="G23" s="153"/>
      <c r="H23" s="172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134">
        <v>0</v>
      </c>
      <c r="D24" s="153"/>
      <c r="E24" s="172">
        <f t="shared" ref="E24:E28" si="8">IFERROR(C24/C$31,0)</f>
        <v>0</v>
      </c>
      <c r="F24" s="134">
        <v>0</v>
      </c>
      <c r="G24" s="153"/>
      <c r="H24" s="172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134">
        <v>0</v>
      </c>
      <c r="D25" s="153"/>
      <c r="E25" s="172">
        <f t="shared" si="8"/>
        <v>0</v>
      </c>
      <c r="F25" s="134">
        <v>0</v>
      </c>
      <c r="G25" s="153"/>
      <c r="H25" s="172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134">
        <v>0</v>
      </c>
      <c r="D26" s="153"/>
      <c r="E26" s="172">
        <f t="shared" si="8"/>
        <v>0</v>
      </c>
      <c r="F26" s="134">
        <v>0</v>
      </c>
      <c r="G26" s="153"/>
      <c r="H26" s="172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134">
        <v>0</v>
      </c>
      <c r="D27" s="153"/>
      <c r="E27" s="172">
        <f t="shared" si="8"/>
        <v>0</v>
      </c>
      <c r="F27" s="134">
        <v>0</v>
      </c>
      <c r="G27" s="153"/>
      <c r="H27" s="172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38">
        <v>0</v>
      </c>
      <c r="D28" s="154"/>
      <c r="E28" s="172">
        <f t="shared" si="8"/>
        <v>0</v>
      </c>
      <c r="F28" s="138">
        <v>0</v>
      </c>
      <c r="G28" s="154"/>
      <c r="H28" s="172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52"/>
      <c r="E29" s="171">
        <f>IFERROR(SUM(E23:E28),0)</f>
        <v>0</v>
      </c>
      <c r="F29" s="133">
        <f>SUM(F23:F28)</f>
        <v>0</v>
      </c>
      <c r="G29" s="152"/>
      <c r="H29" s="171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56"/>
      <c r="D30" s="155"/>
      <c r="E30" s="173"/>
      <c r="F30" s="156"/>
      <c r="G30" s="155"/>
      <c r="H30" s="173"/>
      <c r="I30" s="155"/>
      <c r="J30" s="155"/>
      <c r="K30" s="168"/>
    </row>
    <row r="31" spans="2:11" ht="15.5" thickTop="1" thickBot="1" x14ac:dyDescent="0.4">
      <c r="B31" s="60" t="s">
        <v>6</v>
      </c>
      <c r="C31" s="133">
        <f>SUM(C20,C29)</f>
        <v>0</v>
      </c>
      <c r="D31" s="152"/>
      <c r="E31" s="171">
        <f>IFERROR(SUM(E20,E29),0)</f>
        <v>0</v>
      </c>
      <c r="F31" s="133">
        <f>SUM(F20,F29)</f>
        <v>0</v>
      </c>
      <c r="G31" s="152"/>
      <c r="H31" s="171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 x14ac:dyDescent="0.4">
      <c r="B32" s="191" t="s">
        <v>57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3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143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1.33564814814815E-2</v>
      </c>
      <c r="D7" s="132">
        <v>4.31712962962963E-3</v>
      </c>
      <c r="E7" s="132">
        <v>4.7511574074074102E-2</v>
      </c>
      <c r="F7" s="132">
        <v>2.4409722222222201E-2</v>
      </c>
      <c r="G7" s="132">
        <v>3.01851851851852E-2</v>
      </c>
      <c r="H7" s="132">
        <v>1.2523148148148099E-2</v>
      </c>
      <c r="I7" s="135">
        <v>0</v>
      </c>
      <c r="J7" s="146">
        <v>0</v>
      </c>
      <c r="K7" s="137">
        <f>SUM(C7:J7)</f>
        <v>0.13230324074074074</v>
      </c>
    </row>
    <row r="8" spans="2:11" x14ac:dyDescent="0.35">
      <c r="B8" s="147" t="s">
        <v>116</v>
      </c>
      <c r="C8" s="132">
        <v>1.7268518518518499E-2</v>
      </c>
      <c r="D8" s="132">
        <v>1.1145833333333299E-2</v>
      </c>
      <c r="E8" s="132">
        <v>7.9513888888888898E-3</v>
      </c>
      <c r="F8" s="132">
        <v>1.6157407407407402E-2</v>
      </c>
      <c r="G8" s="132">
        <v>2.7557870370370399E-2</v>
      </c>
      <c r="H8" s="132">
        <v>0</v>
      </c>
      <c r="I8" s="135">
        <v>5.7638888888888896E-3</v>
      </c>
      <c r="J8" s="146">
        <v>0</v>
      </c>
      <c r="K8" s="137">
        <f t="shared" ref="K8:K19" si="0">SUM(C8:J8)</f>
        <v>8.584490740740737E-2</v>
      </c>
    </row>
    <row r="9" spans="2:11" x14ac:dyDescent="0.35">
      <c r="B9" s="147" t="s">
        <v>51</v>
      </c>
      <c r="C9" s="132">
        <v>3.2407407407407401E-4</v>
      </c>
      <c r="D9" s="132">
        <v>1.25694444444444E-2</v>
      </c>
      <c r="E9" s="132">
        <v>1.23958333333333E-2</v>
      </c>
      <c r="F9" s="132">
        <v>1.48148148148148E-2</v>
      </c>
      <c r="G9" s="132">
        <v>1.4872685185185201E-2</v>
      </c>
      <c r="H9" s="132">
        <v>2.8124999999999999E-3</v>
      </c>
      <c r="I9" s="135">
        <v>2.3495370370370402E-3</v>
      </c>
      <c r="J9" s="146">
        <v>0</v>
      </c>
      <c r="K9" s="137">
        <f t="shared" si="0"/>
        <v>6.0138888888888818E-2</v>
      </c>
    </row>
    <row r="10" spans="2:11" x14ac:dyDescent="0.35">
      <c r="B10" s="147" t="s">
        <v>11</v>
      </c>
      <c r="C10" s="132">
        <v>2.2430555555555599E-2</v>
      </c>
      <c r="D10" s="132">
        <v>3.9108796296296301E-2</v>
      </c>
      <c r="E10" s="132">
        <v>3.8576388888888903E-2</v>
      </c>
      <c r="F10" s="132">
        <v>3.2118055555555601E-2</v>
      </c>
      <c r="G10" s="132">
        <v>3.2118055555555601E-2</v>
      </c>
      <c r="H10" s="132">
        <v>0</v>
      </c>
      <c r="I10" s="135">
        <v>1.0266203703703699E-2</v>
      </c>
      <c r="J10" s="146">
        <v>0</v>
      </c>
      <c r="K10" s="137">
        <f t="shared" si="0"/>
        <v>0.17461805555555573</v>
      </c>
    </row>
    <row r="11" spans="2:11" x14ac:dyDescent="0.35">
      <c r="B11" s="43" t="s">
        <v>12</v>
      </c>
      <c r="C11" s="132">
        <v>0</v>
      </c>
      <c r="D11" s="132">
        <v>2.2337962962963001E-3</v>
      </c>
      <c r="E11" s="132">
        <v>2.4768518518518499E-3</v>
      </c>
      <c r="F11" s="132">
        <v>0</v>
      </c>
      <c r="G11" s="132">
        <v>0</v>
      </c>
      <c r="H11" s="132">
        <v>3.5879629629629599E-3</v>
      </c>
      <c r="I11" s="135">
        <v>6.8171296296296296E-3</v>
      </c>
      <c r="J11" s="146">
        <v>0</v>
      </c>
      <c r="K11" s="137">
        <f t="shared" si="0"/>
        <v>1.5115740740740739E-2</v>
      </c>
    </row>
    <row r="12" spans="2:11" x14ac:dyDescent="0.35">
      <c r="B12" s="43" t="s">
        <v>199</v>
      </c>
      <c r="C12" s="132">
        <v>8.9930555555555597E-3</v>
      </c>
      <c r="D12" s="132">
        <v>0</v>
      </c>
      <c r="E12" s="132">
        <v>2.2893518518518501E-2</v>
      </c>
      <c r="F12" s="132">
        <v>1.40277777777778E-2</v>
      </c>
      <c r="G12" s="132">
        <v>1.08564814814815E-2</v>
      </c>
      <c r="H12" s="132">
        <v>4.31712962962963E-3</v>
      </c>
      <c r="I12" s="135">
        <v>7.8587962962962995E-3</v>
      </c>
      <c r="J12" s="146">
        <v>0</v>
      </c>
      <c r="K12" s="137">
        <f t="shared" si="0"/>
        <v>6.8946759259259291E-2</v>
      </c>
    </row>
    <row r="13" spans="2:11" x14ac:dyDescent="0.35">
      <c r="B13" s="43" t="s">
        <v>128</v>
      </c>
      <c r="C13" s="132">
        <v>2.4305555555555599E-3</v>
      </c>
      <c r="D13" s="132">
        <v>2.7662037037037E-3</v>
      </c>
      <c r="E13" s="132">
        <v>8.1018518518518503E-5</v>
      </c>
      <c r="F13" s="132">
        <v>0</v>
      </c>
      <c r="G13" s="132">
        <v>5.2893518518518498E-3</v>
      </c>
      <c r="H13" s="132">
        <v>0</v>
      </c>
      <c r="I13" s="135">
        <v>0</v>
      </c>
      <c r="J13" s="146">
        <v>0</v>
      </c>
      <c r="K13" s="137">
        <f t="shared" si="0"/>
        <v>1.0567129629629628E-2</v>
      </c>
    </row>
    <row r="14" spans="2:11" x14ac:dyDescent="0.35">
      <c r="B14" s="43" t="s">
        <v>129</v>
      </c>
      <c r="C14" s="132">
        <v>0</v>
      </c>
      <c r="D14" s="132">
        <v>2.6967592592592599E-3</v>
      </c>
      <c r="E14" s="132">
        <v>7.0023148148148102E-3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9.69907407407407E-3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5.4282407407407404E-3</v>
      </c>
      <c r="G15" s="132">
        <v>4.9768518518518504E-3</v>
      </c>
      <c r="H15" s="132">
        <v>0</v>
      </c>
      <c r="I15" s="135">
        <v>0</v>
      </c>
      <c r="J15" s="146">
        <v>0</v>
      </c>
      <c r="K15" s="137">
        <f t="shared" si="0"/>
        <v>1.0405092592592591E-2</v>
      </c>
    </row>
    <row r="16" spans="2:11" x14ac:dyDescent="0.35">
      <c r="B16" s="43" t="s">
        <v>127</v>
      </c>
      <c r="C16" s="132">
        <v>0</v>
      </c>
      <c r="D16" s="132">
        <v>2.6273148148148102E-3</v>
      </c>
      <c r="E16" s="132">
        <v>0</v>
      </c>
      <c r="F16" s="132">
        <v>0</v>
      </c>
      <c r="G16" s="132">
        <v>4.1666666666666701E-3</v>
      </c>
      <c r="H16" s="132">
        <v>0</v>
      </c>
      <c r="I16" s="135">
        <v>0</v>
      </c>
      <c r="J16" s="146">
        <v>0</v>
      </c>
      <c r="K16" s="137">
        <f t="shared" si="0"/>
        <v>6.7939814814814807E-3</v>
      </c>
    </row>
    <row r="17" spans="2:11" x14ac:dyDescent="0.35">
      <c r="B17" s="43" t="s">
        <v>201</v>
      </c>
      <c r="C17" s="132">
        <v>5.09259259259259E-4</v>
      </c>
      <c r="D17" s="132">
        <v>3.3912037037037001E-3</v>
      </c>
      <c r="E17" s="132">
        <v>1.3287037037037E-2</v>
      </c>
      <c r="F17" s="132">
        <v>8.1828703703703699E-3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2.5370370370370328E-2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5.5324074074074104E-3</v>
      </c>
      <c r="D19" s="132">
        <v>3.1365740740740701E-2</v>
      </c>
      <c r="E19" s="132">
        <v>1.43865740740741E-2</v>
      </c>
      <c r="F19" s="132">
        <v>4.3634259259259303E-3</v>
      </c>
      <c r="G19" s="132">
        <v>3.3391203703703701E-2</v>
      </c>
      <c r="H19" s="132">
        <v>2.0092592592592599E-2</v>
      </c>
      <c r="I19" s="135">
        <v>0</v>
      </c>
      <c r="J19" s="146">
        <v>2.9282407407407399E-3</v>
      </c>
      <c r="K19" s="137">
        <f t="shared" si="0"/>
        <v>0.11206018518518518</v>
      </c>
    </row>
    <row r="20" spans="2:11" ht="15.5" thickTop="1" thickBot="1" x14ac:dyDescent="0.4">
      <c r="B20" s="60" t="s">
        <v>3</v>
      </c>
      <c r="C20" s="133">
        <f t="shared" ref="C20:K20" si="1">SUM(C7:C19)</f>
        <v>7.0844907407407468E-2</v>
      </c>
      <c r="D20" s="133">
        <f t="shared" si="1"/>
        <v>0.11222222222222211</v>
      </c>
      <c r="E20" s="133">
        <f t="shared" si="1"/>
        <v>0.16656249999999997</v>
      </c>
      <c r="F20" s="133">
        <f t="shared" si="1"/>
        <v>0.11950231481481485</v>
      </c>
      <c r="G20" s="133">
        <f t="shared" si="1"/>
        <v>0.16341435185185199</v>
      </c>
      <c r="H20" s="133">
        <f t="shared" si="1"/>
        <v>4.3333333333333286E-2</v>
      </c>
      <c r="I20" s="133">
        <f t="shared" si="1"/>
        <v>3.305555555555556E-2</v>
      </c>
      <c r="J20" s="133">
        <f t="shared" si="1"/>
        <v>2.9282407407407399E-3</v>
      </c>
      <c r="K20" s="142">
        <f t="shared" si="1"/>
        <v>0.711863425925926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3.4722222222222202E-4</v>
      </c>
      <c r="H23" s="134">
        <v>0</v>
      </c>
      <c r="I23" s="135">
        <v>0</v>
      </c>
      <c r="J23" s="136">
        <v>0</v>
      </c>
      <c r="K23" s="137">
        <f>SUM(C23:J23)</f>
        <v>3.4722222222222202E-4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2.26851851851852E-3</v>
      </c>
      <c r="F25" s="134">
        <v>0</v>
      </c>
      <c r="G25" s="134">
        <v>5.78703703703704E-5</v>
      </c>
      <c r="H25" s="134">
        <v>0</v>
      </c>
      <c r="I25" s="135">
        <v>0</v>
      </c>
      <c r="J25" s="136">
        <v>0</v>
      </c>
      <c r="K25" s="137">
        <f t="shared" si="2"/>
        <v>2.3263888888888904E-3</v>
      </c>
    </row>
    <row r="26" spans="2:11" x14ac:dyDescent="0.35">
      <c r="B26" s="50" t="s">
        <v>18</v>
      </c>
      <c r="C26" s="134">
        <v>3.9583333333333302E-3</v>
      </c>
      <c r="D26" s="134">
        <v>0</v>
      </c>
      <c r="E26" s="134">
        <v>3.5185185185185202E-3</v>
      </c>
      <c r="F26" s="134">
        <v>2.0833333333333299E-4</v>
      </c>
      <c r="G26" s="134">
        <v>1.55092592592593E-3</v>
      </c>
      <c r="H26" s="134">
        <v>0</v>
      </c>
      <c r="I26" s="135">
        <v>0</v>
      </c>
      <c r="J26" s="136">
        <v>0</v>
      </c>
      <c r="K26" s="137">
        <f t="shared" si="2"/>
        <v>9.2361111111111133E-3</v>
      </c>
    </row>
    <row r="27" spans="2:11" x14ac:dyDescent="0.35">
      <c r="B27" s="50" t="s">
        <v>19</v>
      </c>
      <c r="C27" s="134">
        <v>2.8599537037037E-2</v>
      </c>
      <c r="D27" s="134">
        <v>3.9155092592592602E-2</v>
      </c>
      <c r="E27" s="134">
        <v>5.86458333333333E-2</v>
      </c>
      <c r="F27" s="134">
        <v>1.49189814814815E-2</v>
      </c>
      <c r="G27" s="134">
        <v>4.2962962962963001E-2</v>
      </c>
      <c r="H27" s="134">
        <v>2.4189814814814799E-3</v>
      </c>
      <c r="I27" s="135">
        <v>0</v>
      </c>
      <c r="J27" s="136">
        <v>0</v>
      </c>
      <c r="K27" s="137">
        <f t="shared" si="2"/>
        <v>0.1867013888888889</v>
      </c>
    </row>
    <row r="28" spans="2:11" ht="15" thickBot="1" x14ac:dyDescent="0.4">
      <c r="B28" s="55" t="s">
        <v>20</v>
      </c>
      <c r="C28" s="138">
        <v>1.8287037037037E-3</v>
      </c>
      <c r="D28" s="138">
        <v>1.2615740740740699E-3</v>
      </c>
      <c r="E28" s="138">
        <v>0</v>
      </c>
      <c r="F28" s="138">
        <v>2.7777777777777799E-4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3.3680555555555478E-3</v>
      </c>
    </row>
    <row r="29" spans="2:11" ht="15.5" thickTop="1" thickBot="1" x14ac:dyDescent="0.4">
      <c r="B29" s="60" t="s">
        <v>3</v>
      </c>
      <c r="C29" s="133">
        <f>SUM(C23:C28)</f>
        <v>3.4386574074074028E-2</v>
      </c>
      <c r="D29" s="133">
        <f t="shared" ref="D29:K29" si="3">SUM(D23:D28)</f>
        <v>4.041666666666667E-2</v>
      </c>
      <c r="E29" s="133">
        <f t="shared" si="3"/>
        <v>6.4432870370370335E-2</v>
      </c>
      <c r="F29" s="133">
        <f t="shared" si="3"/>
        <v>1.5405092592592611E-2</v>
      </c>
      <c r="G29" s="133">
        <f t="shared" si="3"/>
        <v>4.4918981481481525E-2</v>
      </c>
      <c r="H29" s="133">
        <f t="shared" si="3"/>
        <v>2.4189814814814799E-3</v>
      </c>
      <c r="I29" s="133">
        <f t="shared" si="3"/>
        <v>0</v>
      </c>
      <c r="J29" s="133">
        <f t="shared" si="3"/>
        <v>0</v>
      </c>
      <c r="K29" s="142">
        <f t="shared" si="3"/>
        <v>0.20197916666666668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0.1052314814814815</v>
      </c>
      <c r="D31" s="133">
        <f t="shared" si="4"/>
        <v>0.15263888888888877</v>
      </c>
      <c r="E31" s="133">
        <f t="shared" si="4"/>
        <v>0.23099537037037032</v>
      </c>
      <c r="F31" s="133">
        <f t="shared" si="4"/>
        <v>0.13490740740740748</v>
      </c>
      <c r="G31" s="133">
        <f t="shared" si="4"/>
        <v>0.20833333333333351</v>
      </c>
      <c r="H31" s="133">
        <f t="shared" si="4"/>
        <v>4.5752314814814767E-2</v>
      </c>
      <c r="I31" s="133">
        <f t="shared" si="4"/>
        <v>3.305555555555556E-2</v>
      </c>
      <c r="J31" s="143">
        <f>SUM(J20,J29)</f>
        <v>2.9282407407407399E-3</v>
      </c>
      <c r="K31" s="144">
        <f t="shared" si="4"/>
        <v>0.91384259259259271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3"/>
  <sheetViews>
    <sheetView showGridLines="0" showZeros="0" view="pageBreakPreview" topLeftCell="A4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4.0625000000000001E-3</v>
      </c>
      <c r="J9" s="146">
        <v>0</v>
      </c>
      <c r="K9" s="137">
        <f t="shared" si="0"/>
        <v>4.0625000000000001E-3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2.7430555555555602E-3</v>
      </c>
      <c r="H10" s="132">
        <v>0</v>
      </c>
      <c r="I10" s="135">
        <v>0</v>
      </c>
      <c r="J10" s="146">
        <v>0</v>
      </c>
      <c r="K10" s="137">
        <f t="shared" si="0"/>
        <v>2.7430555555555602E-3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1.77083333333333E-3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1.77083333333333E-3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1.77083333333333E-3</v>
      </c>
      <c r="E20" s="133">
        <f t="shared" si="1"/>
        <v>0</v>
      </c>
      <c r="F20" s="133">
        <f t="shared" si="1"/>
        <v>0</v>
      </c>
      <c r="G20" s="133">
        <f t="shared" si="1"/>
        <v>2.7430555555555602E-3</v>
      </c>
      <c r="H20" s="133">
        <f t="shared" si="1"/>
        <v>0</v>
      </c>
      <c r="I20" s="133">
        <f t="shared" si="1"/>
        <v>4.0625000000000001E-3</v>
      </c>
      <c r="J20" s="133">
        <f t="shared" si="1"/>
        <v>0</v>
      </c>
      <c r="K20" s="142">
        <f t="shared" si="1"/>
        <v>8.5763888888888903E-3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2.8356481481481501E-3</v>
      </c>
      <c r="H25" s="134">
        <v>0</v>
      </c>
      <c r="I25" s="135">
        <v>0</v>
      </c>
      <c r="J25" s="136">
        <v>0</v>
      </c>
      <c r="K25" s="137">
        <f t="shared" si="2"/>
        <v>2.8356481481481501E-3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2.4189814814814799E-3</v>
      </c>
      <c r="H27" s="134">
        <v>0</v>
      </c>
      <c r="I27" s="135">
        <v>0</v>
      </c>
      <c r="J27" s="136">
        <v>0</v>
      </c>
      <c r="K27" s="137">
        <f t="shared" si="2"/>
        <v>2.4189814814814799E-3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33">
        <f t="shared" ref="D29:K29" si="3">SUM(D23:D28)</f>
        <v>0</v>
      </c>
      <c r="E29" s="133">
        <f t="shared" si="3"/>
        <v>0</v>
      </c>
      <c r="F29" s="133">
        <f t="shared" si="3"/>
        <v>0</v>
      </c>
      <c r="G29" s="133">
        <f t="shared" si="3"/>
        <v>5.2546296296296299E-3</v>
      </c>
      <c r="H29" s="133">
        <f t="shared" si="3"/>
        <v>0</v>
      </c>
      <c r="I29" s="133">
        <f t="shared" si="3"/>
        <v>0</v>
      </c>
      <c r="J29" s="133">
        <f t="shared" si="3"/>
        <v>0</v>
      </c>
      <c r="K29" s="142">
        <f t="shared" si="3"/>
        <v>5.2546296296296299E-3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1.77083333333333E-3</v>
      </c>
      <c r="E31" s="133">
        <f t="shared" si="4"/>
        <v>0</v>
      </c>
      <c r="F31" s="133">
        <f t="shared" si="4"/>
        <v>0</v>
      </c>
      <c r="G31" s="133">
        <f t="shared" si="4"/>
        <v>7.997685185185191E-3</v>
      </c>
      <c r="H31" s="133">
        <f t="shared" si="4"/>
        <v>0</v>
      </c>
      <c r="I31" s="133">
        <f t="shared" si="4"/>
        <v>4.0625000000000001E-3</v>
      </c>
      <c r="J31" s="143">
        <f>SUM(J20,J29)</f>
        <v>0</v>
      </c>
      <c r="K31" s="144">
        <f t="shared" si="4"/>
        <v>1.383101851851852E-2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7"/>
  <sheetViews>
    <sheetView showGridLines="0" showZeros="0" view="pageBreakPreview" topLeftCell="A4" zoomScale="90" zoomScaleNormal="80" zoomScaleSheetLayoutView="9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3" t="s">
        <v>31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5.88541666666667E-2</v>
      </c>
      <c r="D7" s="12">
        <f t="shared" ref="D7:D19" si="0">IFERROR(C7/C$20,0)</f>
        <v>0.35068965517241391</v>
      </c>
      <c r="E7" s="12">
        <f t="shared" ref="E7:E19" si="1">IFERROR(C7/C$31,0)</f>
        <v>0.11774376548498404</v>
      </c>
      <c r="F7" s="11">
        <v>2.2905092592592598E-2</v>
      </c>
      <c r="G7" s="12">
        <f t="shared" ref="G7:G19" si="2">IFERROR(F7/F$20,0)</f>
        <v>0.27143053079138674</v>
      </c>
      <c r="H7" s="12">
        <f t="shared" ref="H7:H19" si="3">IFERROR(F7/F$31,0)</f>
        <v>0.12751288659793819</v>
      </c>
      <c r="I7" s="11">
        <v>8.1759259259259295E-2</v>
      </c>
      <c r="J7" s="12">
        <f t="shared" ref="J7:J19" si="4">IFERROR(I7/I$20,0)</f>
        <v>0.32417052911752564</v>
      </c>
      <c r="K7" s="14">
        <f t="shared" ref="K7:K19" si="5">IFERROR(I7/I$31,0)</f>
        <v>0.12032636653210008</v>
      </c>
    </row>
    <row r="8" spans="2:11" s="5" customFormat="1" x14ac:dyDescent="0.35">
      <c r="B8" s="150" t="s">
        <v>116</v>
      </c>
      <c r="C8" s="11">
        <v>0.03</v>
      </c>
      <c r="D8" s="12">
        <f t="shared" si="0"/>
        <v>0.17875862068965512</v>
      </c>
      <c r="E8" s="12">
        <f t="shared" si="1"/>
        <v>6.0018060990575897E-2</v>
      </c>
      <c r="F8" s="11">
        <v>1.1122685185185201E-2</v>
      </c>
      <c r="G8" s="12">
        <f t="shared" si="2"/>
        <v>0.1318063365793446</v>
      </c>
      <c r="H8" s="12">
        <f t="shared" si="3"/>
        <v>6.1920103092783597E-2</v>
      </c>
      <c r="I8" s="11">
        <v>4.11226851851852E-2</v>
      </c>
      <c r="J8" s="12">
        <f t="shared" si="4"/>
        <v>0.16304896516910652</v>
      </c>
      <c r="K8" s="14">
        <f t="shared" si="5"/>
        <v>6.0520891886827792E-2</v>
      </c>
    </row>
    <row r="9" spans="2:11" s="5" customFormat="1" x14ac:dyDescent="0.35">
      <c r="B9" s="10" t="s">
        <v>51</v>
      </c>
      <c r="C9" s="11">
        <v>9.9768518518518496E-3</v>
      </c>
      <c r="D9" s="12">
        <f t="shared" si="0"/>
        <v>5.9448275862068932E-2</v>
      </c>
      <c r="E9" s="12">
        <f t="shared" si="1"/>
        <v>1.9959710097946146E-2</v>
      </c>
      <c r="F9" s="11">
        <v>1.0127314814814801E-2</v>
      </c>
      <c r="G9" s="12">
        <f t="shared" si="2"/>
        <v>0.12001097243176502</v>
      </c>
      <c r="H9" s="12">
        <f t="shared" si="3"/>
        <v>5.6378865979381368E-2</v>
      </c>
      <c r="I9" s="11">
        <v>2.0104166666666701E-2</v>
      </c>
      <c r="J9" s="12">
        <f t="shared" si="4"/>
        <v>7.9711807627002099E-2</v>
      </c>
      <c r="K9" s="14">
        <f t="shared" si="5"/>
        <v>2.9587613061474814E-2</v>
      </c>
    </row>
    <row r="10" spans="2:11" s="5" customFormat="1" x14ac:dyDescent="0.35">
      <c r="B10" s="10" t="s">
        <v>11</v>
      </c>
      <c r="C10" s="11">
        <v>2.35763888888889E-2</v>
      </c>
      <c r="D10" s="12">
        <f t="shared" si="0"/>
        <v>0.14048275862068968</v>
      </c>
      <c r="E10" s="12">
        <f t="shared" si="1"/>
        <v>4.7166971542362331E-2</v>
      </c>
      <c r="F10" s="11">
        <v>2.47800925925926E-2</v>
      </c>
      <c r="G10" s="12">
        <f t="shared" si="2"/>
        <v>0.29364970511589639</v>
      </c>
      <c r="H10" s="12">
        <f t="shared" si="3"/>
        <v>0.13795103092783512</v>
      </c>
      <c r="I10" s="11">
        <v>4.83564814814815E-2</v>
      </c>
      <c r="J10" s="12">
        <f t="shared" si="4"/>
        <v>0.19173053095314582</v>
      </c>
      <c r="K10" s="14">
        <f t="shared" si="5"/>
        <v>7.1166981790927814E-2</v>
      </c>
    </row>
    <row r="11" spans="2:11" s="5" customFormat="1" x14ac:dyDescent="0.35">
      <c r="B11" s="10" t="s">
        <v>12</v>
      </c>
      <c r="C11" s="11">
        <v>9.2592592592592596E-4</v>
      </c>
      <c r="D11" s="12">
        <f t="shared" si="0"/>
        <v>5.5172413793103435E-3</v>
      </c>
      <c r="E11" s="12">
        <f t="shared" si="1"/>
        <v>1.8524092898325895E-3</v>
      </c>
      <c r="F11" s="11">
        <v>0</v>
      </c>
      <c r="G11" s="12">
        <f t="shared" si="2"/>
        <v>0</v>
      </c>
      <c r="H11" s="12">
        <f t="shared" si="3"/>
        <v>0</v>
      </c>
      <c r="I11" s="11">
        <v>9.2592592592592596E-4</v>
      </c>
      <c r="J11" s="12">
        <f t="shared" si="4"/>
        <v>3.6712404203570275E-3</v>
      </c>
      <c r="K11" s="14">
        <f t="shared" si="5"/>
        <v>1.3626995077248021E-3</v>
      </c>
    </row>
    <row r="12" spans="2:11" s="5" customFormat="1" x14ac:dyDescent="0.35">
      <c r="B12" s="10" t="s">
        <v>199</v>
      </c>
      <c r="C12" s="11">
        <v>1.47337962962963E-2</v>
      </c>
      <c r="D12" s="12">
        <f t="shared" si="0"/>
        <v>8.7793103448275858E-2</v>
      </c>
      <c r="E12" s="12">
        <f t="shared" si="1"/>
        <v>2.9476462824461088E-2</v>
      </c>
      <c r="F12" s="11">
        <v>3.6111111111111101E-3</v>
      </c>
      <c r="G12" s="12">
        <f t="shared" si="2"/>
        <v>4.2792483884240833E-2</v>
      </c>
      <c r="H12" s="12">
        <f t="shared" si="3"/>
        <v>2.0103092783505153E-2</v>
      </c>
      <c r="I12" s="11">
        <v>1.83449074074074E-2</v>
      </c>
      <c r="J12" s="12">
        <f t="shared" si="4"/>
        <v>7.2736450828323571E-2</v>
      </c>
      <c r="K12" s="14">
        <f t="shared" si="5"/>
        <v>2.6998483996797627E-2</v>
      </c>
    </row>
    <row r="13" spans="2:11" s="5" customFormat="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127</v>
      </c>
      <c r="C16" s="11">
        <v>2.4074074074074102E-3</v>
      </c>
      <c r="D16" s="12">
        <f t="shared" si="0"/>
        <v>1.4344827586206909E-2</v>
      </c>
      <c r="E16" s="12">
        <f t="shared" si="1"/>
        <v>4.816264153564738E-3</v>
      </c>
      <c r="F16" s="11">
        <v>0</v>
      </c>
      <c r="G16" s="12">
        <f t="shared" si="2"/>
        <v>0</v>
      </c>
      <c r="H16" s="12">
        <f t="shared" si="3"/>
        <v>0</v>
      </c>
      <c r="I16" s="11">
        <v>2.4074074074074102E-3</v>
      </c>
      <c r="J16" s="12">
        <f t="shared" si="4"/>
        <v>9.5452250929282823E-3</v>
      </c>
      <c r="K16" s="14">
        <f t="shared" si="5"/>
        <v>3.5430187200844892E-3</v>
      </c>
    </row>
    <row r="17" spans="2:11" s="5" customFormat="1" x14ac:dyDescent="0.35">
      <c r="B17" s="10" t="s">
        <v>201</v>
      </c>
      <c r="C17" s="11">
        <v>2.19907407407407E-4</v>
      </c>
      <c r="D17" s="12">
        <f t="shared" si="0"/>
        <v>1.310344827586204E-3</v>
      </c>
      <c r="E17" s="12">
        <f t="shared" si="1"/>
        <v>4.399472063352392E-4</v>
      </c>
      <c r="F17" s="11">
        <v>5.0578703703703697E-3</v>
      </c>
      <c r="G17" s="12">
        <f t="shared" si="2"/>
        <v>5.9936908517350153E-2</v>
      </c>
      <c r="H17" s="12">
        <f t="shared" si="3"/>
        <v>2.8157216494845361E-2</v>
      </c>
      <c r="I17" s="11">
        <v>5.2777777777777797E-3</v>
      </c>
      <c r="J17" s="12">
        <f t="shared" si="4"/>
        <v>2.0926070396035064E-2</v>
      </c>
      <c r="K17" s="14">
        <f t="shared" si="5"/>
        <v>7.767387194031374E-3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2.7129629629629601E-2</v>
      </c>
      <c r="D19" s="12">
        <f t="shared" si="0"/>
        <v>0.16165517241379287</v>
      </c>
      <c r="E19" s="12">
        <f t="shared" si="1"/>
        <v>5.4275592192094817E-2</v>
      </c>
      <c r="F19" s="11">
        <v>6.7824074074074097E-3</v>
      </c>
      <c r="G19" s="12">
        <f t="shared" si="2"/>
        <v>8.0373062680016483E-2</v>
      </c>
      <c r="H19" s="12">
        <f t="shared" si="3"/>
        <v>3.7757731958762905E-2</v>
      </c>
      <c r="I19" s="11">
        <v>3.3912037037036998E-2</v>
      </c>
      <c r="J19" s="12">
        <f t="shared" si="4"/>
        <v>0.13445918039557597</v>
      </c>
      <c r="K19" s="14">
        <f t="shared" si="5"/>
        <v>4.9908869470420815E-2</v>
      </c>
    </row>
    <row r="20" spans="2:11" s="5" customFormat="1" ht="15.5" thickTop="1" thickBot="1" x14ac:dyDescent="0.4">
      <c r="B20" s="31" t="s">
        <v>3</v>
      </c>
      <c r="C20" s="32">
        <f>SUM(C7:C19)</f>
        <v>0.16782407407407413</v>
      </c>
      <c r="D20" s="33">
        <f>IFERROR(SUM(D7:D19),0)</f>
        <v>0.99999999999999978</v>
      </c>
      <c r="E20" s="33">
        <f>IFERROR(SUM(E7:E19),0)</f>
        <v>0.33574918378215685</v>
      </c>
      <c r="F20" s="32">
        <f>SUM(F7:F19)</f>
        <v>8.4386574074074072E-2</v>
      </c>
      <c r="G20" s="33">
        <f>IFERROR(SUM(G7:G19),0)</f>
        <v>1.0000000000000002</v>
      </c>
      <c r="H20" s="33">
        <f>IFERROR(SUM(H7:H19),0)</f>
        <v>0.46978092783505171</v>
      </c>
      <c r="I20" s="32">
        <f>SUM(I7:I19)</f>
        <v>0.2522106481481482</v>
      </c>
      <c r="J20" s="33">
        <f>IFERROR(SUM(J7:J19),0)</f>
        <v>1.0000000000000002</v>
      </c>
      <c r="K20" s="34">
        <f>IFERROR(SUM(K7:K19),0)</f>
        <v>0.3711823121603896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8.6226851851851794E-3</v>
      </c>
      <c r="D23" s="19"/>
      <c r="E23" s="12">
        <f>IFERROR(C23/C$31,0)</f>
        <v>1.7250561511565978E-2</v>
      </c>
      <c r="F23" s="11">
        <v>4.4560185185185197E-3</v>
      </c>
      <c r="G23" s="19"/>
      <c r="H23" s="12">
        <f>IFERROR(F23/F$31,0)</f>
        <v>2.4806701030927844E-2</v>
      </c>
      <c r="I23" s="11">
        <v>1.30787037037037E-2</v>
      </c>
      <c r="J23" s="19"/>
      <c r="K23" s="14">
        <f>IFERROR(I23/I$31,0)</f>
        <v>1.9248130546612823E-2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1.0879629629629601E-3</v>
      </c>
      <c r="G24" s="19"/>
      <c r="H24" s="12">
        <f t="shared" ref="H24:H28" si="7">IFERROR(F24/F$31,0)</f>
        <v>6.0567010309278196E-3</v>
      </c>
      <c r="I24" s="11">
        <v>1.0879629629629601E-3</v>
      </c>
      <c r="J24" s="19"/>
      <c r="K24" s="14">
        <f t="shared" ref="K24:K28" si="8">IFERROR(I24/I$31,0)</f>
        <v>1.6011719215766381E-3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4.1666666666666702E-4</v>
      </c>
      <c r="G25" s="19"/>
      <c r="H25" s="12">
        <f t="shared" si="7"/>
        <v>2.3195876288659815E-3</v>
      </c>
      <c r="I25" s="11">
        <v>4.1666666666666702E-4</v>
      </c>
      <c r="J25" s="19"/>
      <c r="K25" s="14">
        <f t="shared" si="8"/>
        <v>6.1321477847616141E-4</v>
      </c>
    </row>
    <row r="26" spans="2:11" s="5" customFormat="1" x14ac:dyDescent="0.35">
      <c r="B26" s="18" t="s">
        <v>18</v>
      </c>
      <c r="C26" s="11">
        <v>4.3171296296296298E-2</v>
      </c>
      <c r="D26" s="19"/>
      <c r="E26" s="12">
        <f t="shared" si="6"/>
        <v>8.6368583138444491E-2</v>
      </c>
      <c r="F26" s="11">
        <v>3.1412037037037002E-2</v>
      </c>
      <c r="G26" s="19"/>
      <c r="H26" s="12">
        <f t="shared" si="7"/>
        <v>0.17487113402061838</v>
      </c>
      <c r="I26" s="11">
        <v>7.4583333333333293E-2</v>
      </c>
      <c r="J26" s="19"/>
      <c r="K26" s="14">
        <f t="shared" si="8"/>
        <v>0.10976544534723275</v>
      </c>
    </row>
    <row r="27" spans="2:11" s="5" customFormat="1" x14ac:dyDescent="0.35">
      <c r="B27" s="18" t="s">
        <v>19</v>
      </c>
      <c r="C27" s="11">
        <v>0.27957175925925898</v>
      </c>
      <c r="D27" s="19"/>
      <c r="E27" s="12">
        <f t="shared" si="6"/>
        <v>0.55931182994882689</v>
      </c>
      <c r="F27" s="11">
        <v>5.7870370370370398E-2</v>
      </c>
      <c r="G27" s="19"/>
      <c r="H27" s="12">
        <f t="shared" si="7"/>
        <v>0.32216494845360844</v>
      </c>
      <c r="I27" s="11">
        <v>0.33744212962962999</v>
      </c>
      <c r="J27" s="19"/>
      <c r="K27" s="14">
        <f t="shared" si="8"/>
        <v>0.49661880184645807</v>
      </c>
    </row>
    <row r="28" spans="2:11" s="5" customFormat="1" ht="15" thickBot="1" x14ac:dyDescent="0.4">
      <c r="B28" s="23" t="s">
        <v>20</v>
      </c>
      <c r="C28" s="20">
        <v>6.5972222222222203E-4</v>
      </c>
      <c r="D28" s="24"/>
      <c r="E28" s="21">
        <f t="shared" si="6"/>
        <v>1.3198416190057197E-3</v>
      </c>
      <c r="F28" s="20">
        <v>0</v>
      </c>
      <c r="G28" s="24"/>
      <c r="H28" s="21">
        <f t="shared" si="7"/>
        <v>0</v>
      </c>
      <c r="I28" s="20">
        <v>6.5972222222222203E-4</v>
      </c>
      <c r="J28" s="24"/>
      <c r="K28" s="22">
        <f t="shared" si="8"/>
        <v>9.709233992539211E-4</v>
      </c>
    </row>
    <row r="29" spans="2:11" s="5" customFormat="1" ht="15.5" thickTop="1" thickBot="1" x14ac:dyDescent="0.4">
      <c r="B29" s="31" t="s">
        <v>3</v>
      </c>
      <c r="C29" s="32">
        <f>SUM(C23:C28)</f>
        <v>0.33202546296296265</v>
      </c>
      <c r="D29" s="33"/>
      <c r="E29" s="33">
        <f>IFERROR(SUM(E23:E28),0)</f>
        <v>0.66425081621784299</v>
      </c>
      <c r="F29" s="32">
        <f>SUM(F23:F28)</f>
        <v>9.5243055555555539E-2</v>
      </c>
      <c r="G29" s="33"/>
      <c r="H29" s="33">
        <f>IFERROR(SUM(H23:H28),0)</f>
        <v>0.53021907216494846</v>
      </c>
      <c r="I29" s="32">
        <f>SUM(I23:I28)</f>
        <v>0.42726851851851883</v>
      </c>
      <c r="J29" s="33"/>
      <c r="K29" s="34">
        <f>IFERROR(SUM(K23:K28),0)</f>
        <v>0.62881768783961045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0.49984953703703677</v>
      </c>
      <c r="D31" s="35"/>
      <c r="E31" s="36">
        <f>IFERROR(SUM(E20,E29),0)</f>
        <v>0.99999999999999978</v>
      </c>
      <c r="F31" s="32">
        <f>SUM(F20,F29)</f>
        <v>0.17962962962962961</v>
      </c>
      <c r="G31" s="35"/>
      <c r="H31" s="36">
        <f>IFERROR(SUM(H20,H29),0)</f>
        <v>1.0000000000000002</v>
      </c>
      <c r="I31" s="32">
        <f>SUM(I20,I29)</f>
        <v>0.67947916666666708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3"/>
  <sheetViews>
    <sheetView showGridLines="0" showZeros="0" view="pageBreakPreview" topLeftCell="A7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2.2337962962963001E-3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2.2337962962963001E-3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4.8263888888888896E-3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4.8263888888888896E-3</v>
      </c>
    </row>
    <row r="20" spans="2:11" ht="15.5" thickTop="1" thickBot="1" x14ac:dyDescent="0.4">
      <c r="B20" s="60" t="s">
        <v>3</v>
      </c>
      <c r="C20" s="133">
        <v>0</v>
      </c>
      <c r="D20" s="133">
        <f t="shared" ref="D20" si="1">SUM(D7:D19)</f>
        <v>7.0601851851851902E-3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42">
        <f>SUM(K7:K19)</f>
        <v>7.0601851851851902E-3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7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7.69675925925926E-3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7.69675925925926E-3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>SUM(C28:J28)</f>
        <v>0</v>
      </c>
    </row>
    <row r="29" spans="2:11" ht="15.5" thickTop="1" thickBot="1" x14ac:dyDescent="0.4">
      <c r="B29" s="60" t="s">
        <v>3</v>
      </c>
      <c r="C29" s="133">
        <f>SUM(C23:C28)</f>
        <v>0</v>
      </c>
      <c r="D29" s="133">
        <f t="shared" ref="D29:K29" si="3">SUM(D23:D28)</f>
        <v>7.69675925925926E-3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 t="shared" si="3"/>
        <v>0</v>
      </c>
      <c r="K29" s="142">
        <f t="shared" si="3"/>
        <v>7.69675925925926E-3</v>
      </c>
    </row>
    <row r="30" spans="2:11" ht="15.5" thickTop="1" thickBot="1" x14ac:dyDescent="0.4">
      <c r="B30" s="59"/>
      <c r="C30" s="151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>SUM(C29,C20)</f>
        <v>0</v>
      </c>
      <c r="D31" s="133">
        <f t="shared" ref="D31:K31" si="4">SUM(D29,D20)</f>
        <v>1.4756944444444451E-2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33">
        <f t="shared" si="4"/>
        <v>0</v>
      </c>
      <c r="K31" s="142">
        <f t="shared" si="4"/>
        <v>1.4756944444444451E-2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4.27083333333333E-2</v>
      </c>
      <c r="D7" s="132">
        <v>8.2870370370370407E-3</v>
      </c>
      <c r="E7" s="132">
        <v>7.1296296296296299E-3</v>
      </c>
      <c r="F7" s="132">
        <v>0</v>
      </c>
      <c r="G7" s="132">
        <v>5.78703703703704E-4</v>
      </c>
      <c r="H7" s="132">
        <v>3.8888888888888901E-3</v>
      </c>
      <c r="I7" s="135">
        <v>0</v>
      </c>
      <c r="J7" s="146">
        <v>0</v>
      </c>
      <c r="K7" s="137">
        <f>SUM(C7:J7)</f>
        <v>6.2592592592592575E-2</v>
      </c>
    </row>
    <row r="8" spans="2:11" x14ac:dyDescent="0.35">
      <c r="B8" s="147" t="s">
        <v>116</v>
      </c>
      <c r="C8" s="132">
        <v>3.01157407407407E-2</v>
      </c>
      <c r="D8" s="132">
        <v>4.4675925925925898E-3</v>
      </c>
      <c r="E8" s="132">
        <v>2.0833333333333299E-4</v>
      </c>
      <c r="F8" s="132">
        <v>0</v>
      </c>
      <c r="G8" s="132">
        <v>1.70717592592593E-2</v>
      </c>
      <c r="H8" s="132">
        <v>5.92592592592593E-3</v>
      </c>
      <c r="I8" s="135">
        <v>0</v>
      </c>
      <c r="J8" s="146">
        <v>0</v>
      </c>
      <c r="K8" s="137">
        <f t="shared" ref="K8:K19" si="0">SUM(C8:J8)</f>
        <v>5.7789351851851856E-2</v>
      </c>
    </row>
    <row r="9" spans="2:11" x14ac:dyDescent="0.35">
      <c r="B9" s="147" t="s">
        <v>51</v>
      </c>
      <c r="C9" s="132">
        <v>1.33912037037037E-2</v>
      </c>
      <c r="D9" s="132">
        <v>0</v>
      </c>
      <c r="E9" s="132">
        <v>3.4606481481481502E-3</v>
      </c>
      <c r="F9" s="132">
        <v>0</v>
      </c>
      <c r="G9" s="132">
        <v>3.6342592592592598E-3</v>
      </c>
      <c r="H9" s="132">
        <v>3.3912037037037001E-3</v>
      </c>
      <c r="I9" s="135">
        <v>0</v>
      </c>
      <c r="J9" s="146">
        <v>0</v>
      </c>
      <c r="K9" s="137">
        <f t="shared" si="0"/>
        <v>2.387731481481481E-2</v>
      </c>
    </row>
    <row r="10" spans="2:11" x14ac:dyDescent="0.35">
      <c r="B10" s="147" t="s">
        <v>11</v>
      </c>
      <c r="C10" s="132">
        <v>3.9386574074074102E-2</v>
      </c>
      <c r="D10" s="132">
        <v>0</v>
      </c>
      <c r="E10" s="132">
        <v>9.1435185185185196E-3</v>
      </c>
      <c r="F10" s="132">
        <v>8.9004629629629607E-3</v>
      </c>
      <c r="G10" s="132">
        <v>3.4722222222222202E-4</v>
      </c>
      <c r="H10" s="132">
        <v>1.18055555555556E-2</v>
      </c>
      <c r="I10" s="135">
        <v>0</v>
      </c>
      <c r="J10" s="146">
        <v>0</v>
      </c>
      <c r="K10" s="137">
        <f t="shared" si="0"/>
        <v>6.95833333333334E-2</v>
      </c>
    </row>
    <row r="11" spans="2:11" x14ac:dyDescent="0.35">
      <c r="B11" s="43" t="s">
        <v>12</v>
      </c>
      <c r="C11" s="132">
        <v>8.6805555555555594E-3</v>
      </c>
      <c r="D11" s="132">
        <v>0</v>
      </c>
      <c r="E11" s="132">
        <v>0</v>
      </c>
      <c r="F11" s="132">
        <v>0</v>
      </c>
      <c r="G11" s="132">
        <v>2.60416666666667E-3</v>
      </c>
      <c r="H11" s="132">
        <v>1.63194444444444E-3</v>
      </c>
      <c r="I11" s="135">
        <v>0</v>
      </c>
      <c r="J11" s="146">
        <v>0</v>
      </c>
      <c r="K11" s="137">
        <f t="shared" si="0"/>
        <v>1.2916666666666668E-2</v>
      </c>
    </row>
    <row r="12" spans="2:11" x14ac:dyDescent="0.35">
      <c r="B12" s="43" t="s">
        <v>199</v>
      </c>
      <c r="C12" s="132">
        <v>2.4768518518518499E-2</v>
      </c>
      <c r="D12" s="132">
        <v>0</v>
      </c>
      <c r="E12" s="132">
        <v>3.00925925925926E-4</v>
      </c>
      <c r="F12" s="132">
        <v>0</v>
      </c>
      <c r="G12" s="132">
        <v>0</v>
      </c>
      <c r="H12" s="132">
        <v>2.32638888888889E-3</v>
      </c>
      <c r="I12" s="135">
        <v>0</v>
      </c>
      <c r="J12" s="146">
        <v>0</v>
      </c>
      <c r="K12" s="137">
        <f t="shared" si="0"/>
        <v>2.7395833333333314E-2</v>
      </c>
    </row>
    <row r="13" spans="2:11" x14ac:dyDescent="0.35">
      <c r="B13" s="43" t="s">
        <v>128</v>
      </c>
      <c r="C13" s="132">
        <v>1.25578703703704E-2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1.25578703703704E-2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7.9050925925925903E-3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7.9050925925925903E-3</v>
      </c>
    </row>
    <row r="17" spans="2:11" x14ac:dyDescent="0.35">
      <c r="B17" s="43" t="s">
        <v>201</v>
      </c>
      <c r="C17" s="132">
        <v>1.51041666666667E-2</v>
      </c>
      <c r="D17" s="132">
        <v>0</v>
      </c>
      <c r="E17" s="132">
        <v>3.0671296296296302E-3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1.8171296296296331E-2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3.0474537037037001E-2</v>
      </c>
      <c r="D19" s="132">
        <v>5.3009259259259303E-3</v>
      </c>
      <c r="E19" s="132">
        <v>6.4351851851851896E-3</v>
      </c>
      <c r="F19" s="132">
        <v>0</v>
      </c>
      <c r="G19" s="132">
        <v>2.19212962962963E-2</v>
      </c>
      <c r="H19" s="132">
        <v>3.5069444444444401E-3</v>
      </c>
      <c r="I19" s="135">
        <v>0</v>
      </c>
      <c r="J19" s="146">
        <v>0</v>
      </c>
      <c r="K19" s="137">
        <f t="shared" si="0"/>
        <v>6.763888888888886E-2</v>
      </c>
    </row>
    <row r="20" spans="2:11" ht="15.5" thickTop="1" thickBot="1" x14ac:dyDescent="0.4">
      <c r="B20" s="60" t="s">
        <v>3</v>
      </c>
      <c r="C20" s="133">
        <f t="shared" ref="C20:K20" si="1">SUM(C7:C19)</f>
        <v>0.21718749999999995</v>
      </c>
      <c r="D20" s="133">
        <f t="shared" si="1"/>
        <v>2.5960648148148149E-2</v>
      </c>
      <c r="E20" s="133">
        <f t="shared" si="1"/>
        <v>2.974537037037038E-2</v>
      </c>
      <c r="F20" s="133">
        <f t="shared" si="1"/>
        <v>8.9004629629629607E-3</v>
      </c>
      <c r="G20" s="133">
        <f t="shared" si="1"/>
        <v>4.6157407407407453E-2</v>
      </c>
      <c r="H20" s="133">
        <f t="shared" si="1"/>
        <v>3.2476851851851889E-2</v>
      </c>
      <c r="I20" s="133">
        <f t="shared" si="1"/>
        <v>0</v>
      </c>
      <c r="J20" s="133">
        <f t="shared" si="1"/>
        <v>0</v>
      </c>
      <c r="K20" s="142">
        <f t="shared" si="1"/>
        <v>0.36042824074074076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8.6805555555555605E-4</v>
      </c>
      <c r="I23" s="135">
        <v>0</v>
      </c>
      <c r="J23" s="136">
        <v>0</v>
      </c>
      <c r="K23" s="137">
        <f>SUM(C23:J23)</f>
        <v>8.6805555555555605E-4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2.19907407407407E-4</v>
      </c>
      <c r="I24" s="135">
        <v>0</v>
      </c>
      <c r="J24" s="136">
        <v>0</v>
      </c>
      <c r="K24" s="137">
        <f t="shared" ref="K24:K28" si="2">SUM(C24:J24)</f>
        <v>2.19907407407407E-4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3.7037037037037003E-4</v>
      </c>
      <c r="I25" s="135">
        <v>0</v>
      </c>
      <c r="J25" s="136">
        <v>0</v>
      </c>
      <c r="K25" s="137">
        <f t="shared" si="2"/>
        <v>3.7037037037037003E-4</v>
      </c>
    </row>
    <row r="26" spans="2:11" x14ac:dyDescent="0.35">
      <c r="B26" s="50" t="s">
        <v>18</v>
      </c>
      <c r="C26" s="134">
        <v>3.1250000000000001E-4</v>
      </c>
      <c r="D26" s="134">
        <v>1.6203703703703701E-4</v>
      </c>
      <c r="E26" s="134">
        <v>8.3333333333333295E-4</v>
      </c>
      <c r="F26" s="134">
        <v>0</v>
      </c>
      <c r="G26" s="134">
        <v>0</v>
      </c>
      <c r="H26" s="134">
        <v>2.82407407407407E-3</v>
      </c>
      <c r="I26" s="135">
        <v>0</v>
      </c>
      <c r="J26" s="136">
        <v>0</v>
      </c>
      <c r="K26" s="137">
        <f t="shared" si="2"/>
        <v>4.1319444444444398E-3</v>
      </c>
    </row>
    <row r="27" spans="2:11" x14ac:dyDescent="0.35">
      <c r="B27" s="50" t="s">
        <v>19</v>
      </c>
      <c r="C27" s="134">
        <v>2.4421296296296299E-2</v>
      </c>
      <c r="D27" s="134">
        <v>6.9097222222222199E-3</v>
      </c>
      <c r="E27" s="134">
        <v>8.8888888888888906E-3</v>
      </c>
      <c r="F27" s="134">
        <v>0</v>
      </c>
      <c r="G27" s="134">
        <v>0</v>
      </c>
      <c r="H27" s="134">
        <v>6.2152777777777796E-3</v>
      </c>
      <c r="I27" s="135">
        <v>0</v>
      </c>
      <c r="J27" s="136">
        <v>0</v>
      </c>
      <c r="K27" s="137">
        <f t="shared" si="2"/>
        <v>4.643518518518519E-2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4.4212962962962999E-3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4.4212962962962999E-3</v>
      </c>
    </row>
    <row r="29" spans="2:11" ht="15.5" thickTop="1" thickBot="1" x14ac:dyDescent="0.4">
      <c r="B29" s="60" t="s">
        <v>3</v>
      </c>
      <c r="C29" s="133">
        <f t="shared" ref="C29:K29" si="3">SUM(C23:C28)</f>
        <v>2.4733796296296299E-2</v>
      </c>
      <c r="D29" s="133">
        <f t="shared" si="3"/>
        <v>7.0717592592592568E-3</v>
      </c>
      <c r="E29" s="133">
        <f t="shared" si="3"/>
        <v>1.4143518518518524E-2</v>
      </c>
      <c r="F29" s="133">
        <f t="shared" si="3"/>
        <v>0</v>
      </c>
      <c r="G29" s="133">
        <f t="shared" si="3"/>
        <v>0</v>
      </c>
      <c r="H29" s="133">
        <f t="shared" si="3"/>
        <v>1.0497685185185183E-2</v>
      </c>
      <c r="I29" s="133">
        <f t="shared" si="3"/>
        <v>0</v>
      </c>
      <c r="J29" s="133">
        <f>SUM(J23:J28)</f>
        <v>0</v>
      </c>
      <c r="K29" s="142">
        <f t="shared" si="3"/>
        <v>5.6446759259259259E-2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0.24192129629629625</v>
      </c>
      <c r="D31" s="133">
        <f t="shared" si="4"/>
        <v>3.3032407407407406E-2</v>
      </c>
      <c r="E31" s="133">
        <f t="shared" si="4"/>
        <v>4.3888888888888908E-2</v>
      </c>
      <c r="F31" s="133">
        <f t="shared" si="4"/>
        <v>8.9004629629629607E-3</v>
      </c>
      <c r="G31" s="133">
        <f t="shared" si="4"/>
        <v>4.6157407407407453E-2</v>
      </c>
      <c r="H31" s="133">
        <f t="shared" si="4"/>
        <v>4.2974537037037075E-2</v>
      </c>
      <c r="I31" s="133">
        <f t="shared" si="4"/>
        <v>0</v>
      </c>
      <c r="J31" s="143">
        <f>SUM(J20,J29)</f>
        <v>0</v>
      </c>
      <c r="K31" s="144">
        <f t="shared" si="4"/>
        <v>0.416875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156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157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3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158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3.5879629629629602E-4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3.5879629629629602E-4</v>
      </c>
    </row>
    <row r="10" spans="2:11" x14ac:dyDescent="0.35">
      <c r="B10" s="147" t="s">
        <v>11</v>
      </c>
      <c r="C10" s="132">
        <v>1.33101851851852E-3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1.33101851851852E-3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1.1805555555555599E-3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1.1805555555555599E-3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9.2592592592592596E-4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9.2592592592592596E-4</v>
      </c>
    </row>
    <row r="20" spans="2:11" ht="15.5" thickTop="1" thickBot="1" x14ac:dyDescent="0.4">
      <c r="B20" s="60" t="s">
        <v>3</v>
      </c>
      <c r="C20" s="133">
        <f t="shared" ref="C20:K20" si="1">SUM(C7:C19)</f>
        <v>3.7962962962963019E-3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3.7962962962963019E-3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3.7962962962963019E-3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3.7962962962963019E-3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159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160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3"/>
  <sheetViews>
    <sheetView showGridLines="0" showZeros="0" view="pageBreakPreview" topLeftCell="A10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161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3.2847222222222201E-2</v>
      </c>
      <c r="D7" s="132">
        <v>0</v>
      </c>
      <c r="E7" s="132">
        <v>0</v>
      </c>
      <c r="F7" s="132">
        <v>0</v>
      </c>
      <c r="G7" s="132">
        <v>2.1180555555555601E-3</v>
      </c>
      <c r="H7" s="132">
        <v>0</v>
      </c>
      <c r="I7" s="135">
        <v>0</v>
      </c>
      <c r="J7" s="146">
        <v>1.6782407407407399E-3</v>
      </c>
      <c r="K7" s="137">
        <f>SUM(C7:J7)</f>
        <v>3.6643518518518499E-2</v>
      </c>
    </row>
    <row r="8" spans="2:11" x14ac:dyDescent="0.35">
      <c r="B8" s="147" t="s">
        <v>116</v>
      </c>
      <c r="C8" s="132">
        <v>1.37384259259259E-2</v>
      </c>
      <c r="D8" s="132">
        <v>0</v>
      </c>
      <c r="E8" s="132">
        <v>0</v>
      </c>
      <c r="F8" s="132">
        <v>0</v>
      </c>
      <c r="G8" s="132">
        <v>2.1597222222222202E-2</v>
      </c>
      <c r="H8" s="132">
        <v>0</v>
      </c>
      <c r="I8" s="135">
        <v>0</v>
      </c>
      <c r="J8" s="146">
        <v>1.3171296296296301E-2</v>
      </c>
      <c r="K8" s="137">
        <f t="shared" ref="K8:K19" si="0">SUM(C8:J8)</f>
        <v>4.8506944444444401E-2</v>
      </c>
    </row>
    <row r="9" spans="2:11" x14ac:dyDescent="0.35">
      <c r="B9" s="147" t="s">
        <v>51</v>
      </c>
      <c r="C9" s="132">
        <v>1.29398148148148E-2</v>
      </c>
      <c r="D9" s="132">
        <v>0</v>
      </c>
      <c r="E9" s="132">
        <v>0</v>
      </c>
      <c r="F9" s="132">
        <v>0</v>
      </c>
      <c r="G9" s="132">
        <v>2.3148148148148099E-3</v>
      </c>
      <c r="H9" s="132">
        <v>0</v>
      </c>
      <c r="I9" s="135">
        <v>0</v>
      </c>
      <c r="J9" s="146">
        <v>2.1527777777777799E-3</v>
      </c>
      <c r="K9" s="137">
        <f t="shared" si="0"/>
        <v>1.7407407407407389E-2</v>
      </c>
    </row>
    <row r="10" spans="2:11" x14ac:dyDescent="0.35">
      <c r="B10" s="147" t="s">
        <v>11</v>
      </c>
      <c r="C10" s="132">
        <v>4.7291666666666697E-2</v>
      </c>
      <c r="D10" s="132">
        <v>0</v>
      </c>
      <c r="E10" s="132">
        <v>0</v>
      </c>
      <c r="F10" s="132">
        <v>0</v>
      </c>
      <c r="G10" s="132">
        <v>7.4074074074074103E-4</v>
      </c>
      <c r="H10" s="132">
        <v>0</v>
      </c>
      <c r="I10" s="135">
        <v>0</v>
      </c>
      <c r="J10" s="146">
        <v>6.01851851851852E-4</v>
      </c>
      <c r="K10" s="137">
        <f t="shared" si="0"/>
        <v>4.8634259259259294E-2</v>
      </c>
    </row>
    <row r="11" spans="2:11" x14ac:dyDescent="0.35">
      <c r="B11" s="43" t="s">
        <v>12</v>
      </c>
      <c r="C11" s="132">
        <v>5.4282407407407404E-3</v>
      </c>
      <c r="D11" s="132">
        <v>0</v>
      </c>
      <c r="E11" s="132">
        <v>0</v>
      </c>
      <c r="F11" s="132">
        <v>0</v>
      </c>
      <c r="G11" s="132">
        <v>1.4502314814814799E-2</v>
      </c>
      <c r="H11" s="132">
        <v>0</v>
      </c>
      <c r="I11" s="135">
        <v>0</v>
      </c>
      <c r="J11" s="146">
        <v>1.0787037037037E-2</v>
      </c>
      <c r="K11" s="137">
        <f t="shared" si="0"/>
        <v>3.0717592592592539E-2</v>
      </c>
    </row>
    <row r="12" spans="2:11" x14ac:dyDescent="0.35">
      <c r="B12" s="43" t="s">
        <v>199</v>
      </c>
      <c r="C12" s="132">
        <v>3.2372685185185199E-2</v>
      </c>
      <c r="D12" s="132">
        <v>0</v>
      </c>
      <c r="E12" s="132">
        <v>0</v>
      </c>
      <c r="F12" s="132">
        <v>0</v>
      </c>
      <c r="G12" s="132">
        <v>1.86342592592593E-3</v>
      </c>
      <c r="H12" s="132">
        <v>0</v>
      </c>
      <c r="I12" s="135">
        <v>0</v>
      </c>
      <c r="J12" s="146">
        <v>2.3495370370370402E-3</v>
      </c>
      <c r="K12" s="137">
        <f t="shared" si="0"/>
        <v>3.6585648148148166E-2</v>
      </c>
    </row>
    <row r="13" spans="2:11" x14ac:dyDescent="0.35">
      <c r="B13" s="43" t="s">
        <v>128</v>
      </c>
      <c r="C13" s="132">
        <v>8.2291666666666693E-3</v>
      </c>
      <c r="D13" s="132">
        <v>0</v>
      </c>
      <c r="E13" s="132">
        <v>0</v>
      </c>
      <c r="F13" s="132">
        <v>0</v>
      </c>
      <c r="G13" s="132">
        <v>2.4189814814814799E-3</v>
      </c>
      <c r="H13" s="132">
        <v>0</v>
      </c>
      <c r="I13" s="135">
        <v>0</v>
      </c>
      <c r="J13" s="146">
        <v>1.9675925925925898E-3</v>
      </c>
      <c r="K13" s="137">
        <f t="shared" si="0"/>
        <v>1.261574074074074E-2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6.04166666666667E-3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6.04166666666667E-3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2.6273148148148101E-2</v>
      </c>
      <c r="D19" s="132">
        <v>0</v>
      </c>
      <c r="E19" s="132">
        <v>0</v>
      </c>
      <c r="F19" s="132">
        <v>0</v>
      </c>
      <c r="G19" s="132">
        <v>1.14814814814815E-2</v>
      </c>
      <c r="H19" s="132">
        <v>0</v>
      </c>
      <c r="I19" s="135">
        <v>0</v>
      </c>
      <c r="J19" s="146">
        <v>2.9513888888888901E-3</v>
      </c>
      <c r="K19" s="137">
        <f t="shared" si="0"/>
        <v>4.0706018518518496E-2</v>
      </c>
    </row>
    <row r="20" spans="2:11" ht="15.5" thickTop="1" thickBot="1" x14ac:dyDescent="0.4">
      <c r="B20" s="60" t="s">
        <v>3</v>
      </c>
      <c r="C20" s="133">
        <f t="shared" ref="C20:K20" si="1">SUM(C7:C19)</f>
        <v>0.18516203703703696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5.7037037037037025E-2</v>
      </c>
      <c r="H20" s="133">
        <f t="shared" si="1"/>
        <v>0</v>
      </c>
      <c r="I20" s="133">
        <f t="shared" si="1"/>
        <v>0</v>
      </c>
      <c r="J20" s="133">
        <f t="shared" si="1"/>
        <v>3.5659722222222197E-2</v>
      </c>
      <c r="K20" s="142">
        <f t="shared" si="1"/>
        <v>0.27785879629629617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4.9768518518518499E-4</v>
      </c>
      <c r="D23" s="134">
        <v>0</v>
      </c>
      <c r="E23" s="134">
        <v>0</v>
      </c>
      <c r="F23" s="134">
        <v>0</v>
      </c>
      <c r="G23" s="134">
        <v>3.7037037037037003E-4</v>
      </c>
      <c r="H23" s="134">
        <v>0</v>
      </c>
      <c r="I23" s="135">
        <v>0</v>
      </c>
      <c r="J23" s="136">
        <v>0</v>
      </c>
      <c r="K23" s="137">
        <f>SUM(C23:J23)</f>
        <v>8.6805555555555507E-4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2.6620370370370399E-4</v>
      </c>
      <c r="D25" s="134">
        <v>0</v>
      </c>
      <c r="E25" s="134">
        <v>0</v>
      </c>
      <c r="F25" s="134">
        <v>0</v>
      </c>
      <c r="G25" s="134">
        <v>1.2731481481481499E-4</v>
      </c>
      <c r="H25" s="134">
        <v>0</v>
      </c>
      <c r="I25" s="135">
        <v>0</v>
      </c>
      <c r="J25" s="136">
        <v>1.2731481481481499E-4</v>
      </c>
      <c r="K25" s="137">
        <f t="shared" si="2"/>
        <v>5.2083333333333398E-4</v>
      </c>
    </row>
    <row r="26" spans="2:11" x14ac:dyDescent="0.35">
      <c r="B26" s="50" t="s">
        <v>18</v>
      </c>
      <c r="C26" s="134">
        <v>1.1076388888888899E-2</v>
      </c>
      <c r="D26" s="134">
        <v>0</v>
      </c>
      <c r="E26" s="134">
        <v>0</v>
      </c>
      <c r="F26" s="134">
        <v>0</v>
      </c>
      <c r="G26" s="134">
        <v>5.32407407407407E-4</v>
      </c>
      <c r="H26" s="134">
        <v>0</v>
      </c>
      <c r="I26" s="135">
        <v>0</v>
      </c>
      <c r="J26" s="136">
        <v>2.5462962962962999E-4</v>
      </c>
      <c r="K26" s="137">
        <f t="shared" si="2"/>
        <v>1.1863425925925937E-2</v>
      </c>
    </row>
    <row r="27" spans="2:11" x14ac:dyDescent="0.35">
      <c r="B27" s="50" t="s">
        <v>19</v>
      </c>
      <c r="C27" s="134">
        <v>4.7002314814814802E-2</v>
      </c>
      <c r="D27" s="134">
        <v>0</v>
      </c>
      <c r="E27" s="134">
        <v>0</v>
      </c>
      <c r="F27" s="134">
        <v>0</v>
      </c>
      <c r="G27" s="134">
        <v>1.1574074074074099E-3</v>
      </c>
      <c r="H27" s="134">
        <v>0</v>
      </c>
      <c r="I27" s="135">
        <v>0</v>
      </c>
      <c r="J27" s="136">
        <v>1.25E-3</v>
      </c>
      <c r="K27" s="137">
        <f t="shared" si="2"/>
        <v>4.9409722222222216E-2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5.8842592592592592E-2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2.1875000000000019E-3</v>
      </c>
      <c r="H29" s="133">
        <f t="shared" si="3"/>
        <v>0</v>
      </c>
      <c r="I29" s="133">
        <f t="shared" si="3"/>
        <v>0</v>
      </c>
      <c r="J29" s="133">
        <f>SUM(J23:J28)</f>
        <v>1.631944444444445E-3</v>
      </c>
      <c r="K29" s="142">
        <f t="shared" si="3"/>
        <v>6.2662037037037044E-2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0.24400462962962954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5.9224537037037027E-2</v>
      </c>
      <c r="H31" s="133">
        <f t="shared" si="4"/>
        <v>0</v>
      </c>
      <c r="I31" s="133">
        <f t="shared" si="4"/>
        <v>0</v>
      </c>
      <c r="J31" s="143">
        <f>SUM(J20,J29)</f>
        <v>3.729166666666664E-2</v>
      </c>
      <c r="K31" s="144">
        <f t="shared" si="4"/>
        <v>0.34052083333333322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162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2"/>
  <sheetViews>
    <sheetView showGridLines="0" showZeros="0" view="pageBreakPreview" topLeftCell="A7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3" t="s">
        <v>40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2.0300925925925899E-2</v>
      </c>
      <c r="D7" s="12">
        <f t="shared" ref="D7:D19" si="0">IFERROR(C7/C$20,0)</f>
        <v>0.3562868169815151</v>
      </c>
      <c r="E7" s="12">
        <f t="shared" ref="E7:E19" si="1">IFERROR(C7/C$31,0)</f>
        <v>0.15001710571330809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2.0300925925925899E-2</v>
      </c>
      <c r="J7" s="12">
        <f t="shared" ref="J7:J19" si="4">IFERROR(I7/I$20,0)</f>
        <v>0.3562868169815151</v>
      </c>
      <c r="K7" s="14">
        <f t="shared" ref="K7:K19" si="5">IFERROR(I7/I$31,0)</f>
        <v>0.15001710571330809</v>
      </c>
    </row>
    <row r="8" spans="2:11" x14ac:dyDescent="0.35">
      <c r="B8" s="150" t="s">
        <v>116</v>
      </c>
      <c r="C8" s="11">
        <v>5.8333333333333301E-3</v>
      </c>
      <c r="D8" s="12">
        <f t="shared" si="0"/>
        <v>0.10237659963436929</v>
      </c>
      <c r="E8" s="12">
        <f t="shared" si="1"/>
        <v>4.3106397536777273E-2</v>
      </c>
      <c r="F8" s="11">
        <v>0</v>
      </c>
      <c r="G8" s="12">
        <f t="shared" si="2"/>
        <v>0</v>
      </c>
      <c r="H8" s="12">
        <f t="shared" si="3"/>
        <v>0</v>
      </c>
      <c r="I8" s="11">
        <v>5.8333333333333301E-3</v>
      </c>
      <c r="J8" s="12">
        <f t="shared" si="4"/>
        <v>0.10237659963436929</v>
      </c>
      <c r="K8" s="14">
        <f t="shared" si="5"/>
        <v>4.3106397536777273E-2</v>
      </c>
    </row>
    <row r="9" spans="2:11" x14ac:dyDescent="0.35">
      <c r="B9" s="10" t="s">
        <v>51</v>
      </c>
      <c r="C9" s="11">
        <v>6.9097222222222199E-3</v>
      </c>
      <c r="D9" s="12">
        <f t="shared" si="0"/>
        <v>0.12126751980499699</v>
      </c>
      <c r="E9" s="12">
        <f t="shared" si="1"/>
        <v>5.1060554225111181E-2</v>
      </c>
      <c r="F9" s="11">
        <v>0</v>
      </c>
      <c r="G9" s="12">
        <f t="shared" si="2"/>
        <v>0</v>
      </c>
      <c r="H9" s="12">
        <f t="shared" si="3"/>
        <v>0</v>
      </c>
      <c r="I9" s="11">
        <v>6.9097222222222199E-3</v>
      </c>
      <c r="J9" s="12">
        <f t="shared" si="4"/>
        <v>0.12126751980499699</v>
      </c>
      <c r="K9" s="14">
        <f t="shared" si="5"/>
        <v>5.1060554225111181E-2</v>
      </c>
    </row>
    <row r="10" spans="2:11" x14ac:dyDescent="0.35">
      <c r="B10" s="10" t="s">
        <v>11</v>
      </c>
      <c r="C10" s="11">
        <v>7.8125E-3</v>
      </c>
      <c r="D10" s="12">
        <f t="shared" si="0"/>
        <v>0.13711151736745897</v>
      </c>
      <c r="E10" s="12">
        <f t="shared" si="1"/>
        <v>5.7731782415326734E-2</v>
      </c>
      <c r="F10" s="11">
        <v>0</v>
      </c>
      <c r="G10" s="12">
        <f t="shared" si="2"/>
        <v>0</v>
      </c>
      <c r="H10" s="12">
        <f t="shared" si="3"/>
        <v>0</v>
      </c>
      <c r="I10" s="11">
        <v>7.8125E-3</v>
      </c>
      <c r="J10" s="12">
        <f t="shared" si="4"/>
        <v>0.13711151736745897</v>
      </c>
      <c r="K10" s="14">
        <f t="shared" si="5"/>
        <v>5.7731782415326734E-2</v>
      </c>
    </row>
    <row r="11" spans="2:11" x14ac:dyDescent="0.35">
      <c r="B11" s="10" t="s">
        <v>12</v>
      </c>
      <c r="C11" s="11">
        <v>1.7361111111111101E-4</v>
      </c>
      <c r="D11" s="12">
        <f t="shared" si="0"/>
        <v>3.0469226081657527E-3</v>
      </c>
      <c r="E11" s="12">
        <f t="shared" si="1"/>
        <v>1.282928498118371E-3</v>
      </c>
      <c r="F11" s="11">
        <v>0</v>
      </c>
      <c r="G11" s="12">
        <f t="shared" si="2"/>
        <v>0</v>
      </c>
      <c r="H11" s="12">
        <f t="shared" si="3"/>
        <v>0</v>
      </c>
      <c r="I11" s="11">
        <v>1.7361111111111101E-4</v>
      </c>
      <c r="J11" s="12">
        <f t="shared" si="4"/>
        <v>3.0469226081657527E-3</v>
      </c>
      <c r="K11" s="14">
        <f t="shared" si="5"/>
        <v>1.282928498118371E-3</v>
      </c>
    </row>
    <row r="12" spans="2:11" x14ac:dyDescent="0.35">
      <c r="B12" s="10" t="s">
        <v>199</v>
      </c>
      <c r="C12" s="11">
        <v>7.2222222222222202E-3</v>
      </c>
      <c r="D12" s="12">
        <f t="shared" si="0"/>
        <v>0.12675198049969535</v>
      </c>
      <c r="E12" s="12">
        <f t="shared" si="1"/>
        <v>5.3369825521724257E-2</v>
      </c>
      <c r="F12" s="11">
        <v>0</v>
      </c>
      <c r="G12" s="12">
        <f t="shared" si="2"/>
        <v>0</v>
      </c>
      <c r="H12" s="12">
        <f t="shared" si="3"/>
        <v>0</v>
      </c>
      <c r="I12" s="11">
        <v>7.2222222222222202E-3</v>
      </c>
      <c r="J12" s="12">
        <f t="shared" si="4"/>
        <v>0.12675198049969535</v>
      </c>
      <c r="K12" s="14">
        <f t="shared" si="5"/>
        <v>5.3369825521724257E-2</v>
      </c>
    </row>
    <row r="13" spans="2:1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129</v>
      </c>
      <c r="C14" s="11">
        <v>5.4398148148148101E-4</v>
      </c>
      <c r="D14" s="12">
        <f t="shared" si="0"/>
        <v>9.547024172252689E-3</v>
      </c>
      <c r="E14" s="12">
        <f t="shared" si="1"/>
        <v>4.019842627437562E-3</v>
      </c>
      <c r="F14" s="11">
        <v>0</v>
      </c>
      <c r="G14" s="12">
        <f t="shared" si="2"/>
        <v>0</v>
      </c>
      <c r="H14" s="12">
        <f t="shared" si="3"/>
        <v>0</v>
      </c>
      <c r="I14" s="11">
        <v>5.4398148148148101E-4</v>
      </c>
      <c r="J14" s="12">
        <f t="shared" si="4"/>
        <v>9.547024172252689E-3</v>
      </c>
      <c r="K14" s="14">
        <f t="shared" si="5"/>
        <v>4.019842627437562E-3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5.6712962962962999E-4</v>
      </c>
      <c r="D16" s="12">
        <f t="shared" si="0"/>
        <v>9.9532805200081374E-3</v>
      </c>
      <c r="E16" s="12">
        <f t="shared" si="1"/>
        <v>4.1908997605200173E-3</v>
      </c>
      <c r="F16" s="11">
        <v>0</v>
      </c>
      <c r="G16" s="12">
        <f t="shared" si="2"/>
        <v>0</v>
      </c>
      <c r="H16" s="12">
        <f t="shared" si="3"/>
        <v>0</v>
      </c>
      <c r="I16" s="11">
        <v>5.6712962962962999E-4</v>
      </c>
      <c r="J16" s="12">
        <f t="shared" si="4"/>
        <v>9.9532805200081374E-3</v>
      </c>
      <c r="K16" s="14">
        <f t="shared" si="5"/>
        <v>4.1908997605200173E-3</v>
      </c>
    </row>
    <row r="17" spans="2:11" x14ac:dyDescent="0.35">
      <c r="B17" s="10" t="s">
        <v>201</v>
      </c>
      <c r="C17" s="11">
        <v>4.3402777777777797E-3</v>
      </c>
      <c r="D17" s="12">
        <f t="shared" si="0"/>
        <v>7.6173065204143894E-2</v>
      </c>
      <c r="E17" s="12">
        <f t="shared" si="1"/>
        <v>3.2073212452959313E-2</v>
      </c>
      <c r="F17" s="11">
        <v>0</v>
      </c>
      <c r="G17" s="12">
        <f t="shared" si="2"/>
        <v>0</v>
      </c>
      <c r="H17" s="12">
        <f t="shared" si="3"/>
        <v>0</v>
      </c>
      <c r="I17" s="11">
        <v>4.3402777777777797E-3</v>
      </c>
      <c r="J17" s="12">
        <f t="shared" si="4"/>
        <v>7.6173065204143894E-2</v>
      </c>
      <c r="K17" s="14">
        <f t="shared" si="5"/>
        <v>3.2073212452959313E-2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3.2754629629629601E-3</v>
      </c>
      <c r="D19" s="12">
        <f t="shared" si="0"/>
        <v>5.7485273207393855E-2</v>
      </c>
      <c r="E19" s="12">
        <f t="shared" si="1"/>
        <v>2.4204584331166595E-2</v>
      </c>
      <c r="F19" s="11">
        <v>0</v>
      </c>
      <c r="G19" s="12">
        <f t="shared" si="2"/>
        <v>0</v>
      </c>
      <c r="H19" s="12">
        <f t="shared" si="3"/>
        <v>0</v>
      </c>
      <c r="I19" s="11">
        <v>3.2754629629629601E-3</v>
      </c>
      <c r="J19" s="12">
        <f t="shared" si="4"/>
        <v>5.7485273207393855E-2</v>
      </c>
      <c r="K19" s="14">
        <f t="shared" si="5"/>
        <v>2.4204584331166595E-2</v>
      </c>
    </row>
    <row r="20" spans="2:11" ht="15.5" thickTop="1" thickBot="1" x14ac:dyDescent="0.4">
      <c r="B20" s="31" t="s">
        <v>3</v>
      </c>
      <c r="C20" s="32">
        <f>SUM(C7:C19)</f>
        <v>5.6979166666666629E-2</v>
      </c>
      <c r="D20" s="33">
        <f>IFERROR(SUM(D7:D19),0)</f>
        <v>1</v>
      </c>
      <c r="E20" s="33">
        <f>IFERROR(SUM(E7:E19),0)</f>
        <v>0.42105713308244941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5.6979166666666629E-2</v>
      </c>
      <c r="J20" s="33">
        <f>IFERROR(SUM(J7:J19),0)</f>
        <v>1</v>
      </c>
      <c r="K20" s="34">
        <f>IFERROR(SUM(K7:K19),0)</f>
        <v>0.42105713308244941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6.9328703703703696E-3</v>
      </c>
      <c r="D23" s="19"/>
      <c r="E23" s="12">
        <f>IFERROR(C23/C$31,0)</f>
        <v>5.1231611358193645E-2</v>
      </c>
      <c r="F23" s="11">
        <v>0</v>
      </c>
      <c r="G23" s="19"/>
      <c r="H23" s="12">
        <f>IFERROR(F23/F$31,0)</f>
        <v>0</v>
      </c>
      <c r="I23" s="11">
        <v>6.9328703703703696E-3</v>
      </c>
      <c r="J23" s="19"/>
      <c r="K23" s="14">
        <f>IFERROR(I23/I$31,0)</f>
        <v>5.1231611358193645E-2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2.31481481481481E-4</v>
      </c>
      <c r="D25" s="19"/>
      <c r="E25" s="12">
        <f t="shared" si="6"/>
        <v>1.7105713308244923E-3</v>
      </c>
      <c r="F25" s="11">
        <v>0</v>
      </c>
      <c r="G25" s="19"/>
      <c r="H25" s="12">
        <f t="shared" si="7"/>
        <v>0</v>
      </c>
      <c r="I25" s="11">
        <v>2.31481481481481E-4</v>
      </c>
      <c r="J25" s="19"/>
      <c r="K25" s="14">
        <f t="shared" si="8"/>
        <v>1.7105713308244923E-3</v>
      </c>
    </row>
    <row r="26" spans="2:11" x14ac:dyDescent="0.35">
      <c r="B26" s="18" t="s">
        <v>18</v>
      </c>
      <c r="C26" s="11">
        <v>2.96296296296296E-2</v>
      </c>
      <c r="D26" s="19"/>
      <c r="E26" s="12">
        <f t="shared" si="6"/>
        <v>0.21895313034553524</v>
      </c>
      <c r="F26" s="11">
        <v>0</v>
      </c>
      <c r="G26" s="19"/>
      <c r="H26" s="12">
        <f t="shared" si="7"/>
        <v>0</v>
      </c>
      <c r="I26" s="11">
        <v>2.96296296296296E-2</v>
      </c>
      <c r="J26" s="19"/>
      <c r="K26" s="14">
        <f t="shared" si="8"/>
        <v>0.21895313034553524</v>
      </c>
    </row>
    <row r="27" spans="2:11" x14ac:dyDescent="0.35">
      <c r="B27" s="18" t="s">
        <v>19</v>
      </c>
      <c r="C27" s="11">
        <v>4.0370370370370397E-2</v>
      </c>
      <c r="D27" s="19"/>
      <c r="E27" s="12">
        <f t="shared" si="6"/>
        <v>0.29832364009579226</v>
      </c>
      <c r="F27" s="11">
        <v>0</v>
      </c>
      <c r="G27" s="19"/>
      <c r="H27" s="12">
        <f t="shared" si="7"/>
        <v>0</v>
      </c>
      <c r="I27" s="11">
        <v>4.0370370370370397E-2</v>
      </c>
      <c r="J27" s="19"/>
      <c r="K27" s="14">
        <f t="shared" si="8"/>
        <v>0.29832364009579226</v>
      </c>
    </row>
    <row r="28" spans="2:11" ht="15" thickBot="1" x14ac:dyDescent="0.4">
      <c r="B28" s="23" t="s">
        <v>20</v>
      </c>
      <c r="C28" s="20">
        <v>1.1805555555555599E-3</v>
      </c>
      <c r="D28" s="24"/>
      <c r="E28" s="21">
        <f t="shared" si="6"/>
        <v>8.7239137872049607E-3</v>
      </c>
      <c r="F28" s="20">
        <v>0</v>
      </c>
      <c r="G28" s="24"/>
      <c r="H28" s="21">
        <f t="shared" si="7"/>
        <v>0</v>
      </c>
      <c r="I28" s="20">
        <v>1.1805555555555599E-3</v>
      </c>
      <c r="J28" s="24"/>
      <c r="K28" s="22">
        <f t="shared" si="8"/>
        <v>8.7239137872049607E-3</v>
      </c>
    </row>
    <row r="29" spans="2:11" ht="15.5" thickTop="1" thickBot="1" x14ac:dyDescent="0.4">
      <c r="B29" s="31" t="s">
        <v>3</v>
      </c>
      <c r="C29" s="32">
        <f>SUM(C23:C28)</f>
        <v>7.8344907407407405E-2</v>
      </c>
      <c r="D29" s="33"/>
      <c r="E29" s="33">
        <f>IFERROR(SUM(E23:E28),0)</f>
        <v>0.57894286691755059</v>
      </c>
      <c r="F29" s="32">
        <f>SUM(F23:F28)</f>
        <v>0</v>
      </c>
      <c r="G29" s="33"/>
      <c r="H29" s="33">
        <f>IFERROR(SUM(H23:H28),0)</f>
        <v>0</v>
      </c>
      <c r="I29" s="32">
        <f>SUM(I23:I28)</f>
        <v>7.8344907407407405E-2</v>
      </c>
      <c r="J29" s="33"/>
      <c r="K29" s="34">
        <f>IFERROR(SUM(K23:K28),0)</f>
        <v>0.57894286691755059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0.13532407407407404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0.13532407407407404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163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4.0740740740740702E-3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4.0740740740740702E-3</v>
      </c>
    </row>
    <row r="8" spans="2:11" x14ac:dyDescent="0.35">
      <c r="B8" s="147" t="s">
        <v>116</v>
      </c>
      <c r="C8" s="132">
        <v>5.6944444444444403E-3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5.6944444444444403E-3</v>
      </c>
    </row>
    <row r="9" spans="2:11" x14ac:dyDescent="0.35">
      <c r="B9" s="147" t="s">
        <v>51</v>
      </c>
      <c r="C9" s="132">
        <v>3.1250000000000002E-3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3.1250000000000002E-3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5.0694444444444398E-3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5.0694444444444398E-3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1.7962962962962948E-2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1.7962962962962948E-2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8.2175925925925895E-4</v>
      </c>
      <c r="I26" s="135">
        <v>0</v>
      </c>
      <c r="J26" s="136">
        <v>0</v>
      </c>
      <c r="K26" s="137">
        <f t="shared" si="2"/>
        <v>8.2175925925925895E-4</v>
      </c>
    </row>
    <row r="27" spans="2:11" x14ac:dyDescent="0.35">
      <c r="B27" s="50" t="s">
        <v>19</v>
      </c>
      <c r="C27" s="134">
        <v>1.63194444444444E-3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1.63194444444444E-3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1.63194444444444E-3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8.2175925925925895E-4</v>
      </c>
      <c r="I29" s="133">
        <f t="shared" si="3"/>
        <v>0</v>
      </c>
      <c r="J29" s="133">
        <f>SUM(J23:J28)</f>
        <v>0</v>
      </c>
      <c r="K29" s="142">
        <f t="shared" si="3"/>
        <v>2.4537037037036988E-3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1.9594907407407387E-2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8.2175925925925895E-4</v>
      </c>
      <c r="I31" s="133">
        <f t="shared" si="4"/>
        <v>0</v>
      </c>
      <c r="J31" s="143">
        <f>SUM(J20,J29)</f>
        <v>0</v>
      </c>
      <c r="K31" s="144">
        <f t="shared" si="4"/>
        <v>2.0416666666666645E-2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3"/>
  <sheetViews>
    <sheetView showGridLines="0" showZeros="0" view="pageBreakPreview" zoomScaleNormal="10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1" spans="2:11" x14ac:dyDescent="0.35">
      <c r="B1" s="148"/>
      <c r="C1" s="149"/>
      <c r="D1" s="149"/>
      <c r="E1" s="149"/>
      <c r="F1" s="149"/>
      <c r="G1" s="149"/>
      <c r="H1" s="149"/>
      <c r="I1" s="149"/>
      <c r="J1" s="149"/>
      <c r="K1" s="149"/>
    </row>
    <row r="2" spans="2:11" ht="15" thickBot="1" x14ac:dyDescent="0.4"/>
    <row r="3" spans="2:11" x14ac:dyDescent="0.35">
      <c r="B3" s="194" t="s">
        <v>164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3"/>
  <sheetViews>
    <sheetView showGridLines="0" showZeros="0" view="pageBreakPreview" zoomScale="90" zoomScaleNormal="90" zoomScaleSheetLayoutView="9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194" t="s">
        <v>165</v>
      </c>
      <c r="C3" s="195"/>
      <c r="D3" s="195"/>
      <c r="E3" s="195"/>
      <c r="F3" s="195"/>
      <c r="G3" s="195"/>
      <c r="H3" s="195"/>
      <c r="I3" s="195"/>
      <c r="J3" s="195"/>
      <c r="K3" s="196"/>
    </row>
    <row r="4" spans="2:11" x14ac:dyDescent="0.35">
      <c r="B4" s="197" t="s">
        <v>203</v>
      </c>
      <c r="C4" s="198"/>
      <c r="D4" s="198"/>
      <c r="E4" s="198"/>
      <c r="F4" s="198"/>
      <c r="G4" s="198"/>
      <c r="H4" s="198"/>
      <c r="I4" s="198"/>
      <c r="J4" s="198"/>
      <c r="K4" s="199"/>
    </row>
    <row r="5" spans="2:11" x14ac:dyDescent="0.35">
      <c r="B5" s="52"/>
      <c r="C5" s="178" t="s">
        <v>144</v>
      </c>
      <c r="D5" s="178" t="s">
        <v>145</v>
      </c>
      <c r="E5" s="178" t="s">
        <v>146</v>
      </c>
      <c r="F5" s="178" t="s">
        <v>147</v>
      </c>
      <c r="G5" s="178" t="s">
        <v>148</v>
      </c>
      <c r="H5" s="179" t="s">
        <v>149</v>
      </c>
      <c r="I5" s="178" t="s">
        <v>150</v>
      </c>
      <c r="J5" s="178" t="s">
        <v>151</v>
      </c>
      <c r="K5" s="179" t="s">
        <v>3</v>
      </c>
    </row>
    <row r="6" spans="2:11" x14ac:dyDescent="0.35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 x14ac:dyDescent="0.35">
      <c r="B8" s="147" t="s">
        <v>116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9" si="0">SUM(C8:J8)</f>
        <v>0</v>
      </c>
    </row>
    <row r="9" spans="2:11" x14ac:dyDescent="0.35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 x14ac:dyDescent="0.35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 x14ac:dyDescent="0.35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 x14ac:dyDescent="0.35">
      <c r="B12" s="43" t="s">
        <v>199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 x14ac:dyDescent="0.35">
      <c r="B13" s="43" t="s">
        <v>128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 x14ac:dyDescent="0.35">
      <c r="B14" s="43" t="s">
        <v>129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 x14ac:dyDescent="0.35">
      <c r="B15" s="43" t="s">
        <v>200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 x14ac:dyDescent="0.35">
      <c r="B16" s="43" t="s">
        <v>127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 x14ac:dyDescent="0.35">
      <c r="B17" s="43" t="s">
        <v>201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x14ac:dyDescent="0.35">
      <c r="B18" s="43" t="s">
        <v>202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5" thickBot="1" x14ac:dyDescent="0.4">
      <c r="B19" s="43" t="s">
        <v>13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5">
        <v>0</v>
      </c>
      <c r="J19" s="146">
        <v>0</v>
      </c>
      <c r="K19" s="137">
        <f t="shared" si="0"/>
        <v>0</v>
      </c>
    </row>
    <row r="20" spans="2:11" ht="15.5" thickTop="1" thickBot="1" x14ac:dyDescent="0.4">
      <c r="B20" s="60" t="s">
        <v>3</v>
      </c>
      <c r="C20" s="133">
        <f t="shared" ref="C20:K20" si="1">SUM(C7:C19)</f>
        <v>0</v>
      </c>
      <c r="D20" s="133">
        <f t="shared" si="1"/>
        <v>0</v>
      </c>
      <c r="E20" s="133">
        <f t="shared" si="1"/>
        <v>0</v>
      </c>
      <c r="F20" s="133">
        <f t="shared" si="1"/>
        <v>0</v>
      </c>
      <c r="G20" s="133">
        <f t="shared" si="1"/>
        <v>0</v>
      </c>
      <c r="H20" s="133">
        <f t="shared" si="1"/>
        <v>0</v>
      </c>
      <c r="I20" s="133">
        <f t="shared" si="1"/>
        <v>0</v>
      </c>
      <c r="J20" s="133">
        <f t="shared" si="1"/>
        <v>0</v>
      </c>
      <c r="K20" s="142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130" t="s">
        <v>4</v>
      </c>
      <c r="D22" s="130" t="s">
        <v>4</v>
      </c>
      <c r="E22" s="130" t="s">
        <v>4</v>
      </c>
      <c r="F22" s="130" t="s">
        <v>4</v>
      </c>
      <c r="G22" s="130" t="s">
        <v>4</v>
      </c>
      <c r="H22" s="130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>SUM(C23:J23)</f>
        <v>0</v>
      </c>
    </row>
    <row r="24" spans="2:11" x14ac:dyDescent="0.35">
      <c r="B24" s="50" t="s">
        <v>16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ref="K24:K28" si="2">SUM(C24:J24)</f>
        <v>0</v>
      </c>
    </row>
    <row r="25" spans="2:11" x14ac:dyDescent="0.35">
      <c r="B25" s="50" t="s">
        <v>17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 x14ac:dyDescent="0.35">
      <c r="B26" s="50" t="s">
        <v>18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x14ac:dyDescent="0.35">
      <c r="B27" s="50" t="s">
        <v>19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5">
        <v>0</v>
      </c>
      <c r="J27" s="136">
        <v>0</v>
      </c>
      <c r="K27" s="137">
        <f t="shared" si="2"/>
        <v>0</v>
      </c>
    </row>
    <row r="28" spans="2:11" ht="15" thickBot="1" x14ac:dyDescent="0.4">
      <c r="B28" s="55" t="s">
        <v>20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9">
        <v>0</v>
      </c>
      <c r="J28" s="140">
        <v>0</v>
      </c>
      <c r="K28" s="141">
        <f t="shared" si="2"/>
        <v>0</v>
      </c>
    </row>
    <row r="29" spans="2:11" ht="15.5" thickTop="1" thickBot="1" x14ac:dyDescent="0.4">
      <c r="B29" s="60" t="s">
        <v>3</v>
      </c>
      <c r="C29" s="133">
        <f t="shared" ref="C29:K29" si="3">SUM(C23:C28)</f>
        <v>0</v>
      </c>
      <c r="D29" s="133">
        <f t="shared" si="3"/>
        <v>0</v>
      </c>
      <c r="E29" s="133">
        <f t="shared" si="3"/>
        <v>0</v>
      </c>
      <c r="F29" s="133">
        <f t="shared" si="3"/>
        <v>0</v>
      </c>
      <c r="G29" s="133">
        <f t="shared" si="3"/>
        <v>0</v>
      </c>
      <c r="H29" s="133">
        <f t="shared" si="3"/>
        <v>0</v>
      </c>
      <c r="I29" s="133">
        <f t="shared" si="3"/>
        <v>0</v>
      </c>
      <c r="J29" s="133">
        <f>SUM(J23:J28)</f>
        <v>0</v>
      </c>
      <c r="K29" s="142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133">
        <f t="shared" ref="C31:K31" si="4">SUM(C20,C29)</f>
        <v>0</v>
      </c>
      <c r="D31" s="133">
        <f t="shared" si="4"/>
        <v>0</v>
      </c>
      <c r="E31" s="133">
        <f t="shared" si="4"/>
        <v>0</v>
      </c>
      <c r="F31" s="133">
        <f t="shared" si="4"/>
        <v>0</v>
      </c>
      <c r="G31" s="133">
        <f t="shared" si="4"/>
        <v>0</v>
      </c>
      <c r="H31" s="133">
        <f t="shared" si="4"/>
        <v>0</v>
      </c>
      <c r="I31" s="133">
        <f t="shared" si="4"/>
        <v>0</v>
      </c>
      <c r="J31" s="143">
        <f>SUM(J20,J29)</f>
        <v>0</v>
      </c>
      <c r="K31" s="144">
        <f t="shared" si="4"/>
        <v>0</v>
      </c>
    </row>
    <row r="32" spans="2:11" ht="15.5" thickTop="1" thickBot="1" x14ac:dyDescent="0.4">
      <c r="B32" s="191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2:11" ht="66" customHeight="1" thickBot="1" x14ac:dyDescent="0.4">
      <c r="B33" s="204" t="s">
        <v>198</v>
      </c>
      <c r="C33" s="205"/>
      <c r="D33" s="205"/>
      <c r="E33" s="205"/>
      <c r="F33" s="205"/>
      <c r="G33" s="205"/>
      <c r="H33" s="205"/>
      <c r="I33" s="205"/>
      <c r="J33" s="205"/>
      <c r="K33" s="206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63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80" t="s">
        <v>76</v>
      </c>
      <c r="C6" s="81">
        <v>2.3564814814814799E-2</v>
      </c>
      <c r="D6" s="82">
        <v>0.17276198557488301</v>
      </c>
    </row>
    <row r="7" spans="2:4" s="76" customFormat="1" ht="24" customHeight="1" x14ac:dyDescent="0.35">
      <c r="B7" s="80" t="s">
        <v>119</v>
      </c>
      <c r="C7" s="81">
        <v>1.5185185185185201E-2</v>
      </c>
      <c r="D7" s="82">
        <v>0.111327959270259</v>
      </c>
    </row>
    <row r="8" spans="2:4" s="76" customFormat="1" ht="24" customHeight="1" x14ac:dyDescent="0.35">
      <c r="B8" s="80" t="s">
        <v>118</v>
      </c>
      <c r="C8" s="81">
        <v>1.0763888888888899E-2</v>
      </c>
      <c r="D8" s="82">
        <v>7.8913873568094997E-2</v>
      </c>
    </row>
    <row r="9" spans="2:4" s="76" customFormat="1" ht="24" customHeight="1" x14ac:dyDescent="0.35">
      <c r="B9" s="80" t="s">
        <v>80</v>
      </c>
      <c r="C9" s="81">
        <v>9.8379629629629598E-3</v>
      </c>
      <c r="D9" s="82">
        <v>7.2125583368689003E-2</v>
      </c>
    </row>
    <row r="10" spans="2:4" s="76" customFormat="1" ht="24" customHeight="1" x14ac:dyDescent="0.35">
      <c r="B10" s="80" t="s">
        <v>123</v>
      </c>
      <c r="C10" s="81">
        <v>7.47685185185185E-3</v>
      </c>
      <c r="D10" s="82">
        <v>5.4815443360203699E-2</v>
      </c>
    </row>
    <row r="11" spans="2:4" s="76" customFormat="1" ht="24" customHeight="1" x14ac:dyDescent="0.35">
      <c r="B11" s="80" t="s">
        <v>204</v>
      </c>
      <c r="C11" s="81">
        <v>6.5162037037037003E-3</v>
      </c>
      <c r="D11" s="82">
        <v>4.7772592278319898E-2</v>
      </c>
    </row>
    <row r="12" spans="2:4" s="76" customFormat="1" ht="24" customHeight="1" x14ac:dyDescent="0.35">
      <c r="B12" s="80" t="s">
        <v>181</v>
      </c>
      <c r="C12" s="81">
        <v>4.8611111111111103E-3</v>
      </c>
      <c r="D12" s="82">
        <v>3.5638523546881601E-2</v>
      </c>
    </row>
    <row r="13" spans="2:4" s="76" customFormat="1" ht="24" customHeight="1" x14ac:dyDescent="0.35">
      <c r="B13" s="80" t="s">
        <v>205</v>
      </c>
      <c r="C13" s="81">
        <v>4.1898148148148103E-3</v>
      </c>
      <c r="D13" s="82">
        <v>3.07170131523123E-2</v>
      </c>
    </row>
    <row r="14" spans="2:4" s="76" customFormat="1" ht="24" customHeight="1" x14ac:dyDescent="0.35">
      <c r="B14" s="80" t="s">
        <v>206</v>
      </c>
      <c r="C14" s="81">
        <v>3.5532407407407401E-3</v>
      </c>
      <c r="D14" s="82">
        <v>2.6050063640220601E-2</v>
      </c>
    </row>
    <row r="15" spans="2:4" s="76" customFormat="1" ht="24" customHeight="1" x14ac:dyDescent="0.35">
      <c r="B15" s="80" t="s">
        <v>81</v>
      </c>
      <c r="C15" s="81">
        <v>2.8587962962962998E-3</v>
      </c>
      <c r="D15" s="82">
        <v>2.0958845990666101E-2</v>
      </c>
    </row>
    <row r="16" spans="2:4" s="76" customFormat="1" ht="24" customHeight="1" x14ac:dyDescent="0.35">
      <c r="B16" s="80" t="s">
        <v>207</v>
      </c>
      <c r="C16" s="81">
        <v>2.2569444444444399E-3</v>
      </c>
      <c r="D16" s="82">
        <v>1.6546457361052199E-2</v>
      </c>
    </row>
    <row r="17" spans="2:4" s="76" customFormat="1" ht="24" customHeight="1" x14ac:dyDescent="0.35">
      <c r="B17" s="80" t="s">
        <v>77</v>
      </c>
      <c r="C17" s="81">
        <v>1.90972222222222E-3</v>
      </c>
      <c r="D17" s="82">
        <v>1.4000848536274899E-2</v>
      </c>
    </row>
    <row r="18" spans="2:4" s="76" customFormat="1" ht="24" customHeight="1" x14ac:dyDescent="0.35">
      <c r="B18" s="80" t="s">
        <v>208</v>
      </c>
      <c r="C18" s="81">
        <v>1.88657407407407E-3</v>
      </c>
      <c r="D18" s="82">
        <v>1.38311412812898E-2</v>
      </c>
    </row>
    <row r="19" spans="2:4" s="76" customFormat="1" ht="24" customHeight="1" x14ac:dyDescent="0.35">
      <c r="B19" s="80" t="s">
        <v>209</v>
      </c>
      <c r="C19" s="81">
        <v>1.6435185185185201E-3</v>
      </c>
      <c r="D19" s="82">
        <v>1.20492151039457E-2</v>
      </c>
    </row>
    <row r="20" spans="2:4" s="76" customFormat="1" ht="24" customHeight="1" x14ac:dyDescent="0.35">
      <c r="B20" s="80" t="s">
        <v>210</v>
      </c>
      <c r="C20" s="81">
        <v>1.46990740740741E-3</v>
      </c>
      <c r="D20" s="82">
        <v>1.07764106915571E-2</v>
      </c>
    </row>
    <row r="21" spans="2:4" s="76" customFormat="1" ht="24" customHeight="1" x14ac:dyDescent="0.35">
      <c r="B21" s="80" t="s">
        <v>211</v>
      </c>
      <c r="C21" s="81">
        <v>1.4583333333333299E-3</v>
      </c>
      <c r="D21" s="82">
        <v>1.0691557064064499E-2</v>
      </c>
    </row>
    <row r="22" spans="2:4" s="76" customFormat="1" ht="24" customHeight="1" x14ac:dyDescent="0.35">
      <c r="B22" s="80" t="s">
        <v>176</v>
      </c>
      <c r="C22" s="81">
        <v>1.44675925925926E-3</v>
      </c>
      <c r="D22" s="82">
        <v>1.06067034365719E-2</v>
      </c>
    </row>
    <row r="23" spans="2:4" s="76" customFormat="1" ht="24" customHeight="1" x14ac:dyDescent="0.35">
      <c r="B23" s="80" t="s">
        <v>125</v>
      </c>
      <c r="C23" s="81">
        <v>1.4004629629629599E-3</v>
      </c>
      <c r="D23" s="82">
        <v>1.02672889266016E-2</v>
      </c>
    </row>
    <row r="24" spans="2:4" s="76" customFormat="1" ht="24" customHeight="1" x14ac:dyDescent="0.35">
      <c r="B24" s="80" t="s">
        <v>212</v>
      </c>
      <c r="C24" s="81">
        <v>1.33101851851852E-3</v>
      </c>
      <c r="D24" s="82">
        <v>9.7581671616461599E-3</v>
      </c>
    </row>
    <row r="25" spans="2:4" s="76" customFormat="1" ht="24" customHeight="1" thickBot="1" x14ac:dyDescent="0.4">
      <c r="B25" s="83" t="s">
        <v>124</v>
      </c>
      <c r="C25" s="84">
        <v>1.2962962962962999E-3</v>
      </c>
      <c r="D25" s="85">
        <v>9.5036062791684292E-3</v>
      </c>
    </row>
    <row r="27" spans="2:4" x14ac:dyDescent="0.35">
      <c r="C27" s="1" t="s">
        <v>117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topLeftCell="A10" zoomScale="80" zoomScaleNormal="80" zoomScaleSheetLayoutView="8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1.1796875" style="1" customWidth="1"/>
    <col min="3" max="3" width="17.54296875" style="1" bestFit="1" customWidth="1"/>
    <col min="4" max="4" width="16.54296875" style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73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35">
      <c r="B6" s="80" t="s">
        <v>76</v>
      </c>
      <c r="C6" s="81">
        <v>6.5972222222222196E-3</v>
      </c>
      <c r="D6" s="82">
        <v>0.210176991150442</v>
      </c>
    </row>
    <row r="7" spans="2:4" s="76" customFormat="1" ht="24" customHeight="1" x14ac:dyDescent="0.35">
      <c r="B7" s="80" t="s">
        <v>119</v>
      </c>
      <c r="C7" s="81">
        <v>4.4097222222222203E-3</v>
      </c>
      <c r="D7" s="82">
        <v>0.140486725663717</v>
      </c>
    </row>
    <row r="8" spans="2:4" s="76" customFormat="1" ht="24" customHeight="1" x14ac:dyDescent="0.35">
      <c r="B8" s="80" t="s">
        <v>118</v>
      </c>
      <c r="C8" s="81">
        <v>2.0138888888888901E-3</v>
      </c>
      <c r="D8" s="82">
        <v>6.4159292035398205E-2</v>
      </c>
    </row>
    <row r="9" spans="2:4" s="76" customFormat="1" ht="24" customHeight="1" x14ac:dyDescent="0.35">
      <c r="B9" s="80" t="s">
        <v>80</v>
      </c>
      <c r="C9" s="81">
        <v>1.80555555555556E-3</v>
      </c>
      <c r="D9" s="82">
        <v>5.7522123893805302E-2</v>
      </c>
    </row>
    <row r="10" spans="2:4" s="76" customFormat="1" ht="24" customHeight="1" x14ac:dyDescent="0.35">
      <c r="B10" s="80" t="s">
        <v>123</v>
      </c>
      <c r="C10" s="81">
        <v>1.25E-3</v>
      </c>
      <c r="D10" s="82">
        <v>3.9823008849557501E-2</v>
      </c>
    </row>
    <row r="11" spans="2:4" s="76" customFormat="1" ht="24" customHeight="1" x14ac:dyDescent="0.35">
      <c r="B11" s="80" t="s">
        <v>206</v>
      </c>
      <c r="C11" s="81">
        <v>1.0416666666666699E-3</v>
      </c>
      <c r="D11" s="82">
        <v>3.3185840707964598E-2</v>
      </c>
    </row>
    <row r="12" spans="2:4" s="76" customFormat="1" ht="24" customHeight="1" x14ac:dyDescent="0.35">
      <c r="B12" s="80" t="s">
        <v>205</v>
      </c>
      <c r="C12" s="81">
        <v>1.0069444444444401E-3</v>
      </c>
      <c r="D12" s="82">
        <v>3.2079646017699102E-2</v>
      </c>
    </row>
    <row r="13" spans="2:4" s="76" customFormat="1" ht="24" customHeight="1" x14ac:dyDescent="0.35">
      <c r="B13" s="80" t="s">
        <v>204</v>
      </c>
      <c r="C13" s="81">
        <v>7.7546296296296304E-4</v>
      </c>
      <c r="D13" s="82">
        <v>2.47050147492625E-2</v>
      </c>
    </row>
    <row r="14" spans="2:4" s="76" customFormat="1" ht="24" customHeight="1" x14ac:dyDescent="0.35">
      <c r="B14" s="80" t="s">
        <v>213</v>
      </c>
      <c r="C14" s="81">
        <v>7.6388888888888904E-4</v>
      </c>
      <c r="D14" s="82">
        <v>2.4336283185840701E-2</v>
      </c>
    </row>
    <row r="15" spans="2:4" s="76" customFormat="1" ht="24" customHeight="1" x14ac:dyDescent="0.35">
      <c r="B15" s="80" t="s">
        <v>81</v>
      </c>
      <c r="C15" s="81">
        <v>7.2916666666666703E-4</v>
      </c>
      <c r="D15" s="82">
        <v>2.3230088495575198E-2</v>
      </c>
    </row>
    <row r="16" spans="2:4" s="76" customFormat="1" ht="24" customHeight="1" x14ac:dyDescent="0.35">
      <c r="B16" s="80" t="s">
        <v>186</v>
      </c>
      <c r="C16" s="81">
        <v>5.6712962962962999E-4</v>
      </c>
      <c r="D16" s="82">
        <v>1.8067846607669601E-2</v>
      </c>
    </row>
    <row r="17" spans="2:4" s="76" customFormat="1" ht="24" customHeight="1" x14ac:dyDescent="0.35">
      <c r="B17" s="80" t="s">
        <v>175</v>
      </c>
      <c r="C17" s="81">
        <v>5.20833333333333E-4</v>
      </c>
      <c r="D17" s="82">
        <v>1.6592920353982299E-2</v>
      </c>
    </row>
    <row r="18" spans="2:4" s="76" customFormat="1" ht="24" customHeight="1" x14ac:dyDescent="0.35">
      <c r="B18" s="80" t="s">
        <v>208</v>
      </c>
      <c r="C18" s="81">
        <v>5.20833333333333E-4</v>
      </c>
      <c r="D18" s="82">
        <v>1.6592920353982299E-2</v>
      </c>
    </row>
    <row r="19" spans="2:4" s="76" customFormat="1" ht="24" customHeight="1" x14ac:dyDescent="0.35">
      <c r="B19" s="80" t="s">
        <v>207</v>
      </c>
      <c r="C19" s="81">
        <v>4.6296296296296298E-4</v>
      </c>
      <c r="D19" s="82">
        <v>1.47492625368732E-2</v>
      </c>
    </row>
    <row r="20" spans="2:4" s="76" customFormat="1" ht="24" customHeight="1" x14ac:dyDescent="0.35">
      <c r="B20" s="80" t="s">
        <v>214</v>
      </c>
      <c r="C20" s="81">
        <v>4.3981481481481503E-4</v>
      </c>
      <c r="D20" s="82">
        <v>1.40117994100295E-2</v>
      </c>
    </row>
    <row r="21" spans="2:4" s="76" customFormat="1" ht="24" customHeight="1" x14ac:dyDescent="0.35">
      <c r="B21" s="80" t="s">
        <v>182</v>
      </c>
      <c r="C21" s="81">
        <v>4.2824074074074102E-4</v>
      </c>
      <c r="D21" s="82">
        <v>1.3643067846607701E-2</v>
      </c>
    </row>
    <row r="22" spans="2:4" s="76" customFormat="1" ht="24" customHeight="1" x14ac:dyDescent="0.35">
      <c r="B22" s="80" t="s">
        <v>185</v>
      </c>
      <c r="C22" s="81">
        <v>4.1666666666666702E-4</v>
      </c>
      <c r="D22" s="82">
        <v>1.3274336283185801E-2</v>
      </c>
    </row>
    <row r="23" spans="2:4" s="76" customFormat="1" ht="24" customHeight="1" x14ac:dyDescent="0.35">
      <c r="B23" s="80" t="s">
        <v>187</v>
      </c>
      <c r="C23" s="81">
        <v>3.9351851851851901E-4</v>
      </c>
      <c r="D23" s="82">
        <v>1.25368731563422E-2</v>
      </c>
    </row>
    <row r="24" spans="2:4" s="76" customFormat="1" ht="24" customHeight="1" x14ac:dyDescent="0.35">
      <c r="B24" s="80" t="s">
        <v>212</v>
      </c>
      <c r="C24" s="81">
        <v>3.4722222222222202E-4</v>
      </c>
      <c r="D24" s="82">
        <v>1.10619469026549E-2</v>
      </c>
    </row>
    <row r="25" spans="2:4" s="76" customFormat="1" ht="24" customHeight="1" thickBot="1" x14ac:dyDescent="0.4">
      <c r="B25" s="83" t="s">
        <v>209</v>
      </c>
      <c r="C25" s="84">
        <v>3.4722222222222202E-4</v>
      </c>
      <c r="D25" s="85">
        <v>1.10619469026549E-2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topLeftCell="A9" zoomScale="70" zoomScaleNormal="7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08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74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ht="24" customHeight="1" x14ac:dyDescent="0.3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35">
      <c r="B6" s="80" t="s">
        <v>76</v>
      </c>
      <c r="C6" s="81">
        <v>7.8819444444444397E-3</v>
      </c>
      <c r="D6" s="82">
        <v>0.181165203511572</v>
      </c>
    </row>
    <row r="7" spans="2:4" s="76" customFormat="1" ht="24" customHeight="1" x14ac:dyDescent="0.35">
      <c r="B7" s="80" t="s">
        <v>119</v>
      </c>
      <c r="C7" s="81">
        <v>5.48611111111111E-3</v>
      </c>
      <c r="D7" s="82">
        <v>0.12609736632082999</v>
      </c>
    </row>
    <row r="8" spans="2:4" s="76" customFormat="1" ht="24" customHeight="1" x14ac:dyDescent="0.35">
      <c r="B8" s="80" t="s">
        <v>118</v>
      </c>
      <c r="C8" s="81">
        <v>3.9120370370370403E-3</v>
      </c>
      <c r="D8" s="82">
        <v>8.9917531258313393E-2</v>
      </c>
    </row>
    <row r="9" spans="2:4" s="76" customFormat="1" ht="24" customHeight="1" x14ac:dyDescent="0.35">
      <c r="B9" s="80" t="s">
        <v>80</v>
      </c>
      <c r="C9" s="81">
        <v>2.6504629629629599E-3</v>
      </c>
      <c r="D9" s="82">
        <v>6.0920457568502298E-2</v>
      </c>
    </row>
    <row r="10" spans="2:4" s="76" customFormat="1" ht="24" customHeight="1" x14ac:dyDescent="0.35">
      <c r="B10" s="80" t="s">
        <v>123</v>
      </c>
      <c r="C10" s="81">
        <v>2.5694444444444402E-3</v>
      </c>
      <c r="D10" s="82">
        <v>5.9058260175578602E-2</v>
      </c>
    </row>
    <row r="11" spans="2:4" s="76" customFormat="1" ht="24" customHeight="1" x14ac:dyDescent="0.35">
      <c r="B11" s="80" t="s">
        <v>204</v>
      </c>
      <c r="C11" s="81">
        <v>2.0601851851851901E-3</v>
      </c>
      <c r="D11" s="82">
        <v>4.7353019420058498E-2</v>
      </c>
    </row>
    <row r="12" spans="2:4" s="76" customFormat="1" ht="24" customHeight="1" x14ac:dyDescent="0.35">
      <c r="B12" s="80" t="s">
        <v>205</v>
      </c>
      <c r="C12" s="81">
        <v>1.49305555555556E-3</v>
      </c>
      <c r="D12" s="82">
        <v>3.4317637669592997E-2</v>
      </c>
    </row>
    <row r="13" spans="2:4" s="76" customFormat="1" ht="24" customHeight="1" x14ac:dyDescent="0.35">
      <c r="B13" s="80" t="s">
        <v>207</v>
      </c>
      <c r="C13" s="81">
        <v>1.2268518518518501E-3</v>
      </c>
      <c r="D13" s="82">
        <v>2.8198989092843799E-2</v>
      </c>
    </row>
    <row r="14" spans="2:4" s="76" customFormat="1" ht="24" customHeight="1" x14ac:dyDescent="0.35">
      <c r="B14" s="80" t="s">
        <v>81</v>
      </c>
      <c r="C14" s="81">
        <v>9.0277777777777795E-4</v>
      </c>
      <c r="D14" s="82">
        <v>2.0750199521149201E-2</v>
      </c>
    </row>
    <row r="15" spans="2:4" s="76" customFormat="1" ht="24" customHeight="1" x14ac:dyDescent="0.35">
      <c r="B15" s="80" t="s">
        <v>125</v>
      </c>
      <c r="C15" s="81">
        <v>7.7546296296296304E-4</v>
      </c>
      <c r="D15" s="82">
        <v>1.7823889332269201E-2</v>
      </c>
    </row>
    <row r="16" spans="2:4" s="76" customFormat="1" ht="24" customHeight="1" x14ac:dyDescent="0.35">
      <c r="B16" s="80" t="s">
        <v>206</v>
      </c>
      <c r="C16" s="81">
        <v>7.6388888888888904E-4</v>
      </c>
      <c r="D16" s="82">
        <v>1.75578611332801E-2</v>
      </c>
    </row>
    <row r="17" spans="2:4" s="76" customFormat="1" ht="24" customHeight="1" x14ac:dyDescent="0.35">
      <c r="B17" s="80" t="s">
        <v>210</v>
      </c>
      <c r="C17" s="81">
        <v>6.5972222222222203E-4</v>
      </c>
      <c r="D17" s="82">
        <v>1.51636073423783E-2</v>
      </c>
    </row>
    <row r="18" spans="2:4" s="76" customFormat="1" ht="24" customHeight="1" x14ac:dyDescent="0.35">
      <c r="B18" s="80" t="s">
        <v>215</v>
      </c>
      <c r="C18" s="81">
        <v>6.3657407407407402E-4</v>
      </c>
      <c r="D18" s="82">
        <v>1.46315509444001E-2</v>
      </c>
    </row>
    <row r="19" spans="2:4" s="76" customFormat="1" ht="24" customHeight="1" x14ac:dyDescent="0.35">
      <c r="B19" s="80" t="s">
        <v>77</v>
      </c>
      <c r="C19" s="81">
        <v>6.2500000000000001E-4</v>
      </c>
      <c r="D19" s="82">
        <v>1.4365522745411001E-2</v>
      </c>
    </row>
    <row r="20" spans="2:4" s="76" customFormat="1" ht="24" customHeight="1" x14ac:dyDescent="0.35">
      <c r="B20" s="80" t="s">
        <v>176</v>
      </c>
      <c r="C20" s="81">
        <v>5.20833333333333E-4</v>
      </c>
      <c r="D20" s="82">
        <v>1.1971268954509199E-2</v>
      </c>
    </row>
    <row r="21" spans="2:4" s="76" customFormat="1" ht="24" customHeight="1" x14ac:dyDescent="0.35">
      <c r="B21" s="80" t="s">
        <v>181</v>
      </c>
      <c r="C21" s="81">
        <v>4.8611111111111099E-4</v>
      </c>
      <c r="D21" s="82">
        <v>1.11731843575419E-2</v>
      </c>
    </row>
    <row r="22" spans="2:4" s="76" customFormat="1" ht="24" customHeight="1" x14ac:dyDescent="0.35">
      <c r="B22" s="80" t="s">
        <v>212</v>
      </c>
      <c r="C22" s="81">
        <v>4.8611111111111099E-4</v>
      </c>
      <c r="D22" s="82">
        <v>1.11731843575419E-2</v>
      </c>
    </row>
    <row r="23" spans="2:4" s="76" customFormat="1" ht="24" customHeight="1" x14ac:dyDescent="0.35">
      <c r="B23" s="80" t="s">
        <v>208</v>
      </c>
      <c r="C23" s="81">
        <v>4.8611111111111099E-4</v>
      </c>
      <c r="D23" s="82">
        <v>1.11731843575419E-2</v>
      </c>
    </row>
    <row r="24" spans="2:4" s="76" customFormat="1" ht="24" customHeight="1" x14ac:dyDescent="0.35">
      <c r="B24" s="80" t="s">
        <v>175</v>
      </c>
      <c r="C24" s="81">
        <v>4.2824074074074102E-4</v>
      </c>
      <c r="D24" s="82">
        <v>9.8430433625964295E-3</v>
      </c>
    </row>
    <row r="25" spans="2:4" s="76" customFormat="1" ht="24" customHeight="1" x14ac:dyDescent="0.35">
      <c r="B25" s="80" t="s">
        <v>216</v>
      </c>
      <c r="C25" s="81">
        <v>4.1666666666666702E-4</v>
      </c>
      <c r="D25" s="82">
        <v>9.5770151636073407E-3</v>
      </c>
    </row>
    <row r="26" spans="2:4" s="76" customFormat="1" ht="24" customHeight="1" thickBot="1" x14ac:dyDescent="0.4">
      <c r="B26" s="83" t="s">
        <v>217</v>
      </c>
      <c r="C26" s="84">
        <v>4.1666666666666702E-4</v>
      </c>
      <c r="D26" s="85">
        <v>9.5770151636073407E-3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48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customWidth="1"/>
    <col min="4" max="4" width="16.54296875" style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75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80" t="s">
        <v>76</v>
      </c>
      <c r="C6" s="81">
        <v>3.1412037037037002E-2</v>
      </c>
      <c r="D6" s="109">
        <v>0.17487113402061899</v>
      </c>
    </row>
    <row r="7" spans="2:4" s="76" customFormat="1" ht="24" customHeight="1" x14ac:dyDescent="0.35">
      <c r="B7" s="80" t="s">
        <v>80</v>
      </c>
      <c r="C7" s="81">
        <v>1.6956018518518499E-2</v>
      </c>
      <c r="D7" s="109">
        <v>9.43943298969072E-2</v>
      </c>
    </row>
    <row r="8" spans="2:4" s="76" customFormat="1" ht="24" customHeight="1" x14ac:dyDescent="0.35">
      <c r="B8" s="80" t="s">
        <v>204</v>
      </c>
      <c r="C8" s="81">
        <v>1.6736111111111101E-2</v>
      </c>
      <c r="D8" s="109">
        <v>9.3170103092783493E-2</v>
      </c>
    </row>
    <row r="9" spans="2:4" s="76" customFormat="1" ht="24" customHeight="1" x14ac:dyDescent="0.35">
      <c r="B9" s="80" t="s">
        <v>218</v>
      </c>
      <c r="C9" s="81">
        <v>1.42361111111111E-2</v>
      </c>
      <c r="D9" s="109">
        <v>7.9252577319587597E-2</v>
      </c>
    </row>
    <row r="10" spans="2:4" s="76" customFormat="1" ht="24" customHeight="1" x14ac:dyDescent="0.35">
      <c r="B10" s="80" t="s">
        <v>119</v>
      </c>
      <c r="C10" s="81">
        <v>8.5648148148148202E-3</v>
      </c>
      <c r="D10" s="109">
        <v>4.7680412371133997E-2</v>
      </c>
    </row>
    <row r="11" spans="2:4" s="76" customFormat="1" ht="24" customHeight="1" x14ac:dyDescent="0.35">
      <c r="B11" s="80" t="s">
        <v>183</v>
      </c>
      <c r="C11" s="81">
        <v>7.8240740740740701E-3</v>
      </c>
      <c r="D11" s="109">
        <v>4.3556701030927798E-2</v>
      </c>
    </row>
    <row r="12" spans="2:4" s="76" customFormat="1" ht="24" customHeight="1" x14ac:dyDescent="0.35">
      <c r="B12" s="80" t="s">
        <v>181</v>
      </c>
      <c r="C12" s="81">
        <v>7.43055555555556E-3</v>
      </c>
      <c r="D12" s="109">
        <v>4.1365979381443298E-2</v>
      </c>
    </row>
    <row r="13" spans="2:4" s="76" customFormat="1" ht="24" customHeight="1" x14ac:dyDescent="0.35">
      <c r="B13" s="80" t="s">
        <v>205</v>
      </c>
      <c r="C13" s="81">
        <v>7.3379629629629602E-3</v>
      </c>
      <c r="D13" s="109">
        <v>4.0850515463917499E-2</v>
      </c>
    </row>
    <row r="14" spans="2:4" s="76" customFormat="1" ht="24" customHeight="1" x14ac:dyDescent="0.35">
      <c r="B14" s="80" t="s">
        <v>123</v>
      </c>
      <c r="C14" s="81">
        <v>6.1111111111111097E-3</v>
      </c>
      <c r="D14" s="109">
        <v>3.4020618556701E-2</v>
      </c>
    </row>
    <row r="15" spans="2:4" s="76" customFormat="1" ht="24" customHeight="1" x14ac:dyDescent="0.35">
      <c r="B15" s="80" t="s">
        <v>209</v>
      </c>
      <c r="C15" s="81">
        <v>5.0578703703703697E-3</v>
      </c>
      <c r="D15" s="109">
        <v>2.81572164948454E-2</v>
      </c>
    </row>
    <row r="16" spans="2:4" s="76" customFormat="1" ht="24" customHeight="1" x14ac:dyDescent="0.35">
      <c r="B16" s="80" t="s">
        <v>118</v>
      </c>
      <c r="C16" s="81">
        <v>4.4560185185185197E-3</v>
      </c>
      <c r="D16" s="109">
        <v>2.4806701030927799E-2</v>
      </c>
    </row>
    <row r="17" spans="2:4" s="76" customFormat="1" ht="24" customHeight="1" x14ac:dyDescent="0.35">
      <c r="B17" s="80" t="s">
        <v>219</v>
      </c>
      <c r="C17" s="81">
        <v>3.2870370370370401E-3</v>
      </c>
      <c r="D17" s="109">
        <v>1.8298969072164901E-2</v>
      </c>
    </row>
    <row r="18" spans="2:4" s="76" customFormat="1" ht="24" customHeight="1" x14ac:dyDescent="0.35">
      <c r="B18" s="80" t="s">
        <v>189</v>
      </c>
      <c r="C18" s="81">
        <v>3.1712962962963001E-3</v>
      </c>
      <c r="D18" s="109">
        <v>1.76546391752577E-2</v>
      </c>
    </row>
    <row r="19" spans="2:4" s="76" customFormat="1" ht="24" customHeight="1" x14ac:dyDescent="0.35">
      <c r="B19" s="80" t="s">
        <v>208</v>
      </c>
      <c r="C19" s="81">
        <v>3.0555555555555601E-3</v>
      </c>
      <c r="D19" s="109">
        <v>1.70103092783505E-2</v>
      </c>
    </row>
    <row r="20" spans="2:4" s="76" customFormat="1" ht="24" customHeight="1" x14ac:dyDescent="0.35">
      <c r="B20" s="80" t="s">
        <v>220</v>
      </c>
      <c r="C20" s="81">
        <v>3.0092592592592601E-3</v>
      </c>
      <c r="D20" s="109">
        <v>1.6752577319587601E-2</v>
      </c>
    </row>
    <row r="21" spans="2:4" s="76" customFormat="1" ht="24" customHeight="1" x14ac:dyDescent="0.35">
      <c r="B21" s="80" t="s">
        <v>206</v>
      </c>
      <c r="C21" s="81">
        <v>2.4074074074074102E-3</v>
      </c>
      <c r="D21" s="109">
        <v>1.3402061855670101E-2</v>
      </c>
    </row>
    <row r="22" spans="2:4" s="76" customFormat="1" ht="24" customHeight="1" x14ac:dyDescent="0.35">
      <c r="B22" s="80" t="s">
        <v>178</v>
      </c>
      <c r="C22" s="81">
        <v>2.3495370370370402E-3</v>
      </c>
      <c r="D22" s="109">
        <v>1.30798969072165E-2</v>
      </c>
    </row>
    <row r="23" spans="2:4" s="76" customFormat="1" ht="24" customHeight="1" x14ac:dyDescent="0.35">
      <c r="B23" s="80" t="s">
        <v>221</v>
      </c>
      <c r="C23" s="81">
        <v>2.2569444444444399E-3</v>
      </c>
      <c r="D23" s="109">
        <v>1.25644329896907E-2</v>
      </c>
    </row>
    <row r="24" spans="2:4" s="76" customFormat="1" ht="24" customHeight="1" x14ac:dyDescent="0.35">
      <c r="B24" s="80" t="s">
        <v>222</v>
      </c>
      <c r="C24" s="81">
        <v>2.2569444444444399E-3</v>
      </c>
      <c r="D24" s="109">
        <v>1.25644329896907E-2</v>
      </c>
    </row>
    <row r="25" spans="2:4" s="76" customFormat="1" ht="24" customHeight="1" thickBot="1" x14ac:dyDescent="0.4">
      <c r="B25" s="83" t="s">
        <v>223</v>
      </c>
      <c r="C25" s="84">
        <v>2.1759259259259301E-3</v>
      </c>
      <c r="D25" s="110">
        <v>1.21134020618557E-2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3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78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5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5" customFormat="1" ht="24" customHeight="1" x14ac:dyDescent="0.3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0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79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ht="24" customHeight="1" x14ac:dyDescent="0.35">
      <c r="B5" s="77" t="s">
        <v>10</v>
      </c>
      <c r="C5" s="78" t="s">
        <v>62</v>
      </c>
      <c r="D5" s="79" t="s">
        <v>5</v>
      </c>
    </row>
    <row r="6" spans="2:4" ht="24" customHeight="1" x14ac:dyDescent="0.3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25"/>
  <sheetViews>
    <sheetView showGridLines="0" showZeros="0" topLeftCell="A1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64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ht="24" customHeight="1" x14ac:dyDescent="0.35">
      <c r="B5" s="113" t="s">
        <v>10</v>
      </c>
      <c r="C5" s="114" t="s">
        <v>62</v>
      </c>
      <c r="D5" s="115" t="s">
        <v>5</v>
      </c>
    </row>
    <row r="6" spans="2:4" ht="22.5" customHeight="1" x14ac:dyDescent="0.35">
      <c r="B6" s="80" t="s">
        <v>76</v>
      </c>
      <c r="C6" s="81">
        <v>6.5972222222222196E-3</v>
      </c>
      <c r="D6" s="109">
        <v>0.210176991150442</v>
      </c>
    </row>
    <row r="7" spans="2:4" ht="22.5" customHeight="1" x14ac:dyDescent="0.35">
      <c r="B7" s="80" t="s">
        <v>119</v>
      </c>
      <c r="C7" s="81">
        <v>4.4097222222222203E-3</v>
      </c>
      <c r="D7" s="109">
        <v>0.140486725663717</v>
      </c>
    </row>
    <row r="8" spans="2:4" ht="22.5" customHeight="1" x14ac:dyDescent="0.35">
      <c r="B8" s="80" t="s">
        <v>118</v>
      </c>
      <c r="C8" s="81">
        <v>2.0138888888888901E-3</v>
      </c>
      <c r="D8" s="109">
        <v>6.4159292035398205E-2</v>
      </c>
    </row>
    <row r="9" spans="2:4" ht="22.5" customHeight="1" x14ac:dyDescent="0.35">
      <c r="B9" s="80" t="s">
        <v>80</v>
      </c>
      <c r="C9" s="81">
        <v>1.80555555555556E-3</v>
      </c>
      <c r="D9" s="109">
        <v>5.7522123893805302E-2</v>
      </c>
    </row>
    <row r="10" spans="2:4" ht="22.5" customHeight="1" x14ac:dyDescent="0.35">
      <c r="B10" s="80" t="s">
        <v>123</v>
      </c>
      <c r="C10" s="81">
        <v>1.25E-3</v>
      </c>
      <c r="D10" s="109">
        <v>3.9823008849557501E-2</v>
      </c>
    </row>
    <row r="11" spans="2:4" ht="22.5" customHeight="1" x14ac:dyDescent="0.35">
      <c r="B11" s="80" t="s">
        <v>206</v>
      </c>
      <c r="C11" s="81">
        <v>1.0416666666666699E-3</v>
      </c>
      <c r="D11" s="109">
        <v>3.3185840707964598E-2</v>
      </c>
    </row>
    <row r="12" spans="2:4" ht="22.5" customHeight="1" x14ac:dyDescent="0.35">
      <c r="B12" s="80" t="s">
        <v>205</v>
      </c>
      <c r="C12" s="81">
        <v>1.0069444444444401E-3</v>
      </c>
      <c r="D12" s="109">
        <v>3.2079646017699102E-2</v>
      </c>
    </row>
    <row r="13" spans="2:4" ht="22.5" customHeight="1" x14ac:dyDescent="0.35">
      <c r="B13" s="80" t="s">
        <v>204</v>
      </c>
      <c r="C13" s="81">
        <v>7.7546296296296304E-4</v>
      </c>
      <c r="D13" s="109">
        <v>2.47050147492625E-2</v>
      </c>
    </row>
    <row r="14" spans="2:4" ht="22.5" customHeight="1" x14ac:dyDescent="0.35">
      <c r="B14" s="80" t="s">
        <v>213</v>
      </c>
      <c r="C14" s="81">
        <v>7.6388888888888904E-4</v>
      </c>
      <c r="D14" s="109">
        <v>2.4336283185840701E-2</v>
      </c>
    </row>
    <row r="15" spans="2:4" ht="22.5" customHeight="1" x14ac:dyDescent="0.35">
      <c r="B15" s="80" t="s">
        <v>81</v>
      </c>
      <c r="C15" s="81">
        <v>7.2916666666666703E-4</v>
      </c>
      <c r="D15" s="109">
        <v>2.3230088495575198E-2</v>
      </c>
    </row>
    <row r="16" spans="2:4" ht="22.5" customHeight="1" x14ac:dyDescent="0.35">
      <c r="B16" s="80" t="s">
        <v>186</v>
      </c>
      <c r="C16" s="81">
        <v>5.6712962962962999E-4</v>
      </c>
      <c r="D16" s="109">
        <v>1.8067846607669601E-2</v>
      </c>
    </row>
    <row r="17" spans="2:4" ht="22.5" customHeight="1" x14ac:dyDescent="0.35">
      <c r="B17" s="80" t="s">
        <v>175</v>
      </c>
      <c r="C17" s="81">
        <v>5.20833333333333E-4</v>
      </c>
      <c r="D17" s="109">
        <v>1.6592920353982299E-2</v>
      </c>
    </row>
    <row r="18" spans="2:4" ht="22.5" customHeight="1" x14ac:dyDescent="0.35">
      <c r="B18" s="80" t="s">
        <v>208</v>
      </c>
      <c r="C18" s="81">
        <v>5.20833333333333E-4</v>
      </c>
      <c r="D18" s="109">
        <v>1.6592920353982299E-2</v>
      </c>
    </row>
    <row r="19" spans="2:4" ht="22.5" customHeight="1" x14ac:dyDescent="0.35">
      <c r="B19" s="80" t="s">
        <v>207</v>
      </c>
      <c r="C19" s="81">
        <v>4.6296296296296298E-4</v>
      </c>
      <c r="D19" s="109">
        <v>1.47492625368732E-2</v>
      </c>
    </row>
    <row r="20" spans="2:4" ht="22.5" customHeight="1" x14ac:dyDescent="0.35">
      <c r="B20" s="80" t="s">
        <v>214</v>
      </c>
      <c r="C20" s="81">
        <v>4.3981481481481503E-4</v>
      </c>
      <c r="D20" s="109">
        <v>1.40117994100295E-2</v>
      </c>
    </row>
    <row r="21" spans="2:4" ht="22.5" customHeight="1" x14ac:dyDescent="0.35">
      <c r="B21" s="80" t="s">
        <v>182</v>
      </c>
      <c r="C21" s="81">
        <v>4.2824074074074102E-4</v>
      </c>
      <c r="D21" s="109">
        <v>1.3643067846607701E-2</v>
      </c>
    </row>
    <row r="22" spans="2:4" ht="22.5" customHeight="1" x14ac:dyDescent="0.35">
      <c r="B22" s="80" t="s">
        <v>185</v>
      </c>
      <c r="C22" s="81">
        <v>4.1666666666666702E-4</v>
      </c>
      <c r="D22" s="109">
        <v>1.3274336283185801E-2</v>
      </c>
    </row>
    <row r="23" spans="2:4" ht="22.5" customHeight="1" x14ac:dyDescent="0.35">
      <c r="B23" s="80" t="s">
        <v>187</v>
      </c>
      <c r="C23" s="81">
        <v>3.9351851851851901E-4</v>
      </c>
      <c r="D23" s="109">
        <v>1.25368731563422E-2</v>
      </c>
    </row>
    <row r="24" spans="2:4" ht="22.5" customHeight="1" x14ac:dyDescent="0.35">
      <c r="B24" s="80" t="s">
        <v>212</v>
      </c>
      <c r="C24" s="81">
        <v>3.4722222222222202E-4</v>
      </c>
      <c r="D24" s="109">
        <v>1.10619469026549E-2</v>
      </c>
    </row>
    <row r="25" spans="2:4" ht="22.5" customHeight="1" thickBot="1" x14ac:dyDescent="0.4">
      <c r="B25" s="83" t="s">
        <v>209</v>
      </c>
      <c r="C25" s="84">
        <v>3.4722222222222202E-4</v>
      </c>
      <c r="D25" s="110">
        <v>1.10619469026549E-2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3" t="s">
        <v>44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7.8356481481481506E-3</v>
      </c>
      <c r="D7" s="12">
        <f t="shared" ref="D7:D19" si="0">IFERROR(C7/C$20,0)</f>
        <v>0.41457440293937542</v>
      </c>
      <c r="E7" s="12">
        <f t="shared" ref="E7:E19" si="1">IFERROR(C7/C$31,0)</f>
        <v>0.16088403041825103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7.8356481481481506E-3</v>
      </c>
      <c r="J7" s="12">
        <f t="shared" ref="J7:J19" si="4">IFERROR(I7/I$20,0)</f>
        <v>0.41457440293937542</v>
      </c>
      <c r="K7" s="14">
        <f t="shared" ref="K7:K19" si="5">IFERROR(I7/I$31,0)</f>
        <v>0.16088403041825103</v>
      </c>
    </row>
    <row r="8" spans="2:11" x14ac:dyDescent="0.35">
      <c r="B8" s="150" t="s">
        <v>116</v>
      </c>
      <c r="C8" s="11">
        <v>2.5115740740740702E-3</v>
      </c>
      <c r="D8" s="12">
        <f t="shared" si="0"/>
        <v>0.13288426209430473</v>
      </c>
      <c r="E8" s="12">
        <f t="shared" si="1"/>
        <v>5.1568441064638711E-2</v>
      </c>
      <c r="F8" s="11">
        <v>0</v>
      </c>
      <c r="G8" s="12">
        <f t="shared" si="2"/>
        <v>0</v>
      </c>
      <c r="H8" s="12">
        <f t="shared" si="3"/>
        <v>0</v>
      </c>
      <c r="I8" s="11">
        <v>2.5115740740740702E-3</v>
      </c>
      <c r="J8" s="12">
        <f t="shared" si="4"/>
        <v>0.13288426209430473</v>
      </c>
      <c r="K8" s="14">
        <f t="shared" si="5"/>
        <v>5.1568441064638711E-2</v>
      </c>
    </row>
    <row r="9" spans="2:11" x14ac:dyDescent="0.35">
      <c r="B9" s="10" t="s">
        <v>51</v>
      </c>
      <c r="C9" s="11">
        <v>1.5625000000000001E-3</v>
      </c>
      <c r="D9" s="12">
        <f t="shared" si="0"/>
        <v>8.2669932639314131E-2</v>
      </c>
      <c r="E9" s="12">
        <f t="shared" si="1"/>
        <v>3.2081749049429668E-2</v>
      </c>
      <c r="F9" s="11">
        <v>0</v>
      </c>
      <c r="G9" s="12">
        <f t="shared" si="2"/>
        <v>0</v>
      </c>
      <c r="H9" s="12">
        <f t="shared" si="3"/>
        <v>0</v>
      </c>
      <c r="I9" s="11">
        <v>1.5625000000000001E-3</v>
      </c>
      <c r="J9" s="12">
        <f t="shared" si="4"/>
        <v>8.2669932639314131E-2</v>
      </c>
      <c r="K9" s="14">
        <f t="shared" si="5"/>
        <v>3.2081749049429668E-2</v>
      </c>
    </row>
    <row r="10" spans="2:11" x14ac:dyDescent="0.35">
      <c r="B10" s="10" t="s">
        <v>11</v>
      </c>
      <c r="C10" s="11">
        <v>2.2337962962963001E-3</v>
      </c>
      <c r="D10" s="12">
        <f t="shared" si="0"/>
        <v>0.11818738518064929</v>
      </c>
      <c r="E10" s="12">
        <f t="shared" si="1"/>
        <v>4.5865019011406931E-2</v>
      </c>
      <c r="F10" s="11">
        <v>0</v>
      </c>
      <c r="G10" s="12">
        <f t="shared" si="2"/>
        <v>0</v>
      </c>
      <c r="H10" s="12">
        <f t="shared" si="3"/>
        <v>0</v>
      </c>
      <c r="I10" s="11">
        <v>2.2337962962963001E-3</v>
      </c>
      <c r="J10" s="12">
        <f t="shared" si="4"/>
        <v>0.11818738518064929</v>
      </c>
      <c r="K10" s="14">
        <f t="shared" si="5"/>
        <v>4.5865019011406931E-2</v>
      </c>
    </row>
    <row r="11" spans="2:11" x14ac:dyDescent="0.35">
      <c r="B11" s="10" t="s">
        <v>12</v>
      </c>
      <c r="C11" s="11">
        <v>1.2731481481481499E-4</v>
      </c>
      <c r="D11" s="12">
        <f t="shared" si="0"/>
        <v>6.7360685854256051E-3</v>
      </c>
      <c r="E11" s="12">
        <f t="shared" si="1"/>
        <v>2.6140684410646429E-3</v>
      </c>
      <c r="F11" s="11">
        <v>0</v>
      </c>
      <c r="G11" s="12">
        <f t="shared" si="2"/>
        <v>0</v>
      </c>
      <c r="H11" s="12">
        <f t="shared" si="3"/>
        <v>0</v>
      </c>
      <c r="I11" s="11">
        <v>1.2731481481481499E-4</v>
      </c>
      <c r="J11" s="12">
        <f t="shared" si="4"/>
        <v>6.7360685854256051E-3</v>
      </c>
      <c r="K11" s="14">
        <f t="shared" si="5"/>
        <v>2.6140684410646429E-3</v>
      </c>
    </row>
    <row r="12" spans="2:11" x14ac:dyDescent="0.35">
      <c r="B12" s="10" t="s">
        <v>199</v>
      </c>
      <c r="C12" s="11">
        <v>1.6435185185185201E-3</v>
      </c>
      <c r="D12" s="12">
        <f t="shared" si="0"/>
        <v>8.6956521739130502E-2</v>
      </c>
      <c r="E12" s="12">
        <f t="shared" si="1"/>
        <v>3.3745247148289012E-2</v>
      </c>
      <c r="F12" s="11">
        <v>0</v>
      </c>
      <c r="G12" s="12">
        <f t="shared" si="2"/>
        <v>0</v>
      </c>
      <c r="H12" s="12">
        <f t="shared" si="3"/>
        <v>0</v>
      </c>
      <c r="I12" s="11">
        <v>1.6435185185185201E-3</v>
      </c>
      <c r="J12" s="12">
        <f t="shared" si="4"/>
        <v>8.6956521739130502E-2</v>
      </c>
      <c r="K12" s="14">
        <f t="shared" si="5"/>
        <v>3.3745247148289012E-2</v>
      </c>
    </row>
    <row r="13" spans="2:1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1.16898148148148E-3</v>
      </c>
      <c r="D17" s="12">
        <f t="shared" si="0"/>
        <v>6.1849357011634944E-2</v>
      </c>
      <c r="E17" s="12">
        <f t="shared" si="1"/>
        <v>2.4001901140684387E-2</v>
      </c>
      <c r="F17" s="11">
        <v>0</v>
      </c>
      <c r="G17" s="12">
        <f t="shared" si="2"/>
        <v>0</v>
      </c>
      <c r="H17" s="12">
        <f t="shared" si="3"/>
        <v>0</v>
      </c>
      <c r="I17" s="11">
        <v>1.16898148148148E-3</v>
      </c>
      <c r="J17" s="12">
        <f t="shared" si="4"/>
        <v>6.1849357011634944E-2</v>
      </c>
      <c r="K17" s="14">
        <f t="shared" si="5"/>
        <v>2.4001901140684387E-2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1.8171296296296299E-3</v>
      </c>
      <c r="D19" s="12">
        <f t="shared" si="0"/>
        <v>9.6142069810165334E-2</v>
      </c>
      <c r="E19" s="12">
        <f t="shared" si="1"/>
        <v>3.7309885931558949E-2</v>
      </c>
      <c r="F19" s="11">
        <v>0</v>
      </c>
      <c r="G19" s="12">
        <f t="shared" si="2"/>
        <v>0</v>
      </c>
      <c r="H19" s="12">
        <f t="shared" si="3"/>
        <v>0</v>
      </c>
      <c r="I19" s="11">
        <v>1.8171296296296299E-3</v>
      </c>
      <c r="J19" s="12">
        <f t="shared" si="4"/>
        <v>9.6142069810165334E-2</v>
      </c>
      <c r="K19" s="14">
        <f t="shared" si="5"/>
        <v>3.7309885931558949E-2</v>
      </c>
    </row>
    <row r="20" spans="2:11" ht="15.5" thickTop="1" thickBot="1" x14ac:dyDescent="0.4">
      <c r="B20" s="31" t="s">
        <v>3</v>
      </c>
      <c r="C20" s="32">
        <f>SUM(C7:C19)</f>
        <v>1.8900462962962966E-2</v>
      </c>
      <c r="D20" s="33">
        <f>IFERROR(SUM(D7:D19),0)</f>
        <v>1</v>
      </c>
      <c r="E20" s="33">
        <f>IFERROR(SUM(E7:E19),0)</f>
        <v>0.38807034220532333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1.8900462962962966E-2</v>
      </c>
      <c r="J20" s="33">
        <f>IFERROR(SUM(J7:J19),0)</f>
        <v>1</v>
      </c>
      <c r="K20" s="34">
        <f>IFERROR(SUM(K7:K19),0)</f>
        <v>0.38807034220532333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1.7592592592592601E-3</v>
      </c>
      <c r="D23" s="19"/>
      <c r="E23" s="12">
        <f>IFERROR(C23/C$31,0)</f>
        <v>3.6121673003802306E-2</v>
      </c>
      <c r="F23" s="11">
        <v>0</v>
      </c>
      <c r="G23" s="19"/>
      <c r="H23" s="12">
        <f>IFERROR(F23/F$31,0)</f>
        <v>0</v>
      </c>
      <c r="I23" s="11">
        <v>1.7592592592592601E-3</v>
      </c>
      <c r="J23" s="19"/>
      <c r="K23" s="14">
        <f>IFERROR(I23/I$31,0)</f>
        <v>3.6121673003802306E-2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1.6203703703703701E-4</v>
      </c>
      <c r="D25" s="19"/>
      <c r="E25" s="12">
        <f t="shared" si="6"/>
        <v>3.3269961977186314E-3</v>
      </c>
      <c r="F25" s="11">
        <v>0</v>
      </c>
      <c r="G25" s="19"/>
      <c r="H25" s="12">
        <f t="shared" si="7"/>
        <v>0</v>
      </c>
      <c r="I25" s="11">
        <v>1.6203703703703701E-4</v>
      </c>
      <c r="J25" s="19"/>
      <c r="K25" s="14">
        <f t="shared" si="8"/>
        <v>3.3269961977186314E-3</v>
      </c>
    </row>
    <row r="26" spans="2:11" x14ac:dyDescent="0.35">
      <c r="B26" s="18" t="s">
        <v>18</v>
      </c>
      <c r="C26" s="11">
        <v>1.22222222222222E-2</v>
      </c>
      <c r="D26" s="19"/>
      <c r="E26" s="12">
        <f t="shared" si="6"/>
        <v>0.25095057034220491</v>
      </c>
      <c r="F26" s="11">
        <v>0</v>
      </c>
      <c r="G26" s="19"/>
      <c r="H26" s="12">
        <f t="shared" si="7"/>
        <v>0</v>
      </c>
      <c r="I26" s="11">
        <v>1.22222222222222E-2</v>
      </c>
      <c r="J26" s="19"/>
      <c r="K26" s="14">
        <f t="shared" si="8"/>
        <v>0.25095057034220491</v>
      </c>
    </row>
    <row r="27" spans="2:11" x14ac:dyDescent="0.35">
      <c r="B27" s="18" t="s">
        <v>19</v>
      </c>
      <c r="C27" s="11">
        <v>1.54513888888889E-2</v>
      </c>
      <c r="D27" s="19"/>
      <c r="E27" s="12">
        <f t="shared" si="6"/>
        <v>0.31725285171102691</v>
      </c>
      <c r="F27" s="11">
        <v>0</v>
      </c>
      <c r="G27" s="19"/>
      <c r="H27" s="12">
        <f t="shared" si="7"/>
        <v>0</v>
      </c>
      <c r="I27" s="11">
        <v>1.54513888888889E-2</v>
      </c>
      <c r="J27" s="19"/>
      <c r="K27" s="14">
        <f t="shared" si="8"/>
        <v>0.31725285171102691</v>
      </c>
    </row>
    <row r="28" spans="2:11" ht="15" thickBot="1" x14ac:dyDescent="0.4">
      <c r="B28" s="23" t="s">
        <v>20</v>
      </c>
      <c r="C28" s="20">
        <v>2.0833333333333299E-4</v>
      </c>
      <c r="D28" s="24"/>
      <c r="E28" s="21">
        <f t="shared" si="6"/>
        <v>4.2775665399239484E-3</v>
      </c>
      <c r="F28" s="20">
        <v>0</v>
      </c>
      <c r="G28" s="24"/>
      <c r="H28" s="21">
        <f t="shared" si="7"/>
        <v>0</v>
      </c>
      <c r="I28" s="20">
        <v>2.0833333333333299E-4</v>
      </c>
      <c r="J28" s="24"/>
      <c r="K28" s="22">
        <f t="shared" si="8"/>
        <v>4.2775665399239484E-3</v>
      </c>
    </row>
    <row r="29" spans="2:11" ht="15.5" thickTop="1" thickBot="1" x14ac:dyDescent="0.4">
      <c r="B29" s="31" t="s">
        <v>3</v>
      </c>
      <c r="C29" s="32">
        <f>SUM(C23:C28)</f>
        <v>2.9803240740740731E-2</v>
      </c>
      <c r="D29" s="33"/>
      <c r="E29" s="33">
        <f>IFERROR(SUM(E23:E28),0)</f>
        <v>0.61192965779467667</v>
      </c>
      <c r="F29" s="32">
        <f>SUM(F23:F28)</f>
        <v>0</v>
      </c>
      <c r="G29" s="33"/>
      <c r="H29" s="33">
        <f>IFERROR(SUM(H23:H28),0)</f>
        <v>0</v>
      </c>
      <c r="I29" s="32">
        <f>SUM(I23:I28)</f>
        <v>2.9803240740740731E-2</v>
      </c>
      <c r="J29" s="33"/>
      <c r="K29" s="34">
        <f>IFERROR(SUM(K23:K28),0)</f>
        <v>0.61192965779467667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4.8703703703703694E-2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4.8703703703703694E-2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07" t="s">
        <v>65</v>
      </c>
      <c r="C3" s="208"/>
      <c r="D3" s="209"/>
    </row>
    <row r="4" spans="2:4" s="76" customFormat="1" ht="23.25" customHeight="1" x14ac:dyDescent="0.35">
      <c r="B4" s="210" t="s">
        <v>203</v>
      </c>
      <c r="C4" s="211"/>
      <c r="D4" s="212"/>
    </row>
    <row r="5" spans="2:4" s="76" customFormat="1" ht="23.25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4">
      <c r="B6" s="116"/>
      <c r="C6" s="117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6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66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2"/>
  <sheetViews>
    <sheetView showGridLines="0" showZeros="0" zoomScale="60" zoomScaleNormal="60" zoomScaleSheetLayoutView="100" zoomScalePageLayoutView="8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67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80" t="s">
        <v>76</v>
      </c>
      <c r="C6" s="81">
        <v>3.0092592592592601E-3</v>
      </c>
      <c r="D6" s="82">
        <v>0.218487394957983</v>
      </c>
    </row>
    <row r="7" spans="2:4" s="76" customFormat="1" ht="24" customHeight="1" x14ac:dyDescent="0.35">
      <c r="B7" s="80" t="s">
        <v>80</v>
      </c>
      <c r="C7" s="81">
        <v>2.2453703703703698E-3</v>
      </c>
      <c r="D7" s="82">
        <v>0.16302521008403401</v>
      </c>
    </row>
    <row r="8" spans="2:4" s="76" customFormat="1" ht="24" customHeight="1" x14ac:dyDescent="0.35">
      <c r="B8" s="80" t="s">
        <v>123</v>
      </c>
      <c r="C8" s="81">
        <v>1.16898148148148E-3</v>
      </c>
      <c r="D8" s="82">
        <v>8.4873949579831895E-2</v>
      </c>
    </row>
    <row r="9" spans="2:4" s="76" customFormat="1" ht="24" customHeight="1" x14ac:dyDescent="0.35">
      <c r="B9" s="80" t="s">
        <v>208</v>
      </c>
      <c r="C9" s="81">
        <v>8.1018518518518505E-4</v>
      </c>
      <c r="D9" s="82">
        <v>5.8823529411764698E-2</v>
      </c>
    </row>
    <row r="10" spans="2:4" s="76" customFormat="1" ht="24" customHeight="1" x14ac:dyDescent="0.35">
      <c r="B10" s="80" t="s">
        <v>181</v>
      </c>
      <c r="C10" s="81">
        <v>7.9861111111111105E-4</v>
      </c>
      <c r="D10" s="82">
        <v>5.7983193277310899E-2</v>
      </c>
    </row>
    <row r="11" spans="2:4" s="76" customFormat="1" ht="24" customHeight="1" x14ac:dyDescent="0.35">
      <c r="B11" s="80" t="s">
        <v>209</v>
      </c>
      <c r="C11" s="81">
        <v>7.7546296296296304E-4</v>
      </c>
      <c r="D11" s="82">
        <v>5.6302521008403397E-2</v>
      </c>
    </row>
    <row r="12" spans="2:4" s="76" customFormat="1" ht="24" customHeight="1" x14ac:dyDescent="0.35">
      <c r="B12" s="80" t="s">
        <v>207</v>
      </c>
      <c r="C12" s="81">
        <v>7.2916666666666703E-4</v>
      </c>
      <c r="D12" s="82">
        <v>5.29411764705882E-2</v>
      </c>
    </row>
    <row r="13" spans="2:4" s="76" customFormat="1" ht="24" customHeight="1" x14ac:dyDescent="0.35">
      <c r="B13" s="80" t="s">
        <v>178</v>
      </c>
      <c r="C13" s="81">
        <v>7.0601851851851804E-4</v>
      </c>
      <c r="D13" s="82">
        <v>5.1260504201680698E-2</v>
      </c>
    </row>
    <row r="14" spans="2:4" s="76" customFormat="1" ht="24" customHeight="1" x14ac:dyDescent="0.35">
      <c r="B14" s="80" t="s">
        <v>224</v>
      </c>
      <c r="C14" s="81">
        <v>5.90277777777778E-4</v>
      </c>
      <c r="D14" s="82">
        <v>4.2857142857142899E-2</v>
      </c>
    </row>
    <row r="15" spans="2:4" s="76" customFormat="1" ht="24" customHeight="1" x14ac:dyDescent="0.35">
      <c r="B15" s="80" t="s">
        <v>177</v>
      </c>
      <c r="C15" s="81">
        <v>4.8611111111111099E-4</v>
      </c>
      <c r="D15" s="82">
        <v>3.5294117647058802E-2</v>
      </c>
    </row>
    <row r="16" spans="2:4" s="76" customFormat="1" ht="24" customHeight="1" x14ac:dyDescent="0.35">
      <c r="B16" s="80" t="s">
        <v>206</v>
      </c>
      <c r="C16" s="81">
        <v>4.6296296296296298E-4</v>
      </c>
      <c r="D16" s="82">
        <v>3.3613445378151301E-2</v>
      </c>
    </row>
    <row r="17" spans="2:4" s="76" customFormat="1" ht="24" customHeight="1" x14ac:dyDescent="0.35">
      <c r="B17" s="80" t="s">
        <v>204</v>
      </c>
      <c r="C17" s="81">
        <v>4.5138888888888898E-4</v>
      </c>
      <c r="D17" s="82">
        <v>3.2773109243697501E-2</v>
      </c>
    </row>
    <row r="18" spans="2:4" s="76" customFormat="1" ht="24" customHeight="1" x14ac:dyDescent="0.35">
      <c r="B18" s="80" t="s">
        <v>221</v>
      </c>
      <c r="C18" s="81">
        <v>4.1666666666666702E-4</v>
      </c>
      <c r="D18" s="82">
        <v>3.02521008403361E-2</v>
      </c>
    </row>
    <row r="19" spans="2:4" s="76" customFormat="1" ht="24" customHeight="1" x14ac:dyDescent="0.35">
      <c r="B19" s="80" t="s">
        <v>119</v>
      </c>
      <c r="C19" s="81">
        <v>4.0509259259259301E-4</v>
      </c>
      <c r="D19" s="82">
        <v>2.94117647058823E-2</v>
      </c>
    </row>
    <row r="20" spans="2:4" s="76" customFormat="1" ht="24" customHeight="1" x14ac:dyDescent="0.35">
      <c r="B20" s="80" t="s">
        <v>182</v>
      </c>
      <c r="C20" s="81">
        <v>3.4722222222222202E-4</v>
      </c>
      <c r="D20" s="82">
        <v>2.5210084033613401E-2</v>
      </c>
    </row>
    <row r="21" spans="2:4" s="76" customFormat="1" ht="24" customHeight="1" x14ac:dyDescent="0.35">
      <c r="B21" s="80" t="s">
        <v>118</v>
      </c>
      <c r="C21" s="81">
        <v>1.8518518518518501E-4</v>
      </c>
      <c r="D21" s="82">
        <v>1.34453781512605E-2</v>
      </c>
    </row>
    <row r="22" spans="2:4" s="76" customFormat="1" ht="24" customHeight="1" thickBot="1" x14ac:dyDescent="0.4">
      <c r="B22" s="83" t="s">
        <v>225</v>
      </c>
      <c r="C22" s="84">
        <v>1.8518518518518501E-4</v>
      </c>
      <c r="D22" s="85">
        <v>1.34453781512605E-2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0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6"/>
  <sheetViews>
    <sheetView showGridLines="0" showZeros="0" topLeftCell="A5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1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3" t="s">
        <v>68</v>
      </c>
      <c r="C3" s="214"/>
      <c r="D3" s="215"/>
    </row>
    <row r="4" spans="2:4" s="76" customFormat="1" ht="23.25" customHeight="1" x14ac:dyDescent="0.35">
      <c r="B4" s="216" t="s">
        <v>203</v>
      </c>
      <c r="C4" s="217"/>
      <c r="D4" s="218"/>
    </row>
    <row r="5" spans="2:4" s="76" customFormat="1" ht="23.25" customHeight="1" x14ac:dyDescent="0.35">
      <c r="B5" s="118" t="s">
        <v>10</v>
      </c>
      <c r="C5" s="119" t="s">
        <v>62</v>
      </c>
      <c r="D5" s="120" t="s">
        <v>5</v>
      </c>
    </row>
    <row r="6" spans="2:4" s="76" customFormat="1" ht="23.25" customHeight="1" x14ac:dyDescent="0.35">
      <c r="B6" s="121" t="s">
        <v>76</v>
      </c>
      <c r="C6" s="122">
        <v>8.1365740740740704E-3</v>
      </c>
      <c r="D6" s="123">
        <v>0.123311699701807</v>
      </c>
    </row>
    <row r="7" spans="2:4" s="76" customFormat="1" ht="23.25" customHeight="1" x14ac:dyDescent="0.35">
      <c r="B7" s="121" t="s">
        <v>205</v>
      </c>
      <c r="C7" s="122">
        <v>4.2013888888888899E-3</v>
      </c>
      <c r="D7" s="123">
        <v>6.3673039817575897E-2</v>
      </c>
    </row>
    <row r="8" spans="2:4" s="76" customFormat="1" ht="23.25" customHeight="1" x14ac:dyDescent="0.35">
      <c r="B8" s="121" t="s">
        <v>80</v>
      </c>
      <c r="C8" s="122">
        <v>3.0671296296296302E-3</v>
      </c>
      <c r="D8" s="123">
        <v>4.6483073145062302E-2</v>
      </c>
    </row>
    <row r="9" spans="2:4" s="76" customFormat="1" ht="23.25" customHeight="1" x14ac:dyDescent="0.35">
      <c r="B9" s="121" t="s">
        <v>208</v>
      </c>
      <c r="C9" s="122">
        <v>2.5347222222222199E-3</v>
      </c>
      <c r="D9" s="123">
        <v>3.8414313278372199E-2</v>
      </c>
    </row>
    <row r="10" spans="2:4" s="76" customFormat="1" ht="23.25" customHeight="1" x14ac:dyDescent="0.35">
      <c r="B10" s="121" t="s">
        <v>204</v>
      </c>
      <c r="C10" s="122">
        <v>2.3611111111111098E-3</v>
      </c>
      <c r="D10" s="123">
        <v>3.5783195930538497E-2</v>
      </c>
    </row>
    <row r="11" spans="2:4" s="76" customFormat="1" ht="23.25" customHeight="1" x14ac:dyDescent="0.35">
      <c r="B11" s="121" t="s">
        <v>219</v>
      </c>
      <c r="C11" s="122">
        <v>1.72453703703704E-3</v>
      </c>
      <c r="D11" s="123">
        <v>2.6135765655148201E-2</v>
      </c>
    </row>
    <row r="12" spans="2:4" s="76" customFormat="1" ht="23.25" customHeight="1" x14ac:dyDescent="0.35">
      <c r="B12" s="121" t="s">
        <v>226</v>
      </c>
      <c r="C12" s="122">
        <v>1.7013888888888901E-3</v>
      </c>
      <c r="D12" s="123">
        <v>2.5784950008770399E-2</v>
      </c>
    </row>
    <row r="13" spans="2:4" s="76" customFormat="1" ht="23.25" customHeight="1" x14ac:dyDescent="0.35">
      <c r="B13" s="121" t="s">
        <v>227</v>
      </c>
      <c r="C13" s="122">
        <v>1.66666666666667E-3</v>
      </c>
      <c r="D13" s="123">
        <v>2.5258726539203701E-2</v>
      </c>
    </row>
    <row r="14" spans="2:4" s="76" customFormat="1" ht="23.25" customHeight="1" x14ac:dyDescent="0.35">
      <c r="B14" s="121" t="s">
        <v>182</v>
      </c>
      <c r="C14" s="122">
        <v>1.63194444444444E-3</v>
      </c>
      <c r="D14" s="123">
        <v>2.47325030696369E-2</v>
      </c>
    </row>
    <row r="15" spans="2:4" s="76" customFormat="1" ht="23.25" customHeight="1" x14ac:dyDescent="0.35">
      <c r="B15" s="121" t="s">
        <v>228</v>
      </c>
      <c r="C15" s="122">
        <v>1.33101851851852E-3</v>
      </c>
      <c r="D15" s="123">
        <v>2.0171899666725099E-2</v>
      </c>
    </row>
    <row r="16" spans="2:4" s="76" customFormat="1" ht="23.25" customHeight="1" x14ac:dyDescent="0.35">
      <c r="B16" s="121" t="s">
        <v>229</v>
      </c>
      <c r="C16" s="122">
        <v>1.3194444444444399E-3</v>
      </c>
      <c r="D16" s="123">
        <v>1.9996491843536201E-2</v>
      </c>
    </row>
    <row r="17" spans="2:4" s="76" customFormat="1" ht="23.25" customHeight="1" x14ac:dyDescent="0.35">
      <c r="B17" s="121" t="s">
        <v>230</v>
      </c>
      <c r="C17" s="122">
        <v>1.30787037037037E-3</v>
      </c>
      <c r="D17" s="123">
        <v>1.9821084020347299E-2</v>
      </c>
    </row>
    <row r="18" spans="2:4" s="76" customFormat="1" ht="23.25" customHeight="1" x14ac:dyDescent="0.35">
      <c r="B18" s="121" t="s">
        <v>231</v>
      </c>
      <c r="C18" s="122">
        <v>1.2037037037037001E-3</v>
      </c>
      <c r="D18" s="123">
        <v>1.82424136116471E-2</v>
      </c>
    </row>
    <row r="19" spans="2:4" s="76" customFormat="1" ht="23.25" customHeight="1" x14ac:dyDescent="0.35">
      <c r="B19" s="121" t="s">
        <v>206</v>
      </c>
      <c r="C19" s="122">
        <v>1.19212962962963E-3</v>
      </c>
      <c r="D19" s="123">
        <v>1.8067005788458199E-2</v>
      </c>
    </row>
    <row r="20" spans="2:4" s="76" customFormat="1" ht="23.25" customHeight="1" x14ac:dyDescent="0.35">
      <c r="B20" s="121" t="s">
        <v>119</v>
      </c>
      <c r="C20" s="122">
        <v>1.1458333333333301E-3</v>
      </c>
      <c r="D20" s="123">
        <v>1.7365374495702499E-2</v>
      </c>
    </row>
    <row r="21" spans="2:4" s="76" customFormat="1" ht="23.25" customHeight="1" x14ac:dyDescent="0.35">
      <c r="B21" s="121" t="s">
        <v>232</v>
      </c>
      <c r="C21" s="122">
        <v>1.0995370370370399E-3</v>
      </c>
      <c r="D21" s="123">
        <v>1.6663743202946901E-2</v>
      </c>
    </row>
    <row r="22" spans="2:4" s="76" customFormat="1" ht="23.25" customHeight="1" x14ac:dyDescent="0.35">
      <c r="B22" s="121" t="s">
        <v>233</v>
      </c>
      <c r="C22" s="122">
        <v>1.0879629629629601E-3</v>
      </c>
      <c r="D22" s="123">
        <v>1.6488335379757899E-2</v>
      </c>
    </row>
    <row r="23" spans="2:4" s="76" customFormat="1" ht="23.25" customHeight="1" x14ac:dyDescent="0.35">
      <c r="B23" s="121" t="s">
        <v>123</v>
      </c>
      <c r="C23" s="122">
        <v>1.07638888888889E-3</v>
      </c>
      <c r="D23" s="123">
        <v>1.6312927556569001E-2</v>
      </c>
    </row>
    <row r="24" spans="2:4" s="76" customFormat="1" ht="23.25" customHeight="1" x14ac:dyDescent="0.35">
      <c r="B24" s="121" t="s">
        <v>209</v>
      </c>
      <c r="C24" s="122">
        <v>1.07638888888889E-3</v>
      </c>
      <c r="D24" s="123">
        <v>1.6312927556569001E-2</v>
      </c>
    </row>
    <row r="25" spans="2:4" s="76" customFormat="1" ht="23.25" customHeight="1" x14ac:dyDescent="0.35">
      <c r="B25" s="121" t="s">
        <v>234</v>
      </c>
      <c r="C25" s="122">
        <v>1.03009259259259E-3</v>
      </c>
      <c r="D25" s="123">
        <v>1.56112962638134E-2</v>
      </c>
    </row>
    <row r="26" spans="2:4" s="76" customFormat="1" ht="23.25" customHeight="1" thickBot="1" x14ac:dyDescent="0.4">
      <c r="B26" s="125" t="s">
        <v>180</v>
      </c>
      <c r="C26" s="126">
        <v>1.03009259259259E-3</v>
      </c>
      <c r="D26" s="124">
        <v>1.56112962638134E-2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8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5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69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121" t="s">
        <v>76</v>
      </c>
      <c r="C6" s="122">
        <v>2.6504629629629599E-3</v>
      </c>
      <c r="D6" s="123">
        <v>0.37115072933549398</v>
      </c>
    </row>
    <row r="7" spans="2:4" s="76" customFormat="1" ht="23.25" customHeight="1" x14ac:dyDescent="0.35">
      <c r="B7" s="121" t="s">
        <v>80</v>
      </c>
      <c r="C7" s="122">
        <v>1.6782407407407399E-3</v>
      </c>
      <c r="D7" s="123">
        <v>0.235008103727715</v>
      </c>
    </row>
    <row r="8" spans="2:4" s="76" customFormat="1" ht="23.25" customHeight="1" x14ac:dyDescent="0.35">
      <c r="B8" s="121" t="s">
        <v>119</v>
      </c>
      <c r="C8" s="122">
        <v>6.1342592592592601E-4</v>
      </c>
      <c r="D8" s="123">
        <v>8.5899513776337102E-2</v>
      </c>
    </row>
    <row r="9" spans="2:4" s="76" customFormat="1" ht="23.25" customHeight="1" x14ac:dyDescent="0.35">
      <c r="B9" s="121" t="s">
        <v>118</v>
      </c>
      <c r="C9" s="122">
        <v>4.6296296296296298E-4</v>
      </c>
      <c r="D9" s="123">
        <v>6.4829821717990302E-2</v>
      </c>
    </row>
    <row r="10" spans="2:4" s="76" customFormat="1" ht="23.25" customHeight="1" x14ac:dyDescent="0.35">
      <c r="B10" s="121" t="s">
        <v>204</v>
      </c>
      <c r="C10" s="122">
        <v>2.7777777777777799E-4</v>
      </c>
      <c r="D10" s="123">
        <v>3.8897893030794203E-2</v>
      </c>
    </row>
    <row r="11" spans="2:4" s="76" customFormat="1" ht="23.25" customHeight="1" x14ac:dyDescent="0.35">
      <c r="B11" s="121" t="s">
        <v>185</v>
      </c>
      <c r="C11" s="122">
        <v>2.31481481481481E-4</v>
      </c>
      <c r="D11" s="123">
        <v>3.2414910858995102E-2</v>
      </c>
    </row>
    <row r="12" spans="2:4" s="76" customFormat="1" ht="23.25" customHeight="1" x14ac:dyDescent="0.35">
      <c r="B12" s="121" t="s">
        <v>182</v>
      </c>
      <c r="C12" s="122">
        <v>2.19907407407407E-4</v>
      </c>
      <c r="D12" s="123">
        <v>3.07941653160454E-2</v>
      </c>
    </row>
    <row r="13" spans="2:4" s="76" customFormat="1" ht="23.25" customHeight="1" x14ac:dyDescent="0.35">
      <c r="B13" s="121" t="s">
        <v>205</v>
      </c>
      <c r="C13" s="122">
        <v>2.19907407407407E-4</v>
      </c>
      <c r="D13" s="123">
        <v>3.07941653160454E-2</v>
      </c>
    </row>
    <row r="14" spans="2:4" s="76" customFormat="1" ht="23.25" customHeight="1" x14ac:dyDescent="0.35">
      <c r="B14" s="121" t="s">
        <v>219</v>
      </c>
      <c r="C14" s="122">
        <v>1.9675925925925899E-4</v>
      </c>
      <c r="D14" s="123">
        <v>2.7552674230145902E-2</v>
      </c>
    </row>
    <row r="15" spans="2:4" s="76" customFormat="1" ht="23.25" customHeight="1" x14ac:dyDescent="0.35">
      <c r="B15" s="121" t="s">
        <v>221</v>
      </c>
      <c r="C15" s="122">
        <v>1.7361111111111101E-4</v>
      </c>
      <c r="D15" s="123">
        <v>2.43111831442464E-2</v>
      </c>
    </row>
    <row r="16" spans="2:4" s="76" customFormat="1" ht="23.25" customHeight="1" x14ac:dyDescent="0.35">
      <c r="B16" s="121" t="s">
        <v>208</v>
      </c>
      <c r="C16" s="122">
        <v>1.7361111111111101E-4</v>
      </c>
      <c r="D16" s="123">
        <v>2.43111831442464E-2</v>
      </c>
    </row>
    <row r="17" spans="2:4" s="76" customFormat="1" ht="23.25" customHeight="1" x14ac:dyDescent="0.35">
      <c r="B17" s="121" t="s">
        <v>206</v>
      </c>
      <c r="C17" s="122">
        <v>1.7361111111111101E-4</v>
      </c>
      <c r="D17" s="123">
        <v>2.43111831442464E-2</v>
      </c>
    </row>
    <row r="18" spans="2:4" s="76" customFormat="1" ht="23.25" customHeight="1" thickBot="1" x14ac:dyDescent="0.4">
      <c r="B18" s="125" t="s">
        <v>235</v>
      </c>
      <c r="C18" s="126">
        <v>6.9444444444444404E-5</v>
      </c>
      <c r="D18" s="124">
        <v>9.7244732576985404E-3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topLeftCell="A1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542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70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3.25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80" t="s">
        <v>76</v>
      </c>
      <c r="C6" s="81">
        <v>1.37268518518519E-2</v>
      </c>
      <c r="D6" s="109">
        <v>0.29979777553083897</v>
      </c>
    </row>
    <row r="7" spans="2:4" s="76" customFormat="1" ht="23.25" customHeight="1" x14ac:dyDescent="0.35">
      <c r="B7" s="80" t="s">
        <v>119</v>
      </c>
      <c r="C7" s="81">
        <v>6.9444444444444397E-3</v>
      </c>
      <c r="D7" s="109">
        <v>0.15166835187057601</v>
      </c>
    </row>
    <row r="8" spans="2:4" s="76" customFormat="1" ht="23.25" customHeight="1" x14ac:dyDescent="0.35">
      <c r="B8" s="80" t="s">
        <v>209</v>
      </c>
      <c r="C8" s="81">
        <v>3.2754629629629601E-3</v>
      </c>
      <c r="D8" s="109">
        <v>7.1536905965621803E-2</v>
      </c>
    </row>
    <row r="9" spans="2:4" s="76" customFormat="1" ht="23.25" customHeight="1" x14ac:dyDescent="0.35">
      <c r="B9" s="80" t="s">
        <v>204</v>
      </c>
      <c r="C9" s="81">
        <v>2.7662037037037E-3</v>
      </c>
      <c r="D9" s="109">
        <v>6.0414560161779603E-2</v>
      </c>
    </row>
    <row r="10" spans="2:4" s="76" customFormat="1" ht="23.25" customHeight="1" x14ac:dyDescent="0.35">
      <c r="B10" s="80" t="s">
        <v>208</v>
      </c>
      <c r="C10" s="81">
        <v>2.4074074074074102E-3</v>
      </c>
      <c r="D10" s="109">
        <v>5.2578361981799798E-2</v>
      </c>
    </row>
    <row r="11" spans="2:4" s="76" customFormat="1" ht="23.25" customHeight="1" x14ac:dyDescent="0.35">
      <c r="B11" s="80" t="s">
        <v>80</v>
      </c>
      <c r="C11" s="81">
        <v>2.26851851851852E-3</v>
      </c>
      <c r="D11" s="109">
        <v>4.9544994944388299E-2</v>
      </c>
    </row>
    <row r="12" spans="2:4" s="76" customFormat="1" ht="23.25" customHeight="1" x14ac:dyDescent="0.35">
      <c r="B12" s="80" t="s">
        <v>205</v>
      </c>
      <c r="C12" s="81">
        <v>2.0254629629629598E-3</v>
      </c>
      <c r="D12" s="109">
        <v>4.4236602628918098E-2</v>
      </c>
    </row>
    <row r="13" spans="2:4" s="76" customFormat="1" ht="23.25" customHeight="1" x14ac:dyDescent="0.35">
      <c r="B13" s="80" t="s">
        <v>181</v>
      </c>
      <c r="C13" s="81">
        <v>1.5046296296296301E-3</v>
      </c>
      <c r="D13" s="109">
        <v>3.2861476238624898E-2</v>
      </c>
    </row>
    <row r="14" spans="2:4" s="76" customFormat="1" ht="23.25" customHeight="1" x14ac:dyDescent="0.35">
      <c r="B14" s="80" t="s">
        <v>206</v>
      </c>
      <c r="C14" s="81">
        <v>1.0648148148148101E-3</v>
      </c>
      <c r="D14" s="109">
        <v>2.32558139534884E-2</v>
      </c>
    </row>
    <row r="15" spans="2:4" s="76" customFormat="1" ht="23.25" customHeight="1" x14ac:dyDescent="0.35">
      <c r="B15" s="80" t="s">
        <v>81</v>
      </c>
      <c r="C15" s="81">
        <v>8.7962962962963005E-4</v>
      </c>
      <c r="D15" s="109">
        <v>1.9211324570273001E-2</v>
      </c>
    </row>
    <row r="16" spans="2:4" s="76" customFormat="1" ht="23.25" customHeight="1" x14ac:dyDescent="0.35">
      <c r="B16" s="80" t="s">
        <v>207</v>
      </c>
      <c r="C16" s="81">
        <v>7.7546296296296304E-4</v>
      </c>
      <c r="D16" s="109">
        <v>1.69362992922144E-2</v>
      </c>
    </row>
    <row r="17" spans="2:4" s="76" customFormat="1" ht="23.25" customHeight="1" x14ac:dyDescent="0.35">
      <c r="B17" s="80" t="s">
        <v>236</v>
      </c>
      <c r="C17" s="81">
        <v>7.5231481481481503E-4</v>
      </c>
      <c r="D17" s="109">
        <v>1.6430738119312401E-2</v>
      </c>
    </row>
    <row r="18" spans="2:4" s="76" customFormat="1" ht="23.25" customHeight="1" x14ac:dyDescent="0.35">
      <c r="B18" s="80" t="s">
        <v>221</v>
      </c>
      <c r="C18" s="81">
        <v>6.5972222222222203E-4</v>
      </c>
      <c r="D18" s="109">
        <v>1.44084934277048E-2</v>
      </c>
    </row>
    <row r="19" spans="2:4" s="76" customFormat="1" ht="23.25" customHeight="1" x14ac:dyDescent="0.35">
      <c r="B19" s="80" t="s">
        <v>237</v>
      </c>
      <c r="C19" s="81">
        <v>6.5972222222222203E-4</v>
      </c>
      <c r="D19" s="109">
        <v>1.44084934277048E-2</v>
      </c>
    </row>
    <row r="20" spans="2:4" s="76" customFormat="1" ht="23.25" customHeight="1" x14ac:dyDescent="0.35">
      <c r="B20" s="80" t="s">
        <v>238</v>
      </c>
      <c r="C20" s="81">
        <v>5.90277777777778E-4</v>
      </c>
      <c r="D20" s="109">
        <v>1.2891809908999E-2</v>
      </c>
    </row>
    <row r="21" spans="2:4" s="76" customFormat="1" ht="23.25" customHeight="1" x14ac:dyDescent="0.35">
      <c r="B21" s="80" t="s">
        <v>239</v>
      </c>
      <c r="C21" s="81">
        <v>5.5555555555555599E-4</v>
      </c>
      <c r="D21" s="109">
        <v>1.2133468149646101E-2</v>
      </c>
    </row>
    <row r="22" spans="2:4" s="76" customFormat="1" ht="23.25" customHeight="1" x14ac:dyDescent="0.35">
      <c r="B22" s="80" t="s">
        <v>223</v>
      </c>
      <c r="C22" s="81">
        <v>4.1666666666666702E-4</v>
      </c>
      <c r="D22" s="109">
        <v>9.1001011122345803E-3</v>
      </c>
    </row>
    <row r="23" spans="2:4" s="76" customFormat="1" ht="23.25" customHeight="1" x14ac:dyDescent="0.35">
      <c r="B23" s="80" t="s">
        <v>182</v>
      </c>
      <c r="C23" s="81">
        <v>4.0509259259259301E-4</v>
      </c>
      <c r="D23" s="109">
        <v>8.8473205257836203E-3</v>
      </c>
    </row>
    <row r="24" spans="2:4" s="76" customFormat="1" ht="23.25" customHeight="1" x14ac:dyDescent="0.35">
      <c r="B24" s="80" t="s">
        <v>240</v>
      </c>
      <c r="C24" s="81">
        <v>3.7037037037037003E-4</v>
      </c>
      <c r="D24" s="109">
        <v>8.0889787664307402E-3</v>
      </c>
    </row>
    <row r="25" spans="2:4" s="76" customFormat="1" ht="23.25" customHeight="1" thickBot="1" x14ac:dyDescent="0.4">
      <c r="B25" s="83" t="s">
        <v>241</v>
      </c>
      <c r="C25" s="84">
        <v>3.5879629629629602E-4</v>
      </c>
      <c r="D25" s="110">
        <v>7.8361981799797802E-3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topLeftCell="A1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6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71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80" t="s">
        <v>76</v>
      </c>
      <c r="C6" s="81">
        <v>1.3101851851851899E-2</v>
      </c>
      <c r="D6" s="109">
        <v>0.16348931253610599</v>
      </c>
    </row>
    <row r="7" spans="2:4" s="76" customFormat="1" ht="23.25" customHeight="1" x14ac:dyDescent="0.35">
      <c r="B7" s="80" t="s">
        <v>119</v>
      </c>
      <c r="C7" s="81">
        <v>1.05439814814815E-2</v>
      </c>
      <c r="D7" s="109">
        <v>0.13157134604275</v>
      </c>
    </row>
    <row r="8" spans="2:4" s="76" customFormat="1" ht="23.25" customHeight="1" x14ac:dyDescent="0.35">
      <c r="B8" s="80" t="s">
        <v>80</v>
      </c>
      <c r="C8" s="81">
        <v>6.875E-3</v>
      </c>
      <c r="D8" s="109">
        <v>8.5788561525129994E-2</v>
      </c>
    </row>
    <row r="9" spans="2:4" s="76" customFormat="1" ht="23.25" customHeight="1" x14ac:dyDescent="0.35">
      <c r="B9" s="80" t="s">
        <v>118</v>
      </c>
      <c r="C9" s="81">
        <v>4.3981481481481502E-3</v>
      </c>
      <c r="D9" s="109">
        <v>5.4881571346042803E-2</v>
      </c>
    </row>
    <row r="10" spans="2:4" s="76" customFormat="1" ht="23.25" customHeight="1" x14ac:dyDescent="0.35">
      <c r="B10" s="80" t="s">
        <v>205</v>
      </c>
      <c r="C10" s="81">
        <v>3.8078703703703699E-3</v>
      </c>
      <c r="D10" s="109">
        <v>4.7515886770652799E-2</v>
      </c>
    </row>
    <row r="11" spans="2:4" s="76" customFormat="1" ht="23.25" customHeight="1" x14ac:dyDescent="0.35">
      <c r="B11" s="80" t="s">
        <v>209</v>
      </c>
      <c r="C11" s="81">
        <v>3.71527777777778E-3</v>
      </c>
      <c r="D11" s="109">
        <v>4.6360485268630902E-2</v>
      </c>
    </row>
    <row r="12" spans="2:4" s="76" customFormat="1" ht="23.25" customHeight="1" x14ac:dyDescent="0.35">
      <c r="B12" s="80" t="s">
        <v>204</v>
      </c>
      <c r="C12" s="81">
        <v>3.1481481481481499E-3</v>
      </c>
      <c r="D12" s="109">
        <v>3.92836510687464E-2</v>
      </c>
    </row>
    <row r="13" spans="2:4" s="76" customFormat="1" ht="23.25" customHeight="1" x14ac:dyDescent="0.35">
      <c r="B13" s="80" t="s">
        <v>181</v>
      </c>
      <c r="C13" s="81">
        <v>3.0787037037036998E-3</v>
      </c>
      <c r="D13" s="109">
        <v>3.8417099942229901E-2</v>
      </c>
    </row>
    <row r="14" spans="2:4" s="76" customFormat="1" ht="23.25" customHeight="1" x14ac:dyDescent="0.35">
      <c r="B14" s="80" t="s">
        <v>182</v>
      </c>
      <c r="C14" s="81">
        <v>2.6388888888888898E-3</v>
      </c>
      <c r="D14" s="109">
        <v>3.2928942807625601E-2</v>
      </c>
    </row>
    <row r="15" spans="2:4" s="76" customFormat="1" ht="23.25" customHeight="1" x14ac:dyDescent="0.35">
      <c r="B15" s="80" t="s">
        <v>123</v>
      </c>
      <c r="C15" s="81">
        <v>2.5000000000000001E-3</v>
      </c>
      <c r="D15" s="109">
        <v>3.1195840554592701E-2</v>
      </c>
    </row>
    <row r="16" spans="2:4" s="76" customFormat="1" ht="23.25" customHeight="1" x14ac:dyDescent="0.35">
      <c r="B16" s="80" t="s">
        <v>77</v>
      </c>
      <c r="C16" s="81">
        <v>2.3495370370370402E-3</v>
      </c>
      <c r="D16" s="109">
        <v>2.9318313113807001E-2</v>
      </c>
    </row>
    <row r="17" spans="2:4" s="76" customFormat="1" ht="23.25" customHeight="1" x14ac:dyDescent="0.35">
      <c r="B17" s="80" t="s">
        <v>206</v>
      </c>
      <c r="C17" s="81">
        <v>1.86342592592593E-3</v>
      </c>
      <c r="D17" s="109">
        <v>2.3252455228191801E-2</v>
      </c>
    </row>
    <row r="18" spans="2:4" s="76" customFormat="1" ht="23.25" customHeight="1" x14ac:dyDescent="0.35">
      <c r="B18" s="80" t="s">
        <v>81</v>
      </c>
      <c r="C18" s="81">
        <v>1.7361111111111099E-3</v>
      </c>
      <c r="D18" s="109">
        <v>2.1663778162911599E-2</v>
      </c>
    </row>
    <row r="19" spans="2:4" s="76" customFormat="1" ht="23.25" customHeight="1" x14ac:dyDescent="0.35">
      <c r="B19" s="80" t="s">
        <v>223</v>
      </c>
      <c r="C19" s="81">
        <v>1.7361111111111099E-3</v>
      </c>
      <c r="D19" s="109">
        <v>2.1663778162911599E-2</v>
      </c>
    </row>
    <row r="20" spans="2:4" s="76" customFormat="1" ht="23.25" customHeight="1" x14ac:dyDescent="0.35">
      <c r="B20" s="80" t="s">
        <v>122</v>
      </c>
      <c r="C20" s="81">
        <v>1.37731481481481E-3</v>
      </c>
      <c r="D20" s="109">
        <v>1.71865973425765E-2</v>
      </c>
    </row>
    <row r="21" spans="2:4" s="76" customFormat="1" ht="23.25" customHeight="1" x14ac:dyDescent="0.35">
      <c r="B21" s="80" t="s">
        <v>208</v>
      </c>
      <c r="C21" s="81">
        <v>1.2384259259259299E-3</v>
      </c>
      <c r="D21" s="109">
        <v>1.5453495089543599E-2</v>
      </c>
    </row>
    <row r="22" spans="2:4" s="76" customFormat="1" ht="23.25" customHeight="1" x14ac:dyDescent="0.35">
      <c r="B22" s="80" t="s">
        <v>235</v>
      </c>
      <c r="C22" s="81">
        <v>1.1805555555555599E-3</v>
      </c>
      <c r="D22" s="109">
        <v>1.47313691507799E-2</v>
      </c>
    </row>
    <row r="23" spans="2:4" s="76" customFormat="1" ht="23.25" customHeight="1" x14ac:dyDescent="0.35">
      <c r="B23" s="80" t="s">
        <v>240</v>
      </c>
      <c r="C23" s="81">
        <v>1.13425925925926E-3</v>
      </c>
      <c r="D23" s="109">
        <v>1.41536683997689E-2</v>
      </c>
    </row>
    <row r="24" spans="2:4" s="76" customFormat="1" ht="23.25" customHeight="1" x14ac:dyDescent="0.35">
      <c r="B24" s="80" t="s">
        <v>187</v>
      </c>
      <c r="C24" s="81">
        <v>1.11111111111111E-3</v>
      </c>
      <c r="D24" s="109">
        <v>1.38648180242634E-2</v>
      </c>
    </row>
    <row r="25" spans="2:4" s="76" customFormat="1" ht="23.25" customHeight="1" thickBot="1" x14ac:dyDescent="0.4">
      <c r="B25" s="83" t="s">
        <v>125</v>
      </c>
      <c r="C25" s="84">
        <v>8.5648148148148205E-4</v>
      </c>
      <c r="D25" s="110">
        <v>1.0687463893703101E-2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0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07" t="s">
        <v>72</v>
      </c>
      <c r="C3" s="208"/>
      <c r="D3" s="209"/>
    </row>
    <row r="4" spans="2:4" s="76" customFormat="1" ht="24" customHeight="1" x14ac:dyDescent="0.35">
      <c r="B4" s="210" t="s">
        <v>203</v>
      </c>
      <c r="C4" s="211"/>
      <c r="D4" s="212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3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9" t="s">
        <v>82</v>
      </c>
      <c r="C3" s="220"/>
      <c r="D3" s="221"/>
    </row>
    <row r="4" spans="2:4" s="76" customFormat="1" ht="24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208</v>
      </c>
      <c r="C6" s="100">
        <v>2.6562499999999999E-2</v>
      </c>
      <c r="D6" s="101">
        <v>2.9284538529265401E-2</v>
      </c>
    </row>
    <row r="7" spans="2:4" s="76" customFormat="1" ht="23.25" customHeight="1" x14ac:dyDescent="0.35">
      <c r="B7" s="99" t="s">
        <v>209</v>
      </c>
      <c r="C7" s="100">
        <v>2.5370370370370401E-2</v>
      </c>
      <c r="D7" s="101">
        <v>2.7970243336013001E-2</v>
      </c>
    </row>
    <row r="8" spans="2:4" s="76" customFormat="1" ht="23.25" customHeight="1" x14ac:dyDescent="0.35">
      <c r="B8" s="99" t="s">
        <v>188</v>
      </c>
      <c r="C8" s="100">
        <v>2.2847222222222199E-2</v>
      </c>
      <c r="D8" s="101">
        <v>2.5188531179420399E-2</v>
      </c>
    </row>
    <row r="9" spans="2:4" s="76" customFormat="1" ht="23.25" customHeight="1" x14ac:dyDescent="0.35">
      <c r="B9" s="99" t="s">
        <v>223</v>
      </c>
      <c r="C9" s="100">
        <v>2.0428240740740702E-2</v>
      </c>
      <c r="D9" s="101">
        <v>2.2521660350393699E-2</v>
      </c>
    </row>
    <row r="10" spans="2:4" s="76" customFormat="1" ht="23.25" customHeight="1" x14ac:dyDescent="0.35">
      <c r="B10" s="99" t="s">
        <v>242</v>
      </c>
      <c r="C10" s="100">
        <v>1.7094907407407399E-2</v>
      </c>
      <c r="D10" s="101">
        <v>1.88467378682898E-2</v>
      </c>
    </row>
    <row r="11" spans="2:4" s="76" customFormat="1" ht="23.25" customHeight="1" x14ac:dyDescent="0.35">
      <c r="B11" s="99" t="s">
        <v>190</v>
      </c>
      <c r="C11" s="100">
        <v>1.63078703703704E-2</v>
      </c>
      <c r="D11" s="101">
        <v>1.7979047837793E-2</v>
      </c>
    </row>
    <row r="12" spans="2:4" s="76" customFormat="1" ht="23.25" customHeight="1" x14ac:dyDescent="0.35">
      <c r="B12" s="99" t="s">
        <v>243</v>
      </c>
      <c r="C12" s="100">
        <v>1.5011574074074101E-2</v>
      </c>
      <c r="D12" s="101">
        <v>1.6549911316974801E-2</v>
      </c>
    </row>
    <row r="13" spans="2:4" s="76" customFormat="1" ht="23.25" customHeight="1" x14ac:dyDescent="0.35">
      <c r="B13" s="99" t="s">
        <v>180</v>
      </c>
      <c r="C13" s="100">
        <v>1.4791666666666699E-2</v>
      </c>
      <c r="D13" s="101">
        <v>1.6307468514335999E-2</v>
      </c>
    </row>
    <row r="14" spans="2:4" s="76" customFormat="1" ht="23.25" customHeight="1" x14ac:dyDescent="0.35">
      <c r="B14" s="99" t="s">
        <v>244</v>
      </c>
      <c r="C14" s="100">
        <v>1.44212962962963E-2</v>
      </c>
      <c r="D14" s="101">
        <v>1.5899143794102299E-2</v>
      </c>
    </row>
    <row r="15" spans="2:4" s="76" customFormat="1" ht="23.25" customHeight="1" x14ac:dyDescent="0.35">
      <c r="B15" s="99" t="s">
        <v>245</v>
      </c>
      <c r="C15" s="100">
        <v>1.38888888888889E-2</v>
      </c>
      <c r="D15" s="101">
        <v>1.5312177008766199E-2</v>
      </c>
    </row>
    <row r="16" spans="2:4" s="76" customFormat="1" ht="23.25" customHeight="1" x14ac:dyDescent="0.35">
      <c r="B16" s="99" t="s">
        <v>121</v>
      </c>
      <c r="C16" s="100">
        <v>1.35069444444444E-2</v>
      </c>
      <c r="D16" s="101">
        <v>1.4891092141025099E-2</v>
      </c>
    </row>
    <row r="17" spans="2:4" s="76" customFormat="1" ht="23.25" customHeight="1" x14ac:dyDescent="0.35">
      <c r="B17" s="99" t="s">
        <v>246</v>
      </c>
      <c r="C17" s="100">
        <v>1.2650462962963E-2</v>
      </c>
      <c r="D17" s="101">
        <v>1.3946841225484599E-2</v>
      </c>
    </row>
    <row r="18" spans="2:4" s="76" customFormat="1" ht="23.25" customHeight="1" x14ac:dyDescent="0.35">
      <c r="B18" s="99" t="s">
        <v>247</v>
      </c>
      <c r="C18" s="100">
        <v>1.2314814814814799E-2</v>
      </c>
      <c r="D18" s="101">
        <v>1.3576796947772699E-2</v>
      </c>
    </row>
    <row r="19" spans="2:4" s="76" customFormat="1" ht="23.25" customHeight="1" x14ac:dyDescent="0.35">
      <c r="B19" s="99" t="s">
        <v>248</v>
      </c>
      <c r="C19" s="100">
        <v>1.2280092592592599E-2</v>
      </c>
      <c r="D19" s="101">
        <v>1.35385165052508E-2</v>
      </c>
    </row>
    <row r="20" spans="2:4" s="76" customFormat="1" ht="23.25" customHeight="1" x14ac:dyDescent="0.35">
      <c r="B20" s="99" t="s">
        <v>249</v>
      </c>
      <c r="C20" s="100">
        <v>1.1759259259259301E-2</v>
      </c>
      <c r="D20" s="101">
        <v>1.29643098674221E-2</v>
      </c>
    </row>
    <row r="21" spans="2:4" s="76" customFormat="1" ht="23.25" customHeight="1" x14ac:dyDescent="0.35">
      <c r="B21" s="99" t="s">
        <v>250</v>
      </c>
      <c r="C21" s="100">
        <v>1.1655092592592601E-2</v>
      </c>
      <c r="D21" s="101">
        <v>1.28494685398563E-2</v>
      </c>
    </row>
    <row r="22" spans="2:4" s="76" customFormat="1" ht="23.25" customHeight="1" x14ac:dyDescent="0.35">
      <c r="B22" s="99" t="s">
        <v>80</v>
      </c>
      <c r="C22" s="100">
        <v>1.1620370370370401E-2</v>
      </c>
      <c r="D22" s="101">
        <v>1.28111880973344E-2</v>
      </c>
    </row>
    <row r="23" spans="2:4" s="76" customFormat="1" ht="23.25" customHeight="1" x14ac:dyDescent="0.35">
      <c r="B23" s="99" t="s">
        <v>182</v>
      </c>
      <c r="C23" s="100">
        <v>1.1111111111111099E-2</v>
      </c>
      <c r="D23" s="101">
        <v>1.2249741607013E-2</v>
      </c>
    </row>
    <row r="24" spans="2:4" s="76" customFormat="1" ht="23.25" customHeight="1" x14ac:dyDescent="0.35">
      <c r="B24" s="99" t="s">
        <v>181</v>
      </c>
      <c r="C24" s="100">
        <v>1.09259259259259E-2</v>
      </c>
      <c r="D24" s="101">
        <v>1.20455792468961E-2</v>
      </c>
    </row>
    <row r="25" spans="2:4" s="76" customFormat="1" ht="23.25" customHeight="1" thickBot="1" x14ac:dyDescent="0.4">
      <c r="B25" s="102" t="s">
        <v>126</v>
      </c>
      <c r="C25" s="103">
        <v>1.08101851851852E-2</v>
      </c>
      <c r="D25" s="104">
        <v>1.1917977771822999E-2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11"/>
  <sheetViews>
    <sheetView showGridLines="0" showZeros="0" topLeftCell="A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9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219" t="s">
        <v>83</v>
      </c>
      <c r="C3" s="220"/>
      <c r="D3" s="221"/>
    </row>
    <row r="4" spans="2:4" ht="23.25" customHeight="1" x14ac:dyDescent="0.35">
      <c r="B4" s="222" t="s">
        <v>203</v>
      </c>
      <c r="C4" s="223"/>
      <c r="D4" s="224"/>
    </row>
    <row r="5" spans="2:4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251</v>
      </c>
      <c r="C6" s="100">
        <v>4.0625000000000001E-3</v>
      </c>
      <c r="D6" s="101">
        <v>0.29372384937238499</v>
      </c>
    </row>
    <row r="7" spans="2:4" s="76" customFormat="1" ht="23.25" customHeight="1" x14ac:dyDescent="0.35">
      <c r="B7" s="99" t="s">
        <v>122</v>
      </c>
      <c r="C7" s="100">
        <v>2.8356481481481501E-3</v>
      </c>
      <c r="D7" s="101">
        <v>0.205020920502092</v>
      </c>
    </row>
    <row r="8" spans="2:4" s="76" customFormat="1" ht="23.25" customHeight="1" x14ac:dyDescent="0.35">
      <c r="B8" s="99" t="s">
        <v>183</v>
      </c>
      <c r="C8" s="100">
        <v>2.4189814814814799E-3</v>
      </c>
      <c r="D8" s="101">
        <v>0.17489539748954</v>
      </c>
    </row>
    <row r="9" spans="2:4" s="76" customFormat="1" ht="23.25" customHeight="1" x14ac:dyDescent="0.35">
      <c r="B9" s="99" t="s">
        <v>252</v>
      </c>
      <c r="C9" s="100">
        <v>1.77083333333333E-3</v>
      </c>
      <c r="D9" s="101">
        <v>0.12803347280334701</v>
      </c>
    </row>
    <row r="10" spans="2:4" s="76" customFormat="1" ht="23.25" customHeight="1" x14ac:dyDescent="0.35">
      <c r="B10" s="99" t="s">
        <v>253</v>
      </c>
      <c r="C10" s="100">
        <v>1.7361111111111099E-3</v>
      </c>
      <c r="D10" s="101">
        <v>0.125523012552301</v>
      </c>
    </row>
    <row r="11" spans="2:4" s="76" customFormat="1" ht="23.25" customHeight="1" thickBot="1" x14ac:dyDescent="0.4">
      <c r="B11" s="102" t="s">
        <v>254</v>
      </c>
      <c r="C11" s="103">
        <v>1.0069444444444401E-3</v>
      </c>
      <c r="D11" s="104">
        <v>7.2803347280334704E-2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2"/>
  <sheetViews>
    <sheetView showGridLines="0" showZeros="0" view="pageBreakPreview" topLeftCell="A4" zoomScale="110" zoomScaleNormal="7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3" t="s">
        <v>49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4.0740740740740702E-3</v>
      </c>
      <c r="D7" s="12">
        <f t="shared" ref="D7:D19" si="0">IFERROR(C7/C$20,0)</f>
        <v>0.45186136071886995</v>
      </c>
      <c r="E7" s="12">
        <f t="shared" ref="E7:E19" si="1">IFERROR(C7/C$31,0)</f>
        <v>0.19266557197591666</v>
      </c>
      <c r="F7" s="11">
        <v>4.0509259259259301E-4</v>
      </c>
      <c r="G7" s="12">
        <f t="shared" ref="G7:G19" si="2">IFERROR(F7/F$20,0)</f>
        <v>0.16279069767441881</v>
      </c>
      <c r="H7" s="12">
        <f t="shared" ref="H7:H19" si="3">IFERROR(F7/F$31,0)</f>
        <v>6.3868613138686178E-2</v>
      </c>
      <c r="I7" s="11">
        <v>4.4791666666666704E-3</v>
      </c>
      <c r="J7" s="12">
        <f t="shared" ref="J7:J19" si="4">IFERROR(I7/I$20,0)</f>
        <v>0.38933601609657942</v>
      </c>
      <c r="K7" s="14">
        <f t="shared" ref="K7:K19" si="5">IFERROR(I7/I$31,0)</f>
        <v>0.1629473684210527</v>
      </c>
    </row>
    <row r="8" spans="2:11" s="5" customFormat="1" x14ac:dyDescent="0.35">
      <c r="B8" s="150" t="s">
        <v>116</v>
      </c>
      <c r="C8" s="11">
        <v>1.55092592592593E-3</v>
      </c>
      <c r="D8" s="12">
        <f t="shared" si="0"/>
        <v>0.17201540436457041</v>
      </c>
      <c r="E8" s="12">
        <f t="shared" si="1"/>
        <v>7.3344280240832171E-2</v>
      </c>
      <c r="F8" s="11">
        <v>1.25E-3</v>
      </c>
      <c r="G8" s="12">
        <f t="shared" si="2"/>
        <v>0.502325581395349</v>
      </c>
      <c r="H8" s="12">
        <f t="shared" si="3"/>
        <v>0.19708029197080287</v>
      </c>
      <c r="I8" s="11">
        <v>2.8009259259259298E-3</v>
      </c>
      <c r="J8" s="12">
        <f t="shared" si="4"/>
        <v>0.24346076458752525</v>
      </c>
      <c r="K8" s="14">
        <f t="shared" si="5"/>
        <v>0.10189473684210536</v>
      </c>
    </row>
    <row r="9" spans="2:11" s="5" customFormat="1" x14ac:dyDescent="0.35">
      <c r="B9" s="10" t="s">
        <v>51</v>
      </c>
      <c r="C9" s="11">
        <v>5.32407407407407E-4</v>
      </c>
      <c r="D9" s="12">
        <f t="shared" si="0"/>
        <v>5.9050064184852334E-2</v>
      </c>
      <c r="E9" s="12">
        <f t="shared" si="1"/>
        <v>2.517788724685275E-2</v>
      </c>
      <c r="F9" s="11">
        <v>3.7037037037037003E-4</v>
      </c>
      <c r="G9" s="12">
        <f t="shared" si="2"/>
        <v>0.1488372093023255</v>
      </c>
      <c r="H9" s="12">
        <f t="shared" si="3"/>
        <v>5.8394160583941535E-2</v>
      </c>
      <c r="I9" s="11">
        <v>9.0277777777777795E-4</v>
      </c>
      <c r="J9" s="12">
        <f t="shared" si="4"/>
        <v>7.8470824949698134E-2</v>
      </c>
      <c r="K9" s="14">
        <f t="shared" si="5"/>
        <v>3.2842105263157888E-2</v>
      </c>
    </row>
    <row r="10" spans="2:11" s="5" customFormat="1" x14ac:dyDescent="0.35">
      <c r="B10" s="10" t="s">
        <v>11</v>
      </c>
      <c r="C10" s="11">
        <v>9.1435185185185196E-4</v>
      </c>
      <c r="D10" s="12">
        <f t="shared" si="0"/>
        <v>0.10141206675224648</v>
      </c>
      <c r="E10" s="12">
        <f t="shared" si="1"/>
        <v>4.3240284619594976E-2</v>
      </c>
      <c r="F10" s="11">
        <v>2.19907407407407E-4</v>
      </c>
      <c r="G10" s="12">
        <f t="shared" si="2"/>
        <v>8.8372093023255674E-2</v>
      </c>
      <c r="H10" s="12">
        <f t="shared" si="3"/>
        <v>3.4671532846715258E-2</v>
      </c>
      <c r="I10" s="11">
        <v>1.13425925925926E-3</v>
      </c>
      <c r="J10" s="12">
        <f t="shared" si="4"/>
        <v>9.8591549295774614E-2</v>
      </c>
      <c r="K10" s="14">
        <f t="shared" si="5"/>
        <v>4.1263157894736849E-2</v>
      </c>
    </row>
    <row r="11" spans="2:11" s="5" customFormat="1" x14ac:dyDescent="0.3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35">
      <c r="B12" s="10" t="s">
        <v>199</v>
      </c>
      <c r="C12" s="11">
        <v>7.6388888888888904E-4</v>
      </c>
      <c r="D12" s="12">
        <f t="shared" si="0"/>
        <v>8.4724005134788213E-2</v>
      </c>
      <c r="E12" s="12">
        <f t="shared" si="1"/>
        <v>3.6124794745484412E-2</v>
      </c>
      <c r="F12" s="11">
        <v>1.50462962962963E-4</v>
      </c>
      <c r="G12" s="12">
        <f t="shared" si="2"/>
        <v>6.0465116279069801E-2</v>
      </c>
      <c r="H12" s="12">
        <f t="shared" si="3"/>
        <v>2.3722627737226276E-2</v>
      </c>
      <c r="I12" s="11">
        <v>9.1435185185185196E-4</v>
      </c>
      <c r="J12" s="12">
        <f t="shared" si="4"/>
        <v>7.947686116700195E-2</v>
      </c>
      <c r="K12" s="14">
        <f t="shared" si="5"/>
        <v>3.3263157894736835E-2</v>
      </c>
    </row>
    <row r="13" spans="2:11" s="5" customFormat="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201</v>
      </c>
      <c r="C17" s="11">
        <v>1.6203703703703701E-4</v>
      </c>
      <c r="D17" s="12">
        <f t="shared" si="0"/>
        <v>1.7971758664955068E-2</v>
      </c>
      <c r="E17" s="12">
        <f t="shared" si="1"/>
        <v>7.6628352490421461E-3</v>
      </c>
      <c r="F17" s="11">
        <v>9.2592592592592602E-5</v>
      </c>
      <c r="G17" s="12">
        <f t="shared" si="2"/>
        <v>3.7209302325581409E-2</v>
      </c>
      <c r="H17" s="12">
        <f t="shared" si="3"/>
        <v>1.4598540145985399E-2</v>
      </c>
      <c r="I17" s="11">
        <v>2.5462962962962999E-4</v>
      </c>
      <c r="J17" s="12">
        <f t="shared" si="4"/>
        <v>2.2132796780684114E-2</v>
      </c>
      <c r="K17" s="14">
        <f t="shared" si="5"/>
        <v>9.2631578947368516E-3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1.0185185185185199E-3</v>
      </c>
      <c r="D19" s="12">
        <f t="shared" si="0"/>
        <v>0.11296534017971775</v>
      </c>
      <c r="E19" s="12">
        <f t="shared" si="1"/>
        <v>4.8166392993979276E-2</v>
      </c>
      <c r="F19" s="11">
        <v>0</v>
      </c>
      <c r="G19" s="12">
        <f t="shared" si="2"/>
        <v>0</v>
      </c>
      <c r="H19" s="12">
        <f t="shared" si="3"/>
        <v>0</v>
      </c>
      <c r="I19" s="11">
        <v>1.0185185185185199E-3</v>
      </c>
      <c r="J19" s="12">
        <f t="shared" si="4"/>
        <v>8.8531187122736457E-2</v>
      </c>
      <c r="K19" s="14">
        <f t="shared" si="5"/>
        <v>3.7052631578947406E-2</v>
      </c>
    </row>
    <row r="20" spans="2:11" s="5" customFormat="1" ht="15.5" thickTop="1" thickBot="1" x14ac:dyDescent="0.4">
      <c r="B20" s="31" t="s">
        <v>3</v>
      </c>
      <c r="C20" s="32">
        <f>SUM(C7:C19)</f>
        <v>9.0162037037037034E-3</v>
      </c>
      <c r="D20" s="33">
        <f>IFERROR(SUM(D7:D19),0)</f>
        <v>1.0000000000000002</v>
      </c>
      <c r="E20" s="33">
        <f>IFERROR(SUM(E7:E19),0)</f>
        <v>0.42638204707170246</v>
      </c>
      <c r="F20" s="32">
        <f>SUM(F7:F19)</f>
        <v>2.4884259259259252E-3</v>
      </c>
      <c r="G20" s="33">
        <f>IFERROR(SUM(G7:G19),0)</f>
        <v>1.0000000000000002</v>
      </c>
      <c r="H20" s="33">
        <f>IFERROR(SUM(H7:H19),0)</f>
        <v>0.39233576642335749</v>
      </c>
      <c r="I20" s="32">
        <f>SUM(I7:I19)</f>
        <v>1.1504629629629641E-2</v>
      </c>
      <c r="J20" s="33">
        <f>IFERROR(SUM(J7:J19),0)</f>
        <v>0.99999999999999989</v>
      </c>
      <c r="K20" s="34">
        <f>IFERROR(SUM(K7:K19),0)</f>
        <v>0.41852631578947386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1.0648148148148101E-3</v>
      </c>
      <c r="D23" s="19"/>
      <c r="E23" s="12">
        <f>IFERROR(C23/C$31,0)</f>
        <v>5.0355774493705319E-2</v>
      </c>
      <c r="F23" s="11">
        <v>3.3564814814814801E-4</v>
      </c>
      <c r="G23" s="19"/>
      <c r="H23" s="12">
        <f>IFERROR(F23/F$31,0)</f>
        <v>5.2919708029197043E-2</v>
      </c>
      <c r="I23" s="11">
        <v>1.4004629629629599E-3</v>
      </c>
      <c r="J23" s="19"/>
      <c r="K23" s="14">
        <f>IFERROR(I23/I$31,0)</f>
        <v>5.0947368421052498E-2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8.1018518518518503E-5</v>
      </c>
      <c r="D25" s="19"/>
      <c r="E25" s="12">
        <f t="shared" si="6"/>
        <v>3.831417624521073E-3</v>
      </c>
      <c r="F25" s="11">
        <v>1.6203703703703701E-4</v>
      </c>
      <c r="G25" s="19"/>
      <c r="H25" s="12">
        <f t="shared" si="7"/>
        <v>2.5547445255474442E-2</v>
      </c>
      <c r="I25" s="11">
        <v>2.4305555555555601E-4</v>
      </c>
      <c r="J25" s="19"/>
      <c r="K25" s="14">
        <f t="shared" si="8"/>
        <v>8.8421052631579081E-3</v>
      </c>
    </row>
    <row r="26" spans="2:11" s="5" customFormat="1" x14ac:dyDescent="0.35">
      <c r="B26" s="18" t="s">
        <v>18</v>
      </c>
      <c r="C26" s="11">
        <v>4.1898148148148103E-3</v>
      </c>
      <c r="D26" s="19"/>
      <c r="E26" s="12">
        <f t="shared" si="6"/>
        <v>0.19813902572523245</v>
      </c>
      <c r="F26" s="11">
        <v>1.9560185185185201E-3</v>
      </c>
      <c r="G26" s="19"/>
      <c r="H26" s="12">
        <f t="shared" si="7"/>
        <v>0.30839416058394181</v>
      </c>
      <c r="I26" s="11">
        <v>6.1458333333333304E-3</v>
      </c>
      <c r="J26" s="19"/>
      <c r="K26" s="14">
        <f t="shared" si="8"/>
        <v>0.22357894736842085</v>
      </c>
    </row>
    <row r="27" spans="2:11" s="5" customFormat="1" x14ac:dyDescent="0.35">
      <c r="B27" s="18" t="s">
        <v>19</v>
      </c>
      <c r="C27" s="11">
        <v>6.5509259259259297E-3</v>
      </c>
      <c r="D27" s="19"/>
      <c r="E27" s="12">
        <f t="shared" si="6"/>
        <v>0.30979748221127557</v>
      </c>
      <c r="F27" s="11">
        <v>1.07638888888889E-3</v>
      </c>
      <c r="G27" s="19"/>
      <c r="H27" s="12">
        <f t="shared" si="7"/>
        <v>0.16970802919708042</v>
      </c>
      <c r="I27" s="11">
        <v>7.6273148148148203E-3</v>
      </c>
      <c r="J27" s="19"/>
      <c r="K27" s="14">
        <f t="shared" si="8"/>
        <v>0.27747368421052643</v>
      </c>
    </row>
    <row r="28" spans="2:11" s="5" customFormat="1" ht="15" thickBot="1" x14ac:dyDescent="0.4">
      <c r="B28" s="23" t="s">
        <v>20</v>
      </c>
      <c r="C28" s="20">
        <v>2.4305555555555601E-4</v>
      </c>
      <c r="D28" s="24"/>
      <c r="E28" s="21">
        <f t="shared" si="6"/>
        <v>1.1494252873563243E-2</v>
      </c>
      <c r="F28" s="20">
        <v>3.2407407407407401E-4</v>
      </c>
      <c r="G28" s="24"/>
      <c r="H28" s="21">
        <f t="shared" si="7"/>
        <v>5.1094890510948884E-2</v>
      </c>
      <c r="I28" s="20">
        <v>5.6712962962962999E-4</v>
      </c>
      <c r="J28" s="24"/>
      <c r="K28" s="22">
        <f t="shared" si="8"/>
        <v>2.0631578947368424E-2</v>
      </c>
    </row>
    <row r="29" spans="2:11" s="5" customFormat="1" ht="15.5" thickTop="1" thickBot="1" x14ac:dyDescent="0.4">
      <c r="B29" s="31" t="s">
        <v>3</v>
      </c>
      <c r="C29" s="32">
        <f>SUM(C23:C28)</f>
        <v>1.2129629629629624E-2</v>
      </c>
      <c r="D29" s="33"/>
      <c r="E29" s="33">
        <f>IFERROR(SUM(E23:E28),0)</f>
        <v>0.57361795292829754</v>
      </c>
      <c r="F29" s="32">
        <f>SUM(F23:F28)</f>
        <v>3.8541666666666689E-3</v>
      </c>
      <c r="G29" s="33"/>
      <c r="H29" s="33">
        <f>IFERROR(SUM(H23:H28),0)</f>
        <v>0.60766423357664257</v>
      </c>
      <c r="I29" s="32">
        <f>SUM(I23:I28)</f>
        <v>1.5983796296296295E-2</v>
      </c>
      <c r="J29" s="33"/>
      <c r="K29" s="34">
        <f>IFERROR(SUM(K23:K28),0)</f>
        <v>0.58147368421052614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2.1145833333333329E-2</v>
      </c>
      <c r="D31" s="35"/>
      <c r="E31" s="36">
        <f>IFERROR(SUM(E20,E29),0)</f>
        <v>1</v>
      </c>
      <c r="F31" s="32">
        <f>SUM(F20,F29)</f>
        <v>6.3425925925925941E-3</v>
      </c>
      <c r="G31" s="35"/>
      <c r="H31" s="36">
        <f>IFERROR(SUM(H20,H29),0)</f>
        <v>1</v>
      </c>
      <c r="I31" s="32">
        <f>SUM(I20,I29)</f>
        <v>2.7488425925925937E-2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9"/>
  <sheetViews>
    <sheetView showGridLines="0" showZeros="0" topLeftCell="A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0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219" t="s">
        <v>84</v>
      </c>
      <c r="C3" s="220"/>
      <c r="D3" s="221"/>
    </row>
    <row r="4" spans="2:4" ht="23.25" customHeight="1" x14ac:dyDescent="0.35">
      <c r="B4" s="222" t="s">
        <v>203</v>
      </c>
      <c r="C4" s="223"/>
      <c r="D4" s="224"/>
    </row>
    <row r="5" spans="2:4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218</v>
      </c>
      <c r="C6" s="100">
        <v>4.98842592592593E-3</v>
      </c>
      <c r="D6" s="101">
        <v>0.33803921568627399</v>
      </c>
    </row>
    <row r="7" spans="2:4" s="76" customFormat="1" ht="23.25" customHeight="1" x14ac:dyDescent="0.35">
      <c r="B7" s="99" t="s">
        <v>255</v>
      </c>
      <c r="C7" s="100">
        <v>4.8263888888888896E-3</v>
      </c>
      <c r="D7" s="101">
        <v>0.32705882352941201</v>
      </c>
    </row>
    <row r="8" spans="2:4" s="76" customFormat="1" ht="23.25" customHeight="1" x14ac:dyDescent="0.35">
      <c r="B8" s="99" t="s">
        <v>214</v>
      </c>
      <c r="C8" s="100">
        <v>2.70833333333333E-3</v>
      </c>
      <c r="D8" s="101">
        <v>0.183529411764706</v>
      </c>
    </row>
    <row r="9" spans="2:4" s="76" customFormat="1" ht="23.25" customHeight="1" thickBot="1" x14ac:dyDescent="0.4">
      <c r="B9" s="102" t="s">
        <v>256</v>
      </c>
      <c r="C9" s="103">
        <v>2.2337962962963001E-3</v>
      </c>
      <c r="D9" s="104">
        <v>0.151372549019608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48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6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85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223</v>
      </c>
      <c r="C6" s="100">
        <v>2.1689814814814801E-2</v>
      </c>
      <c r="D6" s="101">
        <v>5.3035234187066599E-2</v>
      </c>
    </row>
    <row r="7" spans="2:4" s="76" customFormat="1" ht="23.25" customHeight="1" x14ac:dyDescent="0.35">
      <c r="B7" s="99" t="s">
        <v>209</v>
      </c>
      <c r="C7" s="100">
        <v>1.81712962962963E-2</v>
      </c>
      <c r="D7" s="101">
        <v>4.4431866421395197E-2</v>
      </c>
    </row>
    <row r="8" spans="2:4" s="76" customFormat="1" ht="23.25" customHeight="1" x14ac:dyDescent="0.35">
      <c r="B8" s="99" t="s">
        <v>80</v>
      </c>
      <c r="C8" s="100">
        <v>1.6250000000000001E-2</v>
      </c>
      <c r="D8" s="101">
        <v>3.9733974812508802E-2</v>
      </c>
    </row>
    <row r="9" spans="2:4" s="76" customFormat="1" ht="23.25" customHeight="1" x14ac:dyDescent="0.35">
      <c r="B9" s="99" t="s">
        <v>180</v>
      </c>
      <c r="C9" s="100">
        <v>1.4548611111111101E-2</v>
      </c>
      <c r="D9" s="101">
        <v>3.5573793688976903E-2</v>
      </c>
    </row>
    <row r="10" spans="2:4" s="76" customFormat="1" ht="23.25" customHeight="1" x14ac:dyDescent="0.35">
      <c r="B10" s="99" t="s">
        <v>242</v>
      </c>
      <c r="C10" s="100">
        <v>1.23958333333333E-2</v>
      </c>
      <c r="D10" s="101">
        <v>3.0309891042875299E-2</v>
      </c>
    </row>
    <row r="11" spans="2:4" s="76" customFormat="1" ht="23.25" customHeight="1" x14ac:dyDescent="0.35">
      <c r="B11" s="99" t="s">
        <v>246</v>
      </c>
      <c r="C11" s="100">
        <v>1.20833333333333E-2</v>
      </c>
      <c r="D11" s="101">
        <v>2.9545776142634799E-2</v>
      </c>
    </row>
    <row r="12" spans="2:4" s="76" customFormat="1" ht="23.25" customHeight="1" x14ac:dyDescent="0.35">
      <c r="B12" s="99" t="s">
        <v>257</v>
      </c>
      <c r="C12" s="100">
        <v>1.17476851851852E-2</v>
      </c>
      <c r="D12" s="101">
        <v>2.8725060138672699E-2</v>
      </c>
    </row>
    <row r="13" spans="2:4" s="76" customFormat="1" ht="23.25" customHeight="1" x14ac:dyDescent="0.35">
      <c r="B13" s="99" t="s">
        <v>258</v>
      </c>
      <c r="C13" s="100">
        <v>1.1643518518518499E-2</v>
      </c>
      <c r="D13" s="101">
        <v>2.84703551719259E-2</v>
      </c>
    </row>
    <row r="14" spans="2:4" s="76" customFormat="1" ht="23.25" customHeight="1" x14ac:dyDescent="0.35">
      <c r="B14" s="99" t="s">
        <v>120</v>
      </c>
      <c r="C14" s="100">
        <v>1.1435185185185199E-2</v>
      </c>
      <c r="D14" s="101">
        <v>2.7960945238432101E-2</v>
      </c>
    </row>
    <row r="15" spans="2:4" s="76" customFormat="1" ht="23.25" customHeight="1" x14ac:dyDescent="0.35">
      <c r="B15" s="99" t="s">
        <v>259</v>
      </c>
      <c r="C15" s="100">
        <v>1.0937499999999999E-2</v>
      </c>
      <c r="D15" s="101">
        <v>2.67440215084194E-2</v>
      </c>
    </row>
    <row r="16" spans="2:4" s="76" customFormat="1" ht="23.25" customHeight="1" x14ac:dyDescent="0.35">
      <c r="B16" s="99" t="s">
        <v>184</v>
      </c>
      <c r="C16" s="100">
        <v>1.0833333333333301E-2</v>
      </c>
      <c r="D16" s="101">
        <v>2.6489316541672601E-2</v>
      </c>
    </row>
    <row r="17" spans="2:4" s="76" customFormat="1" ht="23.25" customHeight="1" x14ac:dyDescent="0.35">
      <c r="B17" s="99" t="s">
        <v>210</v>
      </c>
      <c r="C17" s="100">
        <v>1.0439814814814799E-2</v>
      </c>
      <c r="D17" s="101">
        <v>2.5527097778406699E-2</v>
      </c>
    </row>
    <row r="18" spans="2:4" s="76" customFormat="1" ht="23.25" customHeight="1" x14ac:dyDescent="0.35">
      <c r="B18" s="99" t="s">
        <v>255</v>
      </c>
      <c r="C18" s="100">
        <v>1.03472222222222E-2</v>
      </c>
      <c r="D18" s="101">
        <v>2.5300693363520602E-2</v>
      </c>
    </row>
    <row r="19" spans="2:4" s="76" customFormat="1" ht="23.25" customHeight="1" x14ac:dyDescent="0.35">
      <c r="B19" s="99" t="s">
        <v>222</v>
      </c>
      <c r="C19" s="100">
        <v>8.9004629629629607E-3</v>
      </c>
      <c r="D19" s="101">
        <v>2.1763124380925401E-2</v>
      </c>
    </row>
    <row r="20" spans="2:4" s="76" customFormat="1" ht="23.25" customHeight="1" x14ac:dyDescent="0.35">
      <c r="B20" s="99" t="s">
        <v>219</v>
      </c>
      <c r="C20" s="100">
        <v>8.7152777777777801E-3</v>
      </c>
      <c r="D20" s="101">
        <v>2.1310315551153199E-2</v>
      </c>
    </row>
    <row r="21" spans="2:4" s="76" customFormat="1" ht="23.25" customHeight="1" x14ac:dyDescent="0.35">
      <c r="B21" s="99" t="s">
        <v>237</v>
      </c>
      <c r="C21" s="100">
        <v>8.5763888888888903E-3</v>
      </c>
      <c r="D21" s="101">
        <v>2.0970708928824099E-2</v>
      </c>
    </row>
    <row r="22" spans="2:4" s="76" customFormat="1" ht="23.25" customHeight="1" x14ac:dyDescent="0.35">
      <c r="B22" s="99" t="s">
        <v>235</v>
      </c>
      <c r="C22" s="100">
        <v>8.1597222222222193E-3</v>
      </c>
      <c r="D22" s="101">
        <v>1.9951889061836699E-2</v>
      </c>
    </row>
    <row r="23" spans="2:4" s="76" customFormat="1" ht="23.25" customHeight="1" x14ac:dyDescent="0.35">
      <c r="B23" s="99" t="s">
        <v>260</v>
      </c>
      <c r="C23" s="100">
        <v>7.8009259259259299E-3</v>
      </c>
      <c r="D23" s="101">
        <v>1.9074571954153099E-2</v>
      </c>
    </row>
    <row r="24" spans="2:4" s="76" customFormat="1" ht="23.25" customHeight="1" x14ac:dyDescent="0.35">
      <c r="B24" s="99" t="s">
        <v>182</v>
      </c>
      <c r="C24" s="100">
        <v>7.5578703703703702E-3</v>
      </c>
      <c r="D24" s="101">
        <v>1.8480260365077099E-2</v>
      </c>
    </row>
    <row r="25" spans="2:4" s="76" customFormat="1" ht="23.25" customHeight="1" thickBot="1" x14ac:dyDescent="0.4">
      <c r="B25" s="127" t="s">
        <v>179</v>
      </c>
      <c r="C25" s="128">
        <v>7.4999999999999997E-3</v>
      </c>
      <c r="D25" s="129">
        <v>1.83387576057733E-2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4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86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7.542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87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7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194" t="s">
        <v>88</v>
      </c>
      <c r="C3" s="195"/>
      <c r="D3" s="196"/>
    </row>
    <row r="4" spans="2:4" ht="23.25" customHeight="1" x14ac:dyDescent="0.35">
      <c r="B4" s="197" t="s">
        <v>203</v>
      </c>
      <c r="C4" s="198"/>
      <c r="D4" s="199"/>
    </row>
    <row r="5" spans="2:4" ht="23.25" customHeight="1" x14ac:dyDescent="0.35">
      <c r="B5" s="40" t="s">
        <v>10</v>
      </c>
      <c r="C5" s="41" t="s">
        <v>62</v>
      </c>
      <c r="D5" s="42" t="s">
        <v>5</v>
      </c>
    </row>
    <row r="6" spans="2:4" ht="23.25" customHeight="1" thickBot="1" x14ac:dyDescent="0.4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9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5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89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160" t="s">
        <v>261</v>
      </c>
      <c r="C6" s="161">
        <v>1.33101851851852E-3</v>
      </c>
      <c r="D6" s="162">
        <v>0.35060975609756101</v>
      </c>
    </row>
    <row r="7" spans="2:4" s="76" customFormat="1" ht="23.25" customHeight="1" x14ac:dyDescent="0.35">
      <c r="B7" s="160" t="s">
        <v>262</v>
      </c>
      <c r="C7" s="161">
        <v>1.1805555555555599E-3</v>
      </c>
      <c r="D7" s="162">
        <v>0.310975609756098</v>
      </c>
    </row>
    <row r="8" spans="2:4" s="76" customFormat="1" ht="23.25" customHeight="1" x14ac:dyDescent="0.35">
      <c r="B8" s="160" t="s">
        <v>263</v>
      </c>
      <c r="C8" s="161">
        <v>9.2592592592592596E-4</v>
      </c>
      <c r="D8" s="162">
        <v>0.24390243902438999</v>
      </c>
    </row>
    <row r="9" spans="2:4" s="76" customFormat="1" ht="23.25" customHeight="1" thickBot="1" x14ac:dyDescent="0.4">
      <c r="B9" s="102" t="s">
        <v>264</v>
      </c>
      <c r="C9" s="103">
        <v>3.5879629629629602E-4</v>
      </c>
      <c r="D9" s="104">
        <v>9.4512195121951206E-2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topLeftCell="A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4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90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9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91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topLeftCell="A5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7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92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265</v>
      </c>
      <c r="C6" s="100">
        <v>2.09953703703704E-2</v>
      </c>
      <c r="D6" s="101">
        <v>6.1656639815098099E-2</v>
      </c>
    </row>
    <row r="7" spans="2:4" s="76" customFormat="1" ht="23.25" customHeight="1" x14ac:dyDescent="0.35">
      <c r="B7" s="99" t="s">
        <v>208</v>
      </c>
      <c r="C7" s="100">
        <v>1.9780092592592599E-2</v>
      </c>
      <c r="D7" s="101">
        <v>5.8087760443220803E-2</v>
      </c>
    </row>
    <row r="8" spans="2:4" s="76" customFormat="1" ht="23.25" customHeight="1" x14ac:dyDescent="0.35">
      <c r="B8" s="99" t="s">
        <v>223</v>
      </c>
      <c r="C8" s="100">
        <v>1.5462962962963E-2</v>
      </c>
      <c r="D8" s="101">
        <v>4.5409741341218897E-2</v>
      </c>
    </row>
    <row r="9" spans="2:4" s="76" customFormat="1" ht="23.25" customHeight="1" x14ac:dyDescent="0.35">
      <c r="B9" s="99" t="s">
        <v>180</v>
      </c>
      <c r="C9" s="100">
        <v>1.4710648148148099E-2</v>
      </c>
      <c r="D9" s="101">
        <v>4.3200435063390101E-2</v>
      </c>
    </row>
    <row r="10" spans="2:4" s="76" customFormat="1" ht="23.25" customHeight="1" x14ac:dyDescent="0.35">
      <c r="B10" s="99" t="s">
        <v>119</v>
      </c>
      <c r="C10" s="100">
        <v>1.44907407407407E-2</v>
      </c>
      <c r="D10" s="101">
        <v>4.2554637843717102E-2</v>
      </c>
    </row>
    <row r="11" spans="2:4" s="76" customFormat="1" ht="23.25" customHeight="1" x14ac:dyDescent="0.35">
      <c r="B11" s="99" t="s">
        <v>191</v>
      </c>
      <c r="C11" s="100">
        <v>1.37731481481481E-2</v>
      </c>
      <c r="D11" s="101">
        <v>4.0447299547941899E-2</v>
      </c>
    </row>
    <row r="12" spans="2:4" s="76" customFormat="1" ht="23.25" customHeight="1" x14ac:dyDescent="0.35">
      <c r="B12" s="99" t="s">
        <v>258</v>
      </c>
      <c r="C12" s="100">
        <v>1.26157407407407E-2</v>
      </c>
      <c r="D12" s="101">
        <v>3.7048366812820803E-2</v>
      </c>
    </row>
    <row r="13" spans="2:4" s="76" customFormat="1" ht="23.25" customHeight="1" x14ac:dyDescent="0.35">
      <c r="B13" s="99" t="s">
        <v>76</v>
      </c>
      <c r="C13" s="100">
        <v>1.1863425925925901E-2</v>
      </c>
      <c r="D13" s="101">
        <v>3.4839060534992E-2</v>
      </c>
    </row>
    <row r="14" spans="2:4" s="76" customFormat="1" ht="23.25" customHeight="1" x14ac:dyDescent="0.35">
      <c r="B14" s="99" t="s">
        <v>240</v>
      </c>
      <c r="C14" s="100">
        <v>1.0613425925925899E-2</v>
      </c>
      <c r="D14" s="101">
        <v>3.11682131810611E-2</v>
      </c>
    </row>
    <row r="15" spans="2:4" s="76" customFormat="1" ht="23.25" customHeight="1" x14ac:dyDescent="0.35">
      <c r="B15" s="99" t="s">
        <v>266</v>
      </c>
      <c r="C15" s="100">
        <v>9.7800925925925902E-3</v>
      </c>
      <c r="D15" s="101">
        <v>2.8720981611773898E-2</v>
      </c>
    </row>
    <row r="16" spans="2:4" s="76" customFormat="1" ht="23.25" customHeight="1" x14ac:dyDescent="0.35">
      <c r="B16" s="99" t="s">
        <v>267</v>
      </c>
      <c r="C16" s="100">
        <v>9.46759259259259E-3</v>
      </c>
      <c r="D16" s="101">
        <v>2.78032697732912E-2</v>
      </c>
    </row>
    <row r="17" spans="2:4" s="76" customFormat="1" ht="23.25" customHeight="1" x14ac:dyDescent="0.35">
      <c r="B17" s="99" t="s">
        <v>268</v>
      </c>
      <c r="C17" s="100">
        <v>8.8888888888888906E-3</v>
      </c>
      <c r="D17" s="101">
        <v>2.61038034057306E-2</v>
      </c>
    </row>
    <row r="18" spans="2:4" s="76" customFormat="1" ht="23.25" customHeight="1" x14ac:dyDescent="0.35">
      <c r="B18" s="99" t="s">
        <v>269</v>
      </c>
      <c r="C18" s="100">
        <v>8.6805555555555594E-3</v>
      </c>
      <c r="D18" s="101">
        <v>2.5491995513408802E-2</v>
      </c>
    </row>
    <row r="19" spans="2:4" s="76" customFormat="1" ht="23.25" customHeight="1" x14ac:dyDescent="0.35">
      <c r="B19" s="99" t="s">
        <v>214</v>
      </c>
      <c r="C19" s="100">
        <v>8.5879629629629604E-3</v>
      </c>
      <c r="D19" s="101">
        <v>2.5220080894599099E-2</v>
      </c>
    </row>
    <row r="20" spans="2:4" s="76" customFormat="1" ht="23.25" customHeight="1" x14ac:dyDescent="0.35">
      <c r="B20" s="99" t="s">
        <v>190</v>
      </c>
      <c r="C20" s="100">
        <v>7.9861111111111105E-3</v>
      </c>
      <c r="D20" s="101">
        <v>2.3452635872336099E-2</v>
      </c>
    </row>
    <row r="21" spans="2:4" s="76" customFormat="1" ht="23.25" customHeight="1" x14ac:dyDescent="0.35">
      <c r="B21" s="99" t="s">
        <v>270</v>
      </c>
      <c r="C21" s="100">
        <v>7.4074074074074103E-3</v>
      </c>
      <c r="D21" s="101">
        <v>2.1753169504775498E-2</v>
      </c>
    </row>
    <row r="22" spans="2:4" s="76" customFormat="1" ht="23.25" customHeight="1" x14ac:dyDescent="0.35">
      <c r="B22" s="99" t="s">
        <v>205</v>
      </c>
      <c r="C22" s="100">
        <v>7.1527777777777796E-3</v>
      </c>
      <c r="D22" s="101">
        <v>2.10054043030488E-2</v>
      </c>
    </row>
    <row r="23" spans="2:4" s="76" customFormat="1" ht="23.25" customHeight="1" x14ac:dyDescent="0.35">
      <c r="B23" s="99" t="s">
        <v>271</v>
      </c>
      <c r="C23" s="100">
        <v>7.0717592592592603E-3</v>
      </c>
      <c r="D23" s="101">
        <v>2.0767479011590401E-2</v>
      </c>
    </row>
    <row r="24" spans="2:4" s="76" customFormat="1" ht="23.25" customHeight="1" x14ac:dyDescent="0.35">
      <c r="B24" s="99" t="s">
        <v>259</v>
      </c>
      <c r="C24" s="100">
        <v>6.6666666666666697E-3</v>
      </c>
      <c r="D24" s="101">
        <v>1.9577852554298E-2</v>
      </c>
    </row>
    <row r="25" spans="2:4" s="76" customFormat="1" ht="23.25" customHeight="1" thickBot="1" x14ac:dyDescent="0.4">
      <c r="B25" s="102" t="s">
        <v>80</v>
      </c>
      <c r="C25" s="103">
        <v>6.4814814814814804E-3</v>
      </c>
      <c r="D25" s="104">
        <v>1.9034023316678601E-2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9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5" customFormat="1" ht="23.25" customHeight="1" x14ac:dyDescent="0.35">
      <c r="B3" s="225" t="s">
        <v>93</v>
      </c>
      <c r="C3" s="226"/>
      <c r="D3" s="227"/>
    </row>
    <row r="4" spans="2:4" s="75" customFormat="1" ht="23.25" customHeight="1" x14ac:dyDescent="0.35">
      <c r="B4" s="228" t="s">
        <v>203</v>
      </c>
      <c r="C4" s="229"/>
      <c r="D4" s="230"/>
    </row>
    <row r="5" spans="2:4" s="75" customFormat="1" ht="23.25" customHeight="1" x14ac:dyDescent="0.35">
      <c r="B5" s="92" t="s">
        <v>10</v>
      </c>
      <c r="C5" s="93" t="s">
        <v>62</v>
      </c>
      <c r="D5" s="94" t="s">
        <v>5</v>
      </c>
    </row>
    <row r="6" spans="2:4" s="75" customFormat="1" ht="23.25" customHeight="1" thickBot="1" x14ac:dyDescent="0.4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3" t="s">
        <v>48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1.63425925925926E-2</v>
      </c>
      <c r="D7" s="12">
        <f t="shared" ref="D7:D19" si="0">IFERROR(C7/C$20,0)</f>
        <v>0.43688118811881194</v>
      </c>
      <c r="E7" s="12">
        <f t="shared" ref="E7:E19" si="1">IFERROR(C7/C$31,0)</f>
        <v>0.17007949891592405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1.63425925925926E-2</v>
      </c>
      <c r="J7" s="12">
        <f t="shared" ref="J7:J19" si="4">IFERROR(I7/I$20,0)</f>
        <v>0.43688118811881194</v>
      </c>
      <c r="K7" s="14">
        <f t="shared" ref="K7:K19" si="5">IFERROR(I7/I$31,0)</f>
        <v>0.17007949891592405</v>
      </c>
    </row>
    <row r="8" spans="2:11" x14ac:dyDescent="0.35">
      <c r="B8" s="150" t="s">
        <v>116</v>
      </c>
      <c r="C8" s="11">
        <v>4.4675925925925898E-3</v>
      </c>
      <c r="D8" s="12">
        <f t="shared" si="0"/>
        <v>0.11943069306930683</v>
      </c>
      <c r="E8" s="12">
        <f t="shared" si="1"/>
        <v>4.649482052517466E-2</v>
      </c>
      <c r="F8" s="11">
        <v>0</v>
      </c>
      <c r="G8" s="12">
        <f t="shared" si="2"/>
        <v>0</v>
      </c>
      <c r="H8" s="12">
        <f t="shared" si="3"/>
        <v>0</v>
      </c>
      <c r="I8" s="11">
        <v>4.4675925925925898E-3</v>
      </c>
      <c r="J8" s="12">
        <f t="shared" si="4"/>
        <v>0.11943069306930683</v>
      </c>
      <c r="K8" s="14">
        <f t="shared" si="5"/>
        <v>4.649482052517466E-2</v>
      </c>
    </row>
    <row r="9" spans="2:11" x14ac:dyDescent="0.35">
      <c r="B9" s="10" t="s">
        <v>51</v>
      </c>
      <c r="C9" s="11">
        <v>2.66203703703704E-3</v>
      </c>
      <c r="D9" s="12">
        <f t="shared" si="0"/>
        <v>7.1163366336633727E-2</v>
      </c>
      <c r="E9" s="12">
        <f t="shared" si="1"/>
        <v>2.7704167670440906E-2</v>
      </c>
      <c r="F9" s="11">
        <v>0</v>
      </c>
      <c r="G9" s="12">
        <f t="shared" si="2"/>
        <v>0</v>
      </c>
      <c r="H9" s="12">
        <f t="shared" si="3"/>
        <v>0</v>
      </c>
      <c r="I9" s="11">
        <v>2.66203703703704E-3</v>
      </c>
      <c r="J9" s="12">
        <f t="shared" si="4"/>
        <v>7.1163366336633727E-2</v>
      </c>
      <c r="K9" s="14">
        <f t="shared" si="5"/>
        <v>2.7704167670440906E-2</v>
      </c>
    </row>
    <row r="10" spans="2:11" x14ac:dyDescent="0.35">
      <c r="B10" s="10" t="s">
        <v>11</v>
      </c>
      <c r="C10" s="11">
        <v>5.2777777777777797E-3</v>
      </c>
      <c r="D10" s="12">
        <f t="shared" si="0"/>
        <v>0.1410891089108911</v>
      </c>
      <c r="E10" s="12">
        <f t="shared" si="1"/>
        <v>5.4926523729221931E-2</v>
      </c>
      <c r="F10" s="11">
        <v>0</v>
      </c>
      <c r="G10" s="12">
        <f t="shared" si="2"/>
        <v>0</v>
      </c>
      <c r="H10" s="12">
        <f t="shared" si="3"/>
        <v>0</v>
      </c>
      <c r="I10" s="11">
        <v>5.2777777777777797E-3</v>
      </c>
      <c r="J10" s="12">
        <f t="shared" si="4"/>
        <v>0.1410891089108911</v>
      </c>
      <c r="K10" s="14">
        <f t="shared" si="5"/>
        <v>5.4926523729221931E-2</v>
      </c>
    </row>
    <row r="11" spans="2:11" x14ac:dyDescent="0.35">
      <c r="B11" s="10" t="s">
        <v>12</v>
      </c>
      <c r="C11" s="11">
        <v>1.6203703703703701E-4</v>
      </c>
      <c r="D11" s="12">
        <f t="shared" si="0"/>
        <v>4.3316831683168295E-3</v>
      </c>
      <c r="E11" s="12">
        <f t="shared" si="1"/>
        <v>1.6863406408094443E-3</v>
      </c>
      <c r="F11" s="11">
        <v>0</v>
      </c>
      <c r="G11" s="12">
        <f t="shared" si="2"/>
        <v>0</v>
      </c>
      <c r="H11" s="12">
        <f t="shared" si="3"/>
        <v>0</v>
      </c>
      <c r="I11" s="11">
        <v>1.6203703703703701E-4</v>
      </c>
      <c r="J11" s="12">
        <f t="shared" si="4"/>
        <v>4.3316831683168295E-3</v>
      </c>
      <c r="K11" s="14">
        <f t="shared" si="5"/>
        <v>1.6863406408094443E-3</v>
      </c>
    </row>
    <row r="12" spans="2:11" x14ac:dyDescent="0.35">
      <c r="B12" s="10" t="s">
        <v>199</v>
      </c>
      <c r="C12" s="11">
        <v>3.26388888888889E-3</v>
      </c>
      <c r="D12" s="12">
        <f t="shared" si="0"/>
        <v>8.7252475247524761E-2</v>
      </c>
      <c r="E12" s="12">
        <f t="shared" si="1"/>
        <v>3.3967718622018826E-2</v>
      </c>
      <c r="F12" s="11">
        <v>0</v>
      </c>
      <c r="G12" s="12">
        <f t="shared" si="2"/>
        <v>0</v>
      </c>
      <c r="H12" s="12">
        <f t="shared" si="3"/>
        <v>0</v>
      </c>
      <c r="I12" s="11">
        <v>3.26388888888889E-3</v>
      </c>
      <c r="J12" s="12">
        <f t="shared" si="4"/>
        <v>8.7252475247524761E-2</v>
      </c>
      <c r="K12" s="14">
        <f t="shared" si="5"/>
        <v>3.3967718622018826E-2</v>
      </c>
    </row>
    <row r="13" spans="2:1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127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201</v>
      </c>
      <c r="C17" s="11">
        <v>1.9675925925925898E-3</v>
      </c>
      <c r="D17" s="12">
        <f t="shared" si="0"/>
        <v>5.2599009900990014E-2</v>
      </c>
      <c r="E17" s="12">
        <f t="shared" si="1"/>
        <v>2.0476993495543227E-2</v>
      </c>
      <c r="F17" s="11">
        <v>0</v>
      </c>
      <c r="G17" s="12">
        <f t="shared" si="2"/>
        <v>0</v>
      </c>
      <c r="H17" s="12">
        <f t="shared" si="3"/>
        <v>0</v>
      </c>
      <c r="I17" s="11">
        <v>1.9675925925925898E-3</v>
      </c>
      <c r="J17" s="12">
        <f t="shared" si="4"/>
        <v>5.2599009900990014E-2</v>
      </c>
      <c r="K17" s="14">
        <f t="shared" si="5"/>
        <v>2.0476993495543227E-2</v>
      </c>
    </row>
    <row r="18" spans="2:1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3.26388888888889E-3</v>
      </c>
      <c r="D19" s="12">
        <f t="shared" si="0"/>
        <v>8.7252475247524761E-2</v>
      </c>
      <c r="E19" s="12">
        <f t="shared" si="1"/>
        <v>3.3967718622018826E-2</v>
      </c>
      <c r="F19" s="11">
        <v>0</v>
      </c>
      <c r="G19" s="12">
        <f t="shared" si="2"/>
        <v>0</v>
      </c>
      <c r="H19" s="12">
        <f t="shared" si="3"/>
        <v>0</v>
      </c>
      <c r="I19" s="11">
        <v>3.26388888888889E-3</v>
      </c>
      <c r="J19" s="12">
        <f t="shared" si="4"/>
        <v>8.7252475247524761E-2</v>
      </c>
      <c r="K19" s="14">
        <f t="shared" si="5"/>
        <v>3.3967718622018826E-2</v>
      </c>
    </row>
    <row r="20" spans="2:11" ht="15.5" thickTop="1" thickBot="1" x14ac:dyDescent="0.4">
      <c r="B20" s="31" t="s">
        <v>3</v>
      </c>
      <c r="C20" s="32">
        <f>SUM(C7:C19)</f>
        <v>3.7407407407407417E-2</v>
      </c>
      <c r="D20" s="33">
        <f>IFERROR(SUM(D7:D19),0)</f>
        <v>0.99999999999999989</v>
      </c>
      <c r="E20" s="33">
        <f>IFERROR(SUM(E7:E19),0)</f>
        <v>0.38930378222115186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3.7407407407407417E-2</v>
      </c>
      <c r="J20" s="33">
        <f>IFERROR(SUM(J7:J19),0)</f>
        <v>0.99999999999999989</v>
      </c>
      <c r="K20" s="34">
        <f>IFERROR(SUM(K7:K19),0)</f>
        <v>0.38930378222115186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4.1203703703703697E-3</v>
      </c>
      <c r="D23" s="19"/>
      <c r="E23" s="12">
        <f>IFERROR(C23/C$31,0)</f>
        <v>4.2881233437725867E-2</v>
      </c>
      <c r="F23" s="11">
        <v>0</v>
      </c>
      <c r="G23" s="19"/>
      <c r="H23" s="12">
        <f>IFERROR(F23/F$31,0)</f>
        <v>0</v>
      </c>
      <c r="I23" s="11">
        <v>4.1203703703703697E-3</v>
      </c>
      <c r="J23" s="19"/>
      <c r="K23" s="14">
        <f>IFERROR(I23/I$31,0)</f>
        <v>4.2881233437725867E-2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2.19907407407407E-4</v>
      </c>
      <c r="D25" s="19"/>
      <c r="E25" s="12">
        <f t="shared" si="6"/>
        <v>2.2886051553842419E-3</v>
      </c>
      <c r="F25" s="11">
        <v>0</v>
      </c>
      <c r="G25" s="19"/>
      <c r="H25" s="12">
        <f t="shared" si="7"/>
        <v>0</v>
      </c>
      <c r="I25" s="11">
        <v>2.19907407407407E-4</v>
      </c>
      <c r="J25" s="19"/>
      <c r="K25" s="14">
        <f t="shared" si="8"/>
        <v>2.2886051553842419E-3</v>
      </c>
    </row>
    <row r="26" spans="2:11" x14ac:dyDescent="0.35">
      <c r="B26" s="18" t="s">
        <v>18</v>
      </c>
      <c r="C26" s="11">
        <v>2.21296296296296E-2</v>
      </c>
      <c r="D26" s="19"/>
      <c r="E26" s="12">
        <f t="shared" si="6"/>
        <v>0.23030595037340384</v>
      </c>
      <c r="F26" s="11">
        <v>0</v>
      </c>
      <c r="G26" s="19"/>
      <c r="H26" s="12">
        <f t="shared" si="7"/>
        <v>0</v>
      </c>
      <c r="I26" s="11">
        <v>2.21296296296296E-2</v>
      </c>
      <c r="J26" s="19"/>
      <c r="K26" s="14">
        <f t="shared" si="8"/>
        <v>0.23030595037340384</v>
      </c>
    </row>
    <row r="27" spans="2:11" x14ac:dyDescent="0.35">
      <c r="B27" s="18" t="s">
        <v>19</v>
      </c>
      <c r="C27" s="11">
        <v>3.1504629629629598E-2</v>
      </c>
      <c r="D27" s="19"/>
      <c r="E27" s="12">
        <f t="shared" si="6"/>
        <v>0.32787280173452166</v>
      </c>
      <c r="F27" s="11">
        <v>0</v>
      </c>
      <c r="G27" s="19"/>
      <c r="H27" s="12">
        <f t="shared" si="7"/>
        <v>0</v>
      </c>
      <c r="I27" s="11">
        <v>3.1504629629629598E-2</v>
      </c>
      <c r="J27" s="19"/>
      <c r="K27" s="14">
        <f t="shared" si="8"/>
        <v>0.32787280173452166</v>
      </c>
    </row>
    <row r="28" spans="2:11" ht="15" thickBot="1" x14ac:dyDescent="0.4">
      <c r="B28" s="23" t="s">
        <v>20</v>
      </c>
      <c r="C28" s="20">
        <v>7.0601851851851804E-4</v>
      </c>
      <c r="D28" s="24"/>
      <c r="E28" s="21">
        <f t="shared" si="6"/>
        <v>7.3476270778125748E-3</v>
      </c>
      <c r="F28" s="20">
        <v>0</v>
      </c>
      <c r="G28" s="24"/>
      <c r="H28" s="21">
        <f t="shared" si="7"/>
        <v>0</v>
      </c>
      <c r="I28" s="20">
        <v>7.0601851851851804E-4</v>
      </c>
      <c r="J28" s="24"/>
      <c r="K28" s="22">
        <f t="shared" si="8"/>
        <v>7.3476270778125748E-3</v>
      </c>
    </row>
    <row r="29" spans="2:11" ht="15.5" thickTop="1" thickBot="1" x14ac:dyDescent="0.4">
      <c r="B29" s="31" t="s">
        <v>3</v>
      </c>
      <c r="C29" s="32">
        <f>SUM(C23:C28)</f>
        <v>5.8680555555555493E-2</v>
      </c>
      <c r="D29" s="33"/>
      <c r="E29" s="33">
        <f>IFERROR(SUM(E23:E28),0)</f>
        <v>0.61069621777884819</v>
      </c>
      <c r="F29" s="32">
        <f>SUM(F23:F28)</f>
        <v>0</v>
      </c>
      <c r="G29" s="33"/>
      <c r="H29" s="33">
        <f>IFERROR(SUM(H23:H28),0)</f>
        <v>0</v>
      </c>
      <c r="I29" s="32">
        <f>SUM(I23:I28)</f>
        <v>5.8680555555555493E-2</v>
      </c>
      <c r="J29" s="33"/>
      <c r="K29" s="34">
        <f>IFERROR(SUM(K23:K28),0)</f>
        <v>0.61069621777884819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9.6087962962962903E-2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9.6087962962962903E-2</v>
      </c>
      <c r="J31" s="35"/>
      <c r="K31" s="38">
        <f>IFERROR(SUM(K20,K29),0)</f>
        <v>1</v>
      </c>
    </row>
    <row r="32" spans="2:1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1"/>
  <sheetViews>
    <sheetView showGridLines="0" showZeros="0" topLeftCell="A3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94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35">
      <c r="B6" s="99" t="s">
        <v>119</v>
      </c>
      <c r="C6" s="100">
        <v>5.6944444444444403E-3</v>
      </c>
      <c r="D6" s="101">
        <v>0.27891156462584998</v>
      </c>
    </row>
    <row r="7" spans="2:4" s="76" customFormat="1" ht="23.25" customHeight="1" x14ac:dyDescent="0.35">
      <c r="B7" s="99" t="s">
        <v>208</v>
      </c>
      <c r="C7" s="100">
        <v>5.0694444444444398E-3</v>
      </c>
      <c r="D7" s="101">
        <v>0.24829931972789099</v>
      </c>
    </row>
    <row r="8" spans="2:4" s="76" customFormat="1" ht="23.25" customHeight="1" x14ac:dyDescent="0.35">
      <c r="B8" s="99" t="s">
        <v>80</v>
      </c>
      <c r="C8" s="100">
        <v>4.0740740740740702E-3</v>
      </c>
      <c r="D8" s="101">
        <v>0.19954648526077101</v>
      </c>
    </row>
    <row r="9" spans="2:4" s="76" customFormat="1" ht="23.25" customHeight="1" x14ac:dyDescent="0.35">
      <c r="B9" s="99" t="s">
        <v>181</v>
      </c>
      <c r="C9" s="100">
        <v>3.1250000000000002E-3</v>
      </c>
      <c r="D9" s="101">
        <v>0.15306122448979601</v>
      </c>
    </row>
    <row r="10" spans="2:4" s="76" customFormat="1" ht="23.25" customHeight="1" x14ac:dyDescent="0.35">
      <c r="B10" s="99" t="s">
        <v>272</v>
      </c>
      <c r="C10" s="100">
        <v>1.63194444444444E-3</v>
      </c>
      <c r="D10" s="101">
        <v>7.9931972789115693E-2</v>
      </c>
    </row>
    <row r="11" spans="2:4" s="76" customFormat="1" ht="23.25" customHeight="1" thickBot="1" x14ac:dyDescent="0.4">
      <c r="B11" s="127" t="s">
        <v>76</v>
      </c>
      <c r="C11" s="128">
        <v>8.2175925925925895E-4</v>
      </c>
      <c r="D11" s="129">
        <v>4.0249433106575999E-2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26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95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11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9" t="s">
        <v>96</v>
      </c>
      <c r="C3" s="220"/>
      <c r="D3" s="221"/>
    </row>
    <row r="4" spans="2:4" s="76" customFormat="1" ht="23.25" customHeight="1" x14ac:dyDescent="0.35">
      <c r="B4" s="222" t="s">
        <v>203</v>
      </c>
      <c r="C4" s="223"/>
      <c r="D4" s="224"/>
    </row>
    <row r="5" spans="2:4" s="76" customFormat="1" ht="23.25" customHeight="1" x14ac:dyDescent="0.3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4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0"/>
  <sheetViews>
    <sheetView showZeros="0" topLeftCell="A3" workbookViewId="0">
      <selection activeCell="A19" sqref="A19:XFD25"/>
    </sheetView>
  </sheetViews>
  <sheetFormatPr defaultRowHeight="14.5" x14ac:dyDescent="0.35"/>
  <cols>
    <col min="1" max="1" width="39.26953125" bestFit="1" customWidth="1"/>
    <col min="2" max="2" width="17.1796875" customWidth="1"/>
  </cols>
  <sheetData>
    <row r="1" spans="1:16" x14ac:dyDescent="0.3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</row>
    <row r="2" spans="1:16" x14ac:dyDescent="0.35">
      <c r="A2" t="s">
        <v>37</v>
      </c>
      <c r="B2">
        <v>0</v>
      </c>
      <c r="C2">
        <v>7.5231481481481503E-3</v>
      </c>
      <c r="D2">
        <v>3.6805555555555602E-3</v>
      </c>
      <c r="E2">
        <v>2.04861111111111E-3</v>
      </c>
      <c r="F2">
        <v>7.7314814814814798E-3</v>
      </c>
      <c r="G2">
        <v>2.66203703703704E-3</v>
      </c>
      <c r="H2">
        <v>0</v>
      </c>
      <c r="I2">
        <v>0</v>
      </c>
      <c r="J2">
        <v>4.0509259259259301E-4</v>
      </c>
      <c r="K2">
        <v>0</v>
      </c>
      <c r="L2">
        <v>0</v>
      </c>
      <c r="M2">
        <v>2.2905092592592598E-2</v>
      </c>
      <c r="N2">
        <v>4.3750000000000004E-3</v>
      </c>
      <c r="O2">
        <v>2.93981481481481E-3</v>
      </c>
      <c r="P2">
        <v>1.54050925925926E-2</v>
      </c>
    </row>
    <row r="3" spans="1:16" x14ac:dyDescent="0.35">
      <c r="A3" t="s">
        <v>116</v>
      </c>
      <c r="B3">
        <v>0</v>
      </c>
      <c r="C3">
        <v>1.31828703703704E-2</v>
      </c>
      <c r="D3">
        <v>8.2986111111111108E-3</v>
      </c>
      <c r="E3">
        <v>8.3333333333333295E-4</v>
      </c>
      <c r="F3">
        <v>4.6759259259259297E-3</v>
      </c>
      <c r="G3">
        <v>7.5231481481481503E-4</v>
      </c>
      <c r="H3">
        <v>0</v>
      </c>
      <c r="I3">
        <v>0</v>
      </c>
      <c r="J3">
        <v>1.25E-3</v>
      </c>
      <c r="K3">
        <v>0</v>
      </c>
      <c r="L3">
        <v>0</v>
      </c>
      <c r="M3">
        <v>1.1122685185185201E-2</v>
      </c>
      <c r="N3">
        <v>5.9027777777777802E-3</v>
      </c>
      <c r="O3">
        <v>5.0578703703703697E-3</v>
      </c>
      <c r="P3">
        <v>1.7349537037037E-2</v>
      </c>
    </row>
    <row r="4" spans="1:16" x14ac:dyDescent="0.35">
      <c r="A4" t="s">
        <v>51</v>
      </c>
      <c r="B4">
        <v>0</v>
      </c>
      <c r="C4">
        <v>5.0694444444444398E-3</v>
      </c>
      <c r="D4">
        <v>2.8356481481481501E-3</v>
      </c>
      <c r="E4">
        <v>0</v>
      </c>
      <c r="F4">
        <v>5.3935185185185197E-3</v>
      </c>
      <c r="G4">
        <v>1.2847222222222201E-3</v>
      </c>
      <c r="H4">
        <v>0</v>
      </c>
      <c r="I4">
        <v>0</v>
      </c>
      <c r="J4">
        <v>3.7037037037037003E-4</v>
      </c>
      <c r="K4">
        <v>0</v>
      </c>
      <c r="L4">
        <v>0</v>
      </c>
      <c r="M4">
        <v>1.0127314814814801E-2</v>
      </c>
      <c r="N4">
        <v>4.0162037037036998E-3</v>
      </c>
      <c r="O4">
        <v>1.4583333333333299E-3</v>
      </c>
      <c r="P4">
        <v>1.35648148148148E-2</v>
      </c>
    </row>
    <row r="5" spans="1:16" x14ac:dyDescent="0.35">
      <c r="A5" t="s">
        <v>11</v>
      </c>
      <c r="B5">
        <v>0</v>
      </c>
      <c r="C5">
        <v>5.6365740740740699E-3</v>
      </c>
      <c r="D5">
        <v>1.8981481481481501E-3</v>
      </c>
      <c r="E5">
        <v>6.9444444444444404E-5</v>
      </c>
      <c r="F5">
        <v>1.14236111111111E-2</v>
      </c>
      <c r="G5">
        <v>1.8749999999999999E-3</v>
      </c>
      <c r="H5">
        <v>0</v>
      </c>
      <c r="I5">
        <v>0</v>
      </c>
      <c r="J5">
        <v>2.19907407407407E-4</v>
      </c>
      <c r="K5">
        <v>0</v>
      </c>
      <c r="L5">
        <v>0</v>
      </c>
      <c r="M5">
        <v>2.47800925925926E-2</v>
      </c>
      <c r="N5">
        <v>5.0115740740740702E-3</v>
      </c>
      <c r="O5">
        <v>4.1435185185185203E-3</v>
      </c>
      <c r="P5">
        <v>1.72106481481481E-2</v>
      </c>
    </row>
    <row r="6" spans="1:16" x14ac:dyDescent="0.35">
      <c r="A6" t="s">
        <v>12</v>
      </c>
      <c r="B6">
        <v>0</v>
      </c>
      <c r="C6">
        <v>1.7361111111111099E-3</v>
      </c>
      <c r="D6">
        <v>8.7962962962963005E-4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1.4583333333333299E-3</v>
      </c>
      <c r="O6">
        <v>7.8703703703703705E-4</v>
      </c>
      <c r="P6">
        <v>3.81944444444444E-3</v>
      </c>
    </row>
    <row r="7" spans="1:16" x14ac:dyDescent="0.35">
      <c r="A7" t="s">
        <v>199</v>
      </c>
      <c r="B7">
        <v>0</v>
      </c>
      <c r="C7">
        <v>2.6736111111111101E-3</v>
      </c>
      <c r="D7">
        <v>2.60416666666667E-3</v>
      </c>
      <c r="E7">
        <v>1.7361111111111101E-4</v>
      </c>
      <c r="F7">
        <v>4.3402777777777797E-3</v>
      </c>
      <c r="G7">
        <v>8.1018518518518505E-4</v>
      </c>
      <c r="H7">
        <v>0</v>
      </c>
      <c r="I7">
        <v>0</v>
      </c>
      <c r="J7">
        <v>1.50462962962963E-4</v>
      </c>
      <c r="K7">
        <v>0</v>
      </c>
      <c r="L7">
        <v>0</v>
      </c>
      <c r="M7">
        <v>3.6111111111111101E-3</v>
      </c>
      <c r="N7">
        <v>9.8379629629629598E-4</v>
      </c>
      <c r="O7">
        <v>5.20833333333333E-4</v>
      </c>
      <c r="P7">
        <v>2.88194444444444E-3</v>
      </c>
    </row>
    <row r="8" spans="1:16" x14ac:dyDescent="0.35">
      <c r="A8" t="s">
        <v>128</v>
      </c>
      <c r="B8">
        <v>0</v>
      </c>
      <c r="C8">
        <v>0</v>
      </c>
      <c r="D8">
        <v>0</v>
      </c>
      <c r="E8">
        <v>0</v>
      </c>
      <c r="F8">
        <v>6.01851851851852E-4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8.1018518518518503E-5</v>
      </c>
      <c r="O8">
        <v>2.31481481481481E-4</v>
      </c>
      <c r="P8">
        <v>9.3749999999999997E-4</v>
      </c>
    </row>
    <row r="9" spans="1:16" x14ac:dyDescent="0.35">
      <c r="A9" t="s">
        <v>129</v>
      </c>
      <c r="B9">
        <v>0</v>
      </c>
      <c r="C9">
        <v>0</v>
      </c>
      <c r="D9">
        <v>0</v>
      </c>
      <c r="E9">
        <v>0</v>
      </c>
      <c r="F9">
        <v>5.32407407407407E-4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35">
      <c r="A10" t="s">
        <v>200</v>
      </c>
      <c r="B10">
        <v>0</v>
      </c>
      <c r="C10">
        <v>0</v>
      </c>
      <c r="D10">
        <v>5.90277777777778E-4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1.50462962962963E-4</v>
      </c>
      <c r="O10">
        <v>0</v>
      </c>
      <c r="P10">
        <v>1.15740740740741E-4</v>
      </c>
    </row>
    <row r="11" spans="1:16" x14ac:dyDescent="0.35">
      <c r="A11" t="s">
        <v>127</v>
      </c>
      <c r="B11">
        <v>0</v>
      </c>
      <c r="C11">
        <v>0</v>
      </c>
      <c r="D11">
        <v>0</v>
      </c>
      <c r="E11">
        <v>0</v>
      </c>
      <c r="F11">
        <v>8.6805555555555605E-4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1.15740740740741E-4</v>
      </c>
      <c r="O11">
        <v>0</v>
      </c>
      <c r="P11">
        <v>1.15740740740741E-4</v>
      </c>
    </row>
    <row r="12" spans="1:16" x14ac:dyDescent="0.35">
      <c r="A12" t="s">
        <v>201</v>
      </c>
      <c r="B12">
        <v>0</v>
      </c>
      <c r="C12">
        <v>3.71527777777778E-3</v>
      </c>
      <c r="D12">
        <v>3.2754629629629601E-3</v>
      </c>
      <c r="E12">
        <v>0</v>
      </c>
      <c r="F12">
        <v>1.07638888888889E-3</v>
      </c>
      <c r="G12">
        <v>7.7546296296296304E-4</v>
      </c>
      <c r="H12">
        <v>0</v>
      </c>
      <c r="I12">
        <v>0</v>
      </c>
      <c r="J12">
        <v>9.2592592592592602E-5</v>
      </c>
      <c r="K12">
        <v>0</v>
      </c>
      <c r="L12">
        <v>0</v>
      </c>
      <c r="M12">
        <v>5.0578703703703697E-3</v>
      </c>
      <c r="N12">
        <v>3.4722222222222202E-4</v>
      </c>
      <c r="O12">
        <v>3.4722222222222202E-4</v>
      </c>
      <c r="P12">
        <v>1.6435185185185201E-3</v>
      </c>
    </row>
    <row r="13" spans="1:16" x14ac:dyDescent="0.35">
      <c r="A13" t="s">
        <v>202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 x14ac:dyDescent="0.35">
      <c r="A14" t="s">
        <v>13</v>
      </c>
      <c r="B14">
        <v>0</v>
      </c>
      <c r="C14">
        <v>2.4537037037037001E-3</v>
      </c>
      <c r="D14">
        <v>5.6712962962962999E-4</v>
      </c>
      <c r="E14">
        <v>0</v>
      </c>
      <c r="F14">
        <v>7.9166666666666708E-3</v>
      </c>
      <c r="G14">
        <v>5.90277777777778E-4</v>
      </c>
      <c r="H14">
        <v>0</v>
      </c>
      <c r="I14">
        <v>0</v>
      </c>
      <c r="J14">
        <v>0</v>
      </c>
      <c r="K14">
        <v>0</v>
      </c>
      <c r="L14">
        <v>0</v>
      </c>
      <c r="M14">
        <v>6.7824074074074097E-3</v>
      </c>
      <c r="N14">
        <v>7.4074074074074103E-4</v>
      </c>
      <c r="O14">
        <v>1.44675925925926E-3</v>
      </c>
      <c r="P14">
        <v>3.0787037037036998E-3</v>
      </c>
    </row>
    <row r="15" spans="1:16" x14ac:dyDescent="0.35">
      <c r="A15" t="s">
        <v>15</v>
      </c>
      <c r="B15">
        <v>0</v>
      </c>
      <c r="C15">
        <v>4.3981481481481502E-3</v>
      </c>
      <c r="D15">
        <v>0</v>
      </c>
      <c r="E15">
        <v>4.6296296296296298E-4</v>
      </c>
      <c r="F15">
        <v>3.8194444444444398E-4</v>
      </c>
      <c r="G15">
        <v>1.8518518518518501E-4</v>
      </c>
      <c r="H15">
        <v>0</v>
      </c>
      <c r="I15">
        <v>0</v>
      </c>
      <c r="J15">
        <v>3.3564814814814801E-4</v>
      </c>
      <c r="K15">
        <v>0</v>
      </c>
      <c r="L15">
        <v>0</v>
      </c>
      <c r="M15">
        <v>4.4560185185185197E-3</v>
      </c>
      <c r="N15">
        <v>3.9120370370370403E-3</v>
      </c>
      <c r="O15">
        <v>2.0138888888888901E-3</v>
      </c>
      <c r="P15">
        <v>1.0763888888888899E-2</v>
      </c>
    </row>
    <row r="16" spans="1:16" x14ac:dyDescent="0.35">
      <c r="A16" t="s">
        <v>16</v>
      </c>
      <c r="B16">
        <v>0</v>
      </c>
      <c r="C16">
        <v>1.11111111111111E-3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1.0879629629629601E-3</v>
      </c>
      <c r="N16">
        <v>0</v>
      </c>
      <c r="O16">
        <v>3.9351851851851901E-4</v>
      </c>
      <c r="P16">
        <v>6.2500000000000001E-4</v>
      </c>
    </row>
    <row r="17" spans="1:16" x14ac:dyDescent="0.35">
      <c r="A17" t="s">
        <v>17</v>
      </c>
      <c r="B17">
        <v>0</v>
      </c>
      <c r="C17">
        <v>1.37731481481481E-3</v>
      </c>
      <c r="D17">
        <v>2.0833333333333299E-4</v>
      </c>
      <c r="E17">
        <v>0</v>
      </c>
      <c r="F17">
        <v>1.15740740740741E-4</v>
      </c>
      <c r="G17">
        <v>0</v>
      </c>
      <c r="H17">
        <v>0</v>
      </c>
      <c r="I17">
        <v>0</v>
      </c>
      <c r="J17">
        <v>1.6203703703703701E-4</v>
      </c>
      <c r="K17">
        <v>0</v>
      </c>
      <c r="L17">
        <v>0</v>
      </c>
      <c r="M17">
        <v>4.1666666666666702E-4</v>
      </c>
      <c r="N17">
        <v>0</v>
      </c>
      <c r="O17">
        <v>0</v>
      </c>
      <c r="P17">
        <v>1.9675925925925899E-4</v>
      </c>
    </row>
    <row r="18" spans="1:16" x14ac:dyDescent="0.35">
      <c r="A18" t="s">
        <v>18</v>
      </c>
      <c r="B18">
        <v>0</v>
      </c>
      <c r="C18">
        <v>1.3101851851851899E-2</v>
      </c>
      <c r="D18">
        <v>1.37268518518519E-2</v>
      </c>
      <c r="E18">
        <v>2.6504629629629599E-3</v>
      </c>
      <c r="F18">
        <v>8.1365740740740704E-3</v>
      </c>
      <c r="G18">
        <v>3.0092592592592601E-3</v>
      </c>
      <c r="H18">
        <v>0</v>
      </c>
      <c r="I18">
        <v>0</v>
      </c>
      <c r="J18">
        <v>1.9560185185185201E-3</v>
      </c>
      <c r="K18">
        <v>0</v>
      </c>
      <c r="L18">
        <v>0</v>
      </c>
      <c r="M18">
        <v>3.1412037037037002E-2</v>
      </c>
      <c r="N18">
        <v>7.8819444444444397E-3</v>
      </c>
      <c r="O18">
        <v>6.5972222222222196E-3</v>
      </c>
      <c r="P18">
        <v>2.3564814814814799E-2</v>
      </c>
    </row>
    <row r="19" spans="1:16" x14ac:dyDescent="0.35">
      <c r="A19" t="s">
        <v>19</v>
      </c>
      <c r="B19">
        <v>0</v>
      </c>
      <c r="C19">
        <v>1.68287037037037E-2</v>
      </c>
      <c r="D19">
        <v>7.2222222222222202E-3</v>
      </c>
      <c r="E19">
        <v>9.0277777777777795E-4</v>
      </c>
      <c r="F19">
        <v>1.3657407407407399E-2</v>
      </c>
      <c r="G19">
        <v>1.6435185185185201E-3</v>
      </c>
      <c r="H19">
        <v>0</v>
      </c>
      <c r="I19">
        <v>0</v>
      </c>
      <c r="J19">
        <v>1.07638888888889E-3</v>
      </c>
      <c r="K19">
        <v>0</v>
      </c>
      <c r="L19">
        <v>0</v>
      </c>
      <c r="M19">
        <v>5.7870370370370398E-2</v>
      </c>
      <c r="N19">
        <v>8.1365740740740704E-3</v>
      </c>
      <c r="O19">
        <v>5.1967592592592603E-3</v>
      </c>
      <c r="P19">
        <v>2.3668981481481499E-2</v>
      </c>
    </row>
    <row r="20" spans="1:16" x14ac:dyDescent="0.35">
      <c r="A20" t="s">
        <v>20</v>
      </c>
      <c r="B20">
        <v>0</v>
      </c>
      <c r="C20">
        <v>1.33101851851852E-3</v>
      </c>
      <c r="D20">
        <v>0</v>
      </c>
      <c r="E20">
        <v>0</v>
      </c>
      <c r="F20">
        <v>0</v>
      </c>
      <c r="G20">
        <v>1.8518518518518501E-4</v>
      </c>
      <c r="H20">
        <v>0</v>
      </c>
      <c r="I20">
        <v>0</v>
      </c>
      <c r="J20">
        <v>3.2407407407407401E-4</v>
      </c>
      <c r="K20">
        <v>0</v>
      </c>
      <c r="L20">
        <v>0</v>
      </c>
      <c r="M20">
        <v>0</v>
      </c>
      <c r="N20">
        <v>5.09259259259259E-4</v>
      </c>
      <c r="O20">
        <v>2.5462962962962999E-4</v>
      </c>
      <c r="P20">
        <v>1.57407407407407E-3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" width="40.54296875" style="72" bestFit="1" customWidth="1"/>
    <col min="2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1.7974537037037001E-2</v>
      </c>
      <c r="C2" s="72">
        <v>4.7453703703703703E-3</v>
      </c>
      <c r="D2" s="73">
        <v>0.79113601630157904</v>
      </c>
      <c r="E2" s="73">
        <v>0.20886398369842099</v>
      </c>
    </row>
    <row r="3" spans="1:10" x14ac:dyDescent="0.35">
      <c r="A3" s="72" t="s">
        <v>116</v>
      </c>
      <c r="B3" s="72">
        <v>2.8310185185185199E-2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1.50925925925926E-2</v>
      </c>
      <c r="C4" s="72">
        <v>3.9467592592592601E-3</v>
      </c>
      <c r="D4" s="73">
        <v>0.79270516717325201</v>
      </c>
      <c r="E4" s="73">
        <v>0.20729483282674799</v>
      </c>
    </row>
    <row r="5" spans="1:10" x14ac:dyDescent="0.35">
      <c r="A5" s="72" t="s">
        <v>11</v>
      </c>
      <c r="B5" s="72">
        <v>2.5462962962963E-2</v>
      </c>
      <c r="C5" s="72">
        <v>9.0277777777777795E-4</v>
      </c>
      <c r="D5" s="73">
        <v>0.96575943810359999</v>
      </c>
      <c r="E5" s="73">
        <v>3.4240561896400401E-2</v>
      </c>
    </row>
    <row r="6" spans="1:10" x14ac:dyDescent="0.35">
      <c r="A6" s="72" t="s">
        <v>12</v>
      </c>
      <c r="B6" s="72">
        <v>1.57407407407407E-3</v>
      </c>
      <c r="C6" s="72">
        <v>4.4907407407407396E-3</v>
      </c>
      <c r="D6" s="73">
        <v>0.25954198473282403</v>
      </c>
      <c r="E6" s="73">
        <v>0.74045801526717603</v>
      </c>
    </row>
    <row r="7" spans="1:10" x14ac:dyDescent="0.35">
      <c r="A7" s="72" t="s">
        <v>199</v>
      </c>
      <c r="B7" s="72">
        <v>3.7384259259259302E-3</v>
      </c>
      <c r="C7" s="72">
        <v>6.4814814814814802E-4</v>
      </c>
      <c r="D7" s="73">
        <v>0.85224274406332501</v>
      </c>
      <c r="E7" s="73">
        <v>0.14775725593667499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6.9444444444444404E-4</v>
      </c>
      <c r="C8" s="72">
        <v>5.5555555555555599E-4</v>
      </c>
      <c r="D8" s="73">
        <v>0.55555555555555602</v>
      </c>
      <c r="E8" s="73">
        <v>0.44444444444444497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2.6620370370370399E-4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2.31481481481481E-4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2.3379629629629601E-3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3.6805555555555602E-3</v>
      </c>
      <c r="C14" s="72">
        <v>1.58564814814815E-3</v>
      </c>
      <c r="D14" s="73">
        <v>0.69890109890109897</v>
      </c>
      <c r="E14" s="73">
        <v>0.30109890109890097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1.66898148148148E-2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1.0185185185185199E-3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1.9675925925925899E-4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3.8043981481481498E-2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2.8449074074074099E-2</v>
      </c>
      <c r="C19" s="72">
        <v>8.5532407407407397E-3</v>
      </c>
      <c r="D19" s="72">
        <v>0.76884579293087296</v>
      </c>
      <c r="E19" s="72">
        <v>0.23115420706912701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2.3379629629629601E-3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4.0509259259259301E-4</v>
      </c>
      <c r="C2" s="72">
        <v>0</v>
      </c>
      <c r="D2" s="73">
        <v>1</v>
      </c>
      <c r="E2" s="73">
        <v>0</v>
      </c>
    </row>
    <row r="3" spans="1:10" x14ac:dyDescent="0.35">
      <c r="A3" s="72" t="s">
        <v>116</v>
      </c>
      <c r="B3" s="72">
        <v>1.07638888888889E-3</v>
      </c>
      <c r="C3" s="72">
        <v>1.7361111111111101E-4</v>
      </c>
      <c r="D3" s="73">
        <v>0.86111111111111105</v>
      </c>
      <c r="E3" s="73">
        <v>0.13888888888888901</v>
      </c>
    </row>
    <row r="4" spans="1:10" x14ac:dyDescent="0.35">
      <c r="A4" s="72" t="s">
        <v>51</v>
      </c>
      <c r="B4" s="72">
        <v>2.7777777777777799E-4</v>
      </c>
      <c r="C4" s="72">
        <v>9.2592592592592602E-5</v>
      </c>
      <c r="D4" s="73">
        <v>0.75</v>
      </c>
      <c r="E4" s="73">
        <v>0.25</v>
      </c>
    </row>
    <row r="5" spans="1:10" x14ac:dyDescent="0.35">
      <c r="A5" s="72" t="s">
        <v>11</v>
      </c>
      <c r="B5" s="72">
        <v>2.19907407407407E-4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1.50462962962963E-4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9.2592592592592602E-5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3.3564814814814801E-4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1.6203703703703701E-4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1.9560185185185201E-3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9.6064814814814797E-4</v>
      </c>
      <c r="C19" s="72">
        <v>1.15740740740741E-4</v>
      </c>
      <c r="D19" s="72">
        <v>0.89247311827956999</v>
      </c>
      <c r="E19" s="72">
        <v>0.10752688172043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3.2407407407407401E-4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7.5347222222222204E-3</v>
      </c>
      <c r="C2" s="72">
        <v>2.8587962962962998E-3</v>
      </c>
      <c r="D2" s="73">
        <v>0.72494432071269499</v>
      </c>
      <c r="E2" s="73">
        <v>0.27505567928730501</v>
      </c>
    </row>
    <row r="3" spans="1:10" x14ac:dyDescent="0.35">
      <c r="A3" s="72" t="s">
        <v>116</v>
      </c>
      <c r="B3" s="72">
        <v>4.9189814814814799E-3</v>
      </c>
      <c r="C3" s="72">
        <v>5.09259259259259E-4</v>
      </c>
      <c r="D3" s="73">
        <v>0.906183368869936</v>
      </c>
      <c r="E3" s="73">
        <v>9.3816631130063999E-2</v>
      </c>
    </row>
    <row r="4" spans="1:10" x14ac:dyDescent="0.35">
      <c r="A4" s="72" t="s">
        <v>51</v>
      </c>
      <c r="B4" s="72">
        <v>6.1111111111111097E-3</v>
      </c>
      <c r="C4" s="72">
        <v>5.6712962962962999E-4</v>
      </c>
      <c r="D4" s="73">
        <v>0.91507798960138698</v>
      </c>
      <c r="E4" s="73">
        <v>8.4922010398613496E-2</v>
      </c>
    </row>
    <row r="5" spans="1:10" x14ac:dyDescent="0.35">
      <c r="A5" s="72" t="s">
        <v>11</v>
      </c>
      <c r="B5" s="72">
        <v>1.0613425925925899E-2</v>
      </c>
      <c r="C5" s="72">
        <v>2.6851851851851802E-3</v>
      </c>
      <c r="D5" s="73">
        <v>0.798085291557876</v>
      </c>
      <c r="E5" s="73">
        <v>0.201914708442124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3.3449074074074102E-3</v>
      </c>
      <c r="C7" s="72">
        <v>1.80555555555556E-3</v>
      </c>
      <c r="D7" s="73">
        <v>0.64943820224719095</v>
      </c>
      <c r="E7" s="73">
        <v>0.35056179775280899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6.01851851851852E-4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5.32407407407407E-4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2.7777777777777799E-4</v>
      </c>
      <c r="C11" s="72">
        <v>5.90277777777778E-4</v>
      </c>
      <c r="D11" s="73">
        <v>0.32</v>
      </c>
      <c r="E11" s="73">
        <v>0.68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1.85185185185185E-3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6.5509259259259297E-3</v>
      </c>
      <c r="C14" s="72">
        <v>1.9560185185185201E-3</v>
      </c>
      <c r="D14" s="73">
        <v>0.77006802721088397</v>
      </c>
      <c r="E14" s="73">
        <v>0.22993197278911601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5.6712962962962999E-4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1.15740740740741E-4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1.1145833333333299E-2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1.24189814814815E-2</v>
      </c>
      <c r="C19" s="72">
        <v>2.88194444444444E-3</v>
      </c>
      <c r="D19" s="72">
        <v>0.81164901664145195</v>
      </c>
      <c r="E19" s="72">
        <v>0.188350983358548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1.8518518518518501E-4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1.9456018518518501E-2</v>
      </c>
      <c r="C2" s="72">
        <v>3.4490740740740701E-3</v>
      </c>
      <c r="D2" s="73">
        <v>0.84941889843355201</v>
      </c>
      <c r="E2" s="73">
        <v>0.15058110156644799</v>
      </c>
    </row>
    <row r="3" spans="1:10" x14ac:dyDescent="0.35">
      <c r="A3" s="72" t="s">
        <v>116</v>
      </c>
      <c r="B3" s="72">
        <v>1.1122685185185201E-2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9.5601851851851907E-3</v>
      </c>
      <c r="C4" s="72">
        <v>5.6712962962962999E-4</v>
      </c>
      <c r="D4" s="73">
        <v>0.94399999999999995</v>
      </c>
      <c r="E4" s="73">
        <v>5.6000000000000001E-2</v>
      </c>
    </row>
    <row r="5" spans="1:10" x14ac:dyDescent="0.35">
      <c r="A5" s="72" t="s">
        <v>11</v>
      </c>
      <c r="B5" s="72">
        <v>2.1458333333333302E-2</v>
      </c>
      <c r="C5" s="72">
        <v>3.32175925925926E-3</v>
      </c>
      <c r="D5" s="73">
        <v>0.86595049042503502</v>
      </c>
      <c r="E5" s="73">
        <v>0.134049509574965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3.0555555555555601E-3</v>
      </c>
      <c r="C7" s="72">
        <v>5.5555555555555599E-4</v>
      </c>
      <c r="D7" s="73">
        <v>0.84615384615384603</v>
      </c>
      <c r="E7" s="73">
        <v>0.15384615384615399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5.0578703703703697E-3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6.7824074074074097E-3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4.4560185185185197E-3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1.0879629629629601E-3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4.1666666666666702E-4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3.1412037037037002E-2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5.1782407407407402E-2</v>
      </c>
      <c r="C19" s="72">
        <v>6.08796296296296E-3</v>
      </c>
      <c r="D19" s="72">
        <v>0.89480000000000004</v>
      </c>
      <c r="E19" s="72">
        <v>0.1052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1.85185185185185E-3</v>
      </c>
      <c r="C2" s="72">
        <v>1.9675925925925899E-4</v>
      </c>
      <c r="D2" s="73">
        <v>0.903954802259887</v>
      </c>
      <c r="E2" s="73">
        <v>9.6045197740112997E-2</v>
      </c>
    </row>
    <row r="3" spans="1:10" x14ac:dyDescent="0.35">
      <c r="A3" s="72" t="s">
        <v>116</v>
      </c>
      <c r="B3" s="72">
        <v>8.3333333333333295E-4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6.9444444444444404E-5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1.7361111111111101E-4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4.6296296296296298E-4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2.6504629629629599E-3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7.2916666666666703E-4</v>
      </c>
      <c r="C19" s="72">
        <v>1.7361111111111101E-4</v>
      </c>
      <c r="D19" s="72">
        <v>0.80769230769230804</v>
      </c>
      <c r="E19" s="72">
        <v>0.19230769230769201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2.9282407407407399E-3</v>
      </c>
      <c r="C2" s="72">
        <v>7.5231481481481503E-4</v>
      </c>
      <c r="D2" s="73">
        <v>0.79559748427672905</v>
      </c>
      <c r="E2" s="73">
        <v>0.20440251572327001</v>
      </c>
    </row>
    <row r="3" spans="1:10" x14ac:dyDescent="0.35">
      <c r="A3" s="72" t="s">
        <v>116</v>
      </c>
      <c r="B3" s="72">
        <v>8.2986111111111108E-3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2.6273148148148102E-3</v>
      </c>
      <c r="C4" s="72">
        <v>2.0833333333333299E-4</v>
      </c>
      <c r="D4" s="73">
        <v>0.92653061224489797</v>
      </c>
      <c r="E4" s="73">
        <v>7.3469387755102006E-2</v>
      </c>
    </row>
    <row r="5" spans="1:10" x14ac:dyDescent="0.35">
      <c r="A5" s="72" t="s">
        <v>11</v>
      </c>
      <c r="B5" s="72">
        <v>8.2175925925925895E-4</v>
      </c>
      <c r="C5" s="72">
        <v>1.07638888888889E-3</v>
      </c>
      <c r="D5" s="73">
        <v>0.43292682926829301</v>
      </c>
      <c r="E5" s="73">
        <v>0.56707317073170704</v>
      </c>
    </row>
    <row r="6" spans="1:10" x14ac:dyDescent="0.35">
      <c r="A6" s="72" t="s">
        <v>12</v>
      </c>
      <c r="B6" s="72">
        <v>0</v>
      </c>
      <c r="C6" s="72">
        <v>8.7962962962963005E-4</v>
      </c>
      <c r="D6" s="73">
        <v>0</v>
      </c>
      <c r="E6" s="73">
        <v>1</v>
      </c>
    </row>
    <row r="7" spans="1:10" x14ac:dyDescent="0.35">
      <c r="A7" s="72" t="s">
        <v>199</v>
      </c>
      <c r="B7" s="72">
        <v>2.60416666666667E-3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5.90277777777778E-4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3.2754629629629601E-3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5.6712962962962999E-4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2.0833333333333299E-4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1.37268518518519E-2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5.7870370370370402E-3</v>
      </c>
      <c r="C19" s="72">
        <v>1.4351851851851899E-3</v>
      </c>
      <c r="D19" s="72">
        <v>0.80128205128205099</v>
      </c>
      <c r="E19" s="72">
        <v>0.19871794871794901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7"/>
  <sheetViews>
    <sheetView showGridLines="0" showZeros="0" view="pageBreakPreview" zoomScale="110" zoomScaleNormal="100" zoomScaleSheetLayoutView="110" workbookViewId="0">
      <selection activeCell="B19" sqref="B19"/>
    </sheetView>
  </sheetViews>
  <sheetFormatPr defaultColWidth="8.81640625" defaultRowHeight="14.5" x14ac:dyDescent="0.35"/>
  <cols>
    <col min="1" max="1" width="6.1796875" style="1" customWidth="1"/>
    <col min="2" max="2" width="56.7265625" style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ht="16.5" customHeight="1" x14ac:dyDescent="0.35">
      <c r="B3" s="183" t="s">
        <v>38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s="5" customFormat="1" ht="15" thickBot="1" x14ac:dyDescent="0.4">
      <c r="B4" s="186" t="s">
        <v>203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5" customFormat="1" x14ac:dyDescent="0.35">
      <c r="B5" s="39"/>
      <c r="C5" s="189" t="s">
        <v>25</v>
      </c>
      <c r="D5" s="189"/>
      <c r="E5" s="189"/>
      <c r="F5" s="189" t="s">
        <v>26</v>
      </c>
      <c r="G5" s="189"/>
      <c r="H5" s="189"/>
      <c r="I5" s="189" t="s">
        <v>27</v>
      </c>
      <c r="J5" s="189"/>
      <c r="K5" s="190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1.57407407407407E-3</v>
      </c>
      <c r="D7" s="12">
        <f t="shared" ref="D7:D19" si="0">IFERROR(C7/C$20,0)</f>
        <v>0.38095238095238032</v>
      </c>
      <c r="E7" s="12">
        <f t="shared" ref="E7:E19" si="1">IFERROR(C7/C$31,0)</f>
        <v>0.12307692307692276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1.57407407407407E-3</v>
      </c>
      <c r="J7" s="12">
        <f t="shared" ref="J7:J19" si="4">IFERROR(I7/I$20,0)</f>
        <v>0.38095238095238032</v>
      </c>
      <c r="K7" s="14">
        <f t="shared" ref="K7:K19" si="5">IFERROR(I7/I$31,0)</f>
        <v>0.12307692307692276</v>
      </c>
    </row>
    <row r="8" spans="2:11" s="5" customFormat="1" x14ac:dyDescent="0.35">
      <c r="B8" s="150" t="s">
        <v>116</v>
      </c>
      <c r="C8" s="11">
        <v>7.2916666666666703E-4</v>
      </c>
      <c r="D8" s="12">
        <f t="shared" si="0"/>
        <v>0.17647058823529435</v>
      </c>
      <c r="E8" s="12">
        <f t="shared" si="1"/>
        <v>5.7013574660633518E-2</v>
      </c>
      <c r="F8" s="11">
        <v>0</v>
      </c>
      <c r="G8" s="12">
        <f t="shared" si="2"/>
        <v>0</v>
      </c>
      <c r="H8" s="12">
        <f t="shared" si="3"/>
        <v>0</v>
      </c>
      <c r="I8" s="11">
        <v>7.2916666666666703E-4</v>
      </c>
      <c r="J8" s="12">
        <f t="shared" si="4"/>
        <v>0.17647058823529435</v>
      </c>
      <c r="K8" s="14">
        <f t="shared" si="5"/>
        <v>5.7013574660633518E-2</v>
      </c>
    </row>
    <row r="9" spans="2:11" s="5" customFormat="1" x14ac:dyDescent="0.35">
      <c r="B9" s="10" t="s">
        <v>51</v>
      </c>
      <c r="C9" s="11">
        <v>7.5231481481481503E-4</v>
      </c>
      <c r="D9" s="12">
        <f t="shared" si="0"/>
        <v>0.18207282913165287</v>
      </c>
      <c r="E9" s="12">
        <f t="shared" si="1"/>
        <v>5.8823529411764733E-2</v>
      </c>
      <c r="F9" s="11">
        <v>0</v>
      </c>
      <c r="G9" s="12">
        <f t="shared" si="2"/>
        <v>0</v>
      </c>
      <c r="H9" s="12">
        <f t="shared" si="3"/>
        <v>0</v>
      </c>
      <c r="I9" s="11">
        <v>7.5231481481481503E-4</v>
      </c>
      <c r="J9" s="12">
        <f t="shared" si="4"/>
        <v>0.18207282913165287</v>
      </c>
      <c r="K9" s="14">
        <f t="shared" si="5"/>
        <v>5.8823529411764733E-2</v>
      </c>
    </row>
    <row r="10" spans="2:11" s="5" customFormat="1" x14ac:dyDescent="0.35">
      <c r="B10" s="10" t="s">
        <v>11</v>
      </c>
      <c r="C10" s="11">
        <v>1.04166666666667E-4</v>
      </c>
      <c r="D10" s="12">
        <f t="shared" si="0"/>
        <v>2.521008403361355E-2</v>
      </c>
      <c r="E10" s="12">
        <f t="shared" si="1"/>
        <v>8.1447963800905243E-3</v>
      </c>
      <c r="F10" s="11">
        <v>0</v>
      </c>
      <c r="G10" s="12">
        <f t="shared" si="2"/>
        <v>0</v>
      </c>
      <c r="H10" s="12">
        <f t="shared" si="3"/>
        <v>0</v>
      </c>
      <c r="I10" s="11">
        <v>1.04166666666667E-4</v>
      </c>
      <c r="J10" s="12">
        <f t="shared" si="4"/>
        <v>2.521008403361355E-2</v>
      </c>
      <c r="K10" s="14">
        <f t="shared" si="5"/>
        <v>8.1447963800905243E-3</v>
      </c>
    </row>
    <row r="11" spans="2:11" s="5" customFormat="1" x14ac:dyDescent="0.3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35">
      <c r="B12" s="10" t="s">
        <v>199</v>
      </c>
      <c r="C12" s="11">
        <v>1.2731481481481499E-4</v>
      </c>
      <c r="D12" s="12">
        <f t="shared" si="0"/>
        <v>3.081232492997206E-2</v>
      </c>
      <c r="E12" s="12">
        <f t="shared" si="1"/>
        <v>9.9547511312217344E-3</v>
      </c>
      <c r="F12" s="11">
        <v>0</v>
      </c>
      <c r="G12" s="12">
        <f t="shared" si="2"/>
        <v>0</v>
      </c>
      <c r="H12" s="12">
        <f t="shared" si="3"/>
        <v>0</v>
      </c>
      <c r="I12" s="11">
        <v>1.2731481481481499E-4</v>
      </c>
      <c r="J12" s="12">
        <f t="shared" si="4"/>
        <v>3.081232492997206E-2</v>
      </c>
      <c r="K12" s="14">
        <f t="shared" si="5"/>
        <v>9.9547511312217344E-3</v>
      </c>
    </row>
    <row r="13" spans="2:11" s="5" customFormat="1" x14ac:dyDescent="0.35">
      <c r="B13" s="10" t="s">
        <v>128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129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200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127</v>
      </c>
      <c r="C16" s="11">
        <v>1.7361111111111101E-4</v>
      </c>
      <c r="D16" s="12">
        <f t="shared" si="0"/>
        <v>4.2016806722689086E-2</v>
      </c>
      <c r="E16" s="12">
        <f t="shared" si="1"/>
        <v>1.3574660633484156E-2</v>
      </c>
      <c r="F16" s="11">
        <v>0</v>
      </c>
      <c r="G16" s="12">
        <f t="shared" si="2"/>
        <v>0</v>
      </c>
      <c r="H16" s="12">
        <f t="shared" si="3"/>
        <v>0</v>
      </c>
      <c r="I16" s="11">
        <v>1.7361111111111101E-4</v>
      </c>
      <c r="J16" s="12">
        <f t="shared" si="4"/>
        <v>4.2016806722689086E-2</v>
      </c>
      <c r="K16" s="14">
        <f t="shared" si="5"/>
        <v>1.3574660633484156E-2</v>
      </c>
    </row>
    <row r="17" spans="2:11" s="5" customFormat="1" x14ac:dyDescent="0.35">
      <c r="B17" s="10" t="s">
        <v>201</v>
      </c>
      <c r="C17" s="11">
        <v>1.8518518518518501E-4</v>
      </c>
      <c r="D17" s="12">
        <f t="shared" si="0"/>
        <v>4.4817927170868348E-2</v>
      </c>
      <c r="E17" s="12">
        <f t="shared" si="1"/>
        <v>1.4479638009049762E-2</v>
      </c>
      <c r="F17" s="11">
        <v>0</v>
      </c>
      <c r="G17" s="12">
        <f t="shared" si="2"/>
        <v>0</v>
      </c>
      <c r="H17" s="12">
        <f t="shared" si="3"/>
        <v>0</v>
      </c>
      <c r="I17" s="11">
        <v>1.8518518518518501E-4</v>
      </c>
      <c r="J17" s="12">
        <f t="shared" si="4"/>
        <v>4.4817927170868348E-2</v>
      </c>
      <c r="K17" s="14">
        <f t="shared" si="5"/>
        <v>1.4479638009049762E-2</v>
      </c>
    </row>
    <row r="18" spans="2:11" s="5" customFormat="1" x14ac:dyDescent="0.35">
      <c r="B18" s="10" t="s">
        <v>202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4.8611111111111099E-4</v>
      </c>
      <c r="D19" s="12">
        <f t="shared" si="0"/>
        <v>0.11764705882352949</v>
      </c>
      <c r="E19" s="12">
        <f t="shared" si="1"/>
        <v>3.8009049773755653E-2</v>
      </c>
      <c r="F19" s="11">
        <v>0</v>
      </c>
      <c r="G19" s="12">
        <f t="shared" si="2"/>
        <v>0</v>
      </c>
      <c r="H19" s="12">
        <f t="shared" si="3"/>
        <v>0</v>
      </c>
      <c r="I19" s="11">
        <v>4.8611111111111099E-4</v>
      </c>
      <c r="J19" s="12">
        <f t="shared" si="4"/>
        <v>0.11764705882352949</v>
      </c>
      <c r="K19" s="14">
        <f t="shared" si="5"/>
        <v>3.8009049773755653E-2</v>
      </c>
    </row>
    <row r="20" spans="2:11" s="5" customFormat="1" ht="15.5" thickTop="1" thickBot="1" x14ac:dyDescent="0.4">
      <c r="B20" s="31" t="s">
        <v>3</v>
      </c>
      <c r="C20" s="32">
        <f>SUM(C7:C19)</f>
        <v>4.1319444444444407E-3</v>
      </c>
      <c r="D20" s="33">
        <f>IFERROR(SUM(D7:D19),0)</f>
        <v>1</v>
      </c>
      <c r="E20" s="33">
        <f>IFERROR(SUM(E7:E19),0)</f>
        <v>0.32307692307692287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4.1319444444444407E-3</v>
      </c>
      <c r="J20" s="33">
        <f>IFERROR(SUM(J7:J19),0)</f>
        <v>1</v>
      </c>
      <c r="K20" s="34">
        <f>IFERROR(SUM(K7:K19),0)</f>
        <v>0.32307692307692287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4.2824074074074102E-4</v>
      </c>
      <c r="D23" s="19"/>
      <c r="E23" s="12">
        <f>IFERROR(C23/C$31,0)</f>
        <v>3.3484162895927629E-2</v>
      </c>
      <c r="F23" s="11">
        <v>0</v>
      </c>
      <c r="G23" s="19"/>
      <c r="H23" s="12">
        <f>IFERROR(F23/F$31,0)</f>
        <v>0</v>
      </c>
      <c r="I23" s="11">
        <v>4.2824074074074102E-4</v>
      </c>
      <c r="J23" s="19"/>
      <c r="K23" s="14">
        <f>IFERROR(I23/I$31,0)</f>
        <v>3.3484162895927629E-2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 x14ac:dyDescent="0.35">
      <c r="B26" s="18" t="s">
        <v>18</v>
      </c>
      <c r="C26" s="11">
        <v>5.6249999999999998E-3</v>
      </c>
      <c r="D26" s="19"/>
      <c r="E26" s="12">
        <f t="shared" si="6"/>
        <v>0.43981900452488693</v>
      </c>
      <c r="F26" s="11">
        <v>0</v>
      </c>
      <c r="G26" s="19"/>
      <c r="H26" s="12">
        <f t="shared" si="7"/>
        <v>0</v>
      </c>
      <c r="I26" s="11">
        <v>5.6249999999999998E-3</v>
      </c>
      <c r="J26" s="19"/>
      <c r="K26" s="14">
        <f t="shared" si="8"/>
        <v>0.43981900452488693</v>
      </c>
    </row>
    <row r="27" spans="2:11" s="5" customFormat="1" x14ac:dyDescent="0.35">
      <c r="B27" s="18" t="s">
        <v>19</v>
      </c>
      <c r="C27" s="11">
        <v>2.60416666666667E-3</v>
      </c>
      <c r="D27" s="19"/>
      <c r="E27" s="12">
        <f t="shared" si="6"/>
        <v>0.20361990950226272</v>
      </c>
      <c r="F27" s="11">
        <v>0</v>
      </c>
      <c r="G27" s="19"/>
      <c r="H27" s="12">
        <f t="shared" si="7"/>
        <v>0</v>
      </c>
      <c r="I27" s="11">
        <v>2.60416666666667E-3</v>
      </c>
      <c r="J27" s="19"/>
      <c r="K27" s="14">
        <f t="shared" si="8"/>
        <v>0.20361990950226272</v>
      </c>
    </row>
    <row r="28" spans="2:11" s="5" customFormat="1" ht="15" thickBot="1" x14ac:dyDescent="0.4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s="5" customFormat="1" ht="15.5" thickTop="1" thickBot="1" x14ac:dyDescent="0.4">
      <c r="B29" s="31" t="s">
        <v>3</v>
      </c>
      <c r="C29" s="32">
        <f>SUM(C23:C28)</f>
        <v>8.6574074074074105E-3</v>
      </c>
      <c r="D29" s="33"/>
      <c r="E29" s="33">
        <f>IFERROR(SUM(E23:E28),0)</f>
        <v>0.67692307692307729</v>
      </c>
      <c r="F29" s="32">
        <f>SUM(F23:F28)</f>
        <v>0</v>
      </c>
      <c r="G29" s="33"/>
      <c r="H29" s="33">
        <f>IFERROR(SUM(H23:H28),0)</f>
        <v>0</v>
      </c>
      <c r="I29" s="32">
        <f>SUM(I23:I28)</f>
        <v>8.6574074074074105E-3</v>
      </c>
      <c r="J29" s="33"/>
      <c r="K29" s="34">
        <f>IFERROR(SUM(K23:K28),0)</f>
        <v>0.67692307692307729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1.278935185185185E-2</v>
      </c>
      <c r="D31" s="35"/>
      <c r="E31" s="36">
        <f>IFERROR(SUM(E20,E29),0)</f>
        <v>1.0000000000000002</v>
      </c>
      <c r="F31" s="32">
        <f>SUM(F20,F29)</f>
        <v>0</v>
      </c>
      <c r="G31" s="35"/>
      <c r="H31" s="36">
        <f>IFERROR(SUM(H20,H29),0)</f>
        <v>0</v>
      </c>
      <c r="I31" s="32">
        <f>SUM(I20,I29)</f>
        <v>1.278935185185185E-2</v>
      </c>
      <c r="J31" s="35"/>
      <c r="K31" s="38">
        <f>IFERROR(SUM(K20,K29),0)</f>
        <v>1.0000000000000002</v>
      </c>
    </row>
    <row r="32" spans="2:11" s="5" customFormat="1" ht="66" customHeight="1" thickTop="1" thickBot="1" x14ac:dyDescent="0.4">
      <c r="B32" s="180" t="s">
        <v>193</v>
      </c>
      <c r="C32" s="181"/>
      <c r="D32" s="181"/>
      <c r="E32" s="181"/>
      <c r="F32" s="181"/>
      <c r="G32" s="181"/>
      <c r="H32" s="181"/>
      <c r="I32" s="181"/>
      <c r="J32" s="181"/>
      <c r="K32" s="182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7.1064814814814801E-3</v>
      </c>
      <c r="C2" s="72">
        <v>4.1666666666666702E-4</v>
      </c>
      <c r="D2" s="73">
        <v>0.94461538461538497</v>
      </c>
      <c r="E2" s="73">
        <v>5.53846153846154E-2</v>
      </c>
    </row>
    <row r="3" spans="1:10" x14ac:dyDescent="0.35">
      <c r="A3" s="72" t="s">
        <v>116</v>
      </c>
      <c r="B3" s="72">
        <v>1.31828703703704E-2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5.0694444444444398E-3</v>
      </c>
      <c r="C4" s="72">
        <v>0</v>
      </c>
      <c r="D4" s="73">
        <v>1</v>
      </c>
      <c r="E4" s="73">
        <v>0</v>
      </c>
    </row>
    <row r="5" spans="1:10" x14ac:dyDescent="0.35">
      <c r="A5" s="72" t="s">
        <v>11</v>
      </c>
      <c r="B5" s="72">
        <v>5.4282407407407404E-3</v>
      </c>
      <c r="C5" s="72">
        <v>2.0833333333333299E-4</v>
      </c>
      <c r="D5" s="73">
        <v>0.96303901437371697</v>
      </c>
      <c r="E5" s="73">
        <v>3.6960985626283402E-2</v>
      </c>
    </row>
    <row r="6" spans="1:10" x14ac:dyDescent="0.35">
      <c r="A6" s="72" t="s">
        <v>12</v>
      </c>
      <c r="B6" s="72">
        <v>0</v>
      </c>
      <c r="C6" s="72">
        <v>1.7361111111111099E-3</v>
      </c>
      <c r="D6" s="73">
        <v>0</v>
      </c>
      <c r="E6" s="73">
        <v>1</v>
      </c>
    </row>
    <row r="7" spans="1:10" x14ac:dyDescent="0.35">
      <c r="A7" s="72" t="s">
        <v>199</v>
      </c>
      <c r="B7" s="72">
        <v>1.8981481481481501E-3</v>
      </c>
      <c r="C7" s="72">
        <v>7.7546296296296304E-4</v>
      </c>
      <c r="D7" s="73">
        <v>0.70995670995671001</v>
      </c>
      <c r="E7" s="73">
        <v>0.29004329004328999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3.71527777777778E-3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2.4537037037037001E-3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4.3981481481481502E-3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1.11111111111111E-3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1.37731481481481E-3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1.3101851851851899E-2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1.28587962962963E-2</v>
      </c>
      <c r="C19" s="72">
        <v>3.9699074074074098E-3</v>
      </c>
      <c r="D19" s="72">
        <v>0.76409903713892702</v>
      </c>
      <c r="E19" s="72">
        <v>0.23590096286107301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1.33101851851852E-3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9.1354166666666695E-2</v>
      </c>
      <c r="C2" s="72">
        <v>4.0949074074074103E-2</v>
      </c>
      <c r="D2" s="73">
        <v>0.690490770711224</v>
      </c>
      <c r="E2" s="73">
        <v>0.309509229288776</v>
      </c>
    </row>
    <row r="3" spans="1:10" x14ac:dyDescent="0.35">
      <c r="A3" s="72" t="s">
        <v>116</v>
      </c>
      <c r="B3" s="72">
        <v>7.27546296296296E-2</v>
      </c>
      <c r="C3" s="72">
        <v>1.30902777777778E-2</v>
      </c>
      <c r="D3" s="73">
        <v>0.84751247134960195</v>
      </c>
      <c r="E3" s="73">
        <v>0.152487528650398</v>
      </c>
    </row>
    <row r="4" spans="1:10" x14ac:dyDescent="0.35">
      <c r="A4" s="72" t="s">
        <v>51</v>
      </c>
      <c r="B4" s="72">
        <v>4.7141203703703699E-2</v>
      </c>
      <c r="C4" s="72">
        <v>1.9293981481481499E-2</v>
      </c>
      <c r="D4" s="73">
        <v>0.70958188153310098</v>
      </c>
      <c r="E4" s="73">
        <v>0.29041811846689902</v>
      </c>
    </row>
    <row r="5" spans="1:10" x14ac:dyDescent="0.35">
      <c r="A5" s="72" t="s">
        <v>11</v>
      </c>
      <c r="B5" s="72">
        <v>0.13982638888888901</v>
      </c>
      <c r="C5" s="72">
        <v>3.7534722222222199E-2</v>
      </c>
      <c r="D5" s="73">
        <v>0.78837118245888804</v>
      </c>
      <c r="E5" s="73">
        <v>0.21162881754111201</v>
      </c>
    </row>
    <row r="6" spans="1:10" x14ac:dyDescent="0.35">
      <c r="A6" s="72" t="s">
        <v>12</v>
      </c>
      <c r="B6" s="72">
        <v>1.29050925925926E-2</v>
      </c>
      <c r="C6" s="72">
        <v>2.21064814814815E-3</v>
      </c>
      <c r="D6" s="73">
        <v>0.85375191424195995</v>
      </c>
      <c r="E6" s="73">
        <v>0.14624808575803999</v>
      </c>
    </row>
    <row r="7" spans="1:10" x14ac:dyDescent="0.35">
      <c r="A7" s="72" t="s">
        <v>199</v>
      </c>
      <c r="B7" s="72">
        <v>6.1388888888888903E-2</v>
      </c>
      <c r="C7" s="72">
        <v>7.5578703703703702E-3</v>
      </c>
      <c r="D7" s="73">
        <v>0.89038106429410802</v>
      </c>
      <c r="E7" s="73">
        <v>0.109618935705892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1.05671296296296E-2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9.69907407407407E-3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1.0405092592592599E-2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6.7939814814814798E-3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2.5370370370370401E-2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0.105717592592593</v>
      </c>
      <c r="C14" s="72">
        <v>1.29398148148148E-2</v>
      </c>
      <c r="D14" s="73">
        <v>0.89094810768630495</v>
      </c>
      <c r="E14" s="73">
        <v>0.109051892313695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3.4722222222222202E-4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5.1620370370370396E-3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9.2361111111111099E-3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0.12762731481481501</v>
      </c>
      <c r="C19" s="72">
        <v>6.9189814814814801E-2</v>
      </c>
      <c r="D19" s="72">
        <v>0.64845633637165501</v>
      </c>
      <c r="E19" s="72">
        <v>0.35154366362834499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3.3680555555555599E-3</v>
      </c>
      <c r="C20" s="72">
        <v>0</v>
      </c>
      <c r="D20" s="72">
        <v>1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3.5879629629629602E-4</v>
      </c>
      <c r="C4" s="72">
        <v>0</v>
      </c>
      <c r="D4" s="73">
        <v>1</v>
      </c>
      <c r="E4" s="73">
        <v>0</v>
      </c>
    </row>
    <row r="5" spans="1:10" x14ac:dyDescent="0.35">
      <c r="A5" s="72" t="s">
        <v>11</v>
      </c>
      <c r="B5" s="72">
        <v>1.33101851851852E-3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1.1805555555555599E-3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9.2592592592592596E-4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1.52777777777778E-2</v>
      </c>
      <c r="C2" s="72">
        <v>2.1365740740740699E-2</v>
      </c>
      <c r="D2" s="73">
        <v>0.41692987997473202</v>
      </c>
      <c r="E2" s="73">
        <v>0.58307012002526803</v>
      </c>
    </row>
    <row r="3" spans="1:10" x14ac:dyDescent="0.35">
      <c r="A3" s="72" t="s">
        <v>116</v>
      </c>
      <c r="B3" s="72">
        <v>4.3009259259259303E-2</v>
      </c>
      <c r="C3" s="72">
        <v>5.4976851851851897E-3</v>
      </c>
      <c r="D3" s="73">
        <v>0.88666189453591004</v>
      </c>
      <c r="E3" s="73">
        <v>0.11333810546409</v>
      </c>
    </row>
    <row r="4" spans="1:10" x14ac:dyDescent="0.35">
      <c r="A4" s="72" t="s">
        <v>51</v>
      </c>
      <c r="B4" s="72">
        <v>1.39583333333333E-2</v>
      </c>
      <c r="C4" s="72">
        <v>3.4490740740740701E-3</v>
      </c>
      <c r="D4" s="73">
        <v>0.80186170212765995</v>
      </c>
      <c r="E4" s="73">
        <v>0.19813829787234</v>
      </c>
    </row>
    <row r="5" spans="1:10" x14ac:dyDescent="0.35">
      <c r="A5" s="72" t="s">
        <v>11</v>
      </c>
      <c r="B5" s="72">
        <v>4.7523148148148099E-2</v>
      </c>
      <c r="C5" s="72">
        <v>1.11111111111111E-3</v>
      </c>
      <c r="D5" s="73">
        <v>0.97715373631603997</v>
      </c>
      <c r="E5" s="73">
        <v>2.2846263683959998E-2</v>
      </c>
    </row>
    <row r="6" spans="1:10" x14ac:dyDescent="0.35">
      <c r="A6" s="72" t="s">
        <v>12</v>
      </c>
      <c r="B6" s="72">
        <v>2.8518518518518499E-2</v>
      </c>
      <c r="C6" s="72">
        <v>2.1990740740740699E-3</v>
      </c>
      <c r="D6" s="73">
        <v>0.92840994724943504</v>
      </c>
      <c r="E6" s="73">
        <v>7.1590052750565195E-2</v>
      </c>
    </row>
    <row r="7" spans="1:10" x14ac:dyDescent="0.35">
      <c r="A7" s="72" t="s">
        <v>199</v>
      </c>
      <c r="B7" s="72">
        <v>2.34027777777778E-2</v>
      </c>
      <c r="C7" s="72">
        <v>1.31828703703704E-2</v>
      </c>
      <c r="D7" s="73">
        <v>0.63967099019297702</v>
      </c>
      <c r="E7" s="73">
        <v>0.36032900980702298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8.6805555555555594E-3</v>
      </c>
      <c r="C8" s="72">
        <v>3.9351851851851796E-3</v>
      </c>
      <c r="D8" s="73">
        <v>0.68807339449541305</v>
      </c>
      <c r="E8" s="73">
        <v>0.31192660550458701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6.04166666666667E-3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2.83217592592593E-2</v>
      </c>
      <c r="C14" s="72">
        <v>1.23842592592593E-2</v>
      </c>
      <c r="D14" s="73">
        <v>0.69576343474552205</v>
      </c>
      <c r="E14" s="73">
        <v>0.30423656525447801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8.6805555555555605E-4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5.20833333333333E-4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1.1863425925925901E-2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2.9687499999999999E-2</v>
      </c>
      <c r="C19" s="72">
        <v>1.97222222222222E-2</v>
      </c>
      <c r="D19" s="72">
        <v>0.60084328882642302</v>
      </c>
      <c r="E19" s="72">
        <v>0.39915671117357698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3.2129629629629598E-2</v>
      </c>
      <c r="C2" s="72">
        <v>3.0462962962963001E-2</v>
      </c>
      <c r="D2" s="73">
        <v>0.51331360946745597</v>
      </c>
      <c r="E2" s="73">
        <v>0.48668639053254398</v>
      </c>
    </row>
    <row r="3" spans="1:10" x14ac:dyDescent="0.35">
      <c r="A3" s="72" t="s">
        <v>116</v>
      </c>
      <c r="B3" s="72">
        <v>4.6041666666666703E-2</v>
      </c>
      <c r="C3" s="72">
        <v>1.17476851851852E-2</v>
      </c>
      <c r="D3" s="73">
        <v>0.79671540156218701</v>
      </c>
      <c r="E3" s="73">
        <v>0.20328459843781299</v>
      </c>
    </row>
    <row r="4" spans="1:10" x14ac:dyDescent="0.35">
      <c r="A4" s="72" t="s">
        <v>51</v>
      </c>
      <c r="B4" s="72">
        <v>2.3877314814814799E-2</v>
      </c>
      <c r="C4" s="72">
        <v>0</v>
      </c>
      <c r="D4" s="73">
        <v>1</v>
      </c>
      <c r="E4" s="73">
        <v>0</v>
      </c>
    </row>
    <row r="5" spans="1:10" x14ac:dyDescent="0.35">
      <c r="A5" s="72" t="s">
        <v>11</v>
      </c>
      <c r="B5" s="72">
        <v>3.9618055555555601E-2</v>
      </c>
      <c r="C5" s="72">
        <v>2.9965277777777799E-2</v>
      </c>
      <c r="D5" s="73">
        <v>0.56936127744511</v>
      </c>
      <c r="E5" s="73">
        <v>0.43063872255489</v>
      </c>
    </row>
    <row r="6" spans="1:10" x14ac:dyDescent="0.35">
      <c r="A6" s="72" t="s">
        <v>12</v>
      </c>
      <c r="B6" s="72">
        <v>1.2500000000000001E-2</v>
      </c>
      <c r="C6" s="72">
        <v>4.1666666666666702E-4</v>
      </c>
      <c r="D6" s="73">
        <v>0.967741935483871</v>
      </c>
      <c r="E6" s="73">
        <v>3.2258064516128997E-2</v>
      </c>
    </row>
    <row r="7" spans="1:10" x14ac:dyDescent="0.35">
      <c r="A7" s="72" t="s">
        <v>199</v>
      </c>
      <c r="B7" s="72">
        <v>1.5752314814814799E-2</v>
      </c>
      <c r="C7" s="72">
        <v>1.1643518518518499E-2</v>
      </c>
      <c r="D7" s="73">
        <v>0.57498943810730896</v>
      </c>
      <c r="E7" s="73">
        <v>0.42501056189269099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1.25578703703704E-2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5.0578703703703697E-3</v>
      </c>
      <c r="C11" s="72">
        <v>2.8472222222222202E-3</v>
      </c>
      <c r="D11" s="73">
        <v>0.63982430453879902</v>
      </c>
      <c r="E11" s="73">
        <v>0.36017569546120098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1.81712962962963E-2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6.2418981481481499E-2</v>
      </c>
      <c r="C14" s="72">
        <v>5.2199074074074101E-3</v>
      </c>
      <c r="D14" s="73">
        <v>0.922826830937714</v>
      </c>
      <c r="E14" s="73">
        <v>7.7173169062286107E-2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8.6805555555555605E-4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2.19907407407407E-4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3.7037037037037003E-4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4.1319444444444398E-3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4.2442129629629601E-2</v>
      </c>
      <c r="C19" s="72">
        <v>3.9930555555555596E-3</v>
      </c>
      <c r="D19" s="72">
        <v>0.91400797607178497</v>
      </c>
      <c r="E19" s="72">
        <v>8.5992023928215394E-2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4.4212962962962999E-3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4.0740740740740702E-3</v>
      </c>
      <c r="C2" s="72">
        <v>0</v>
      </c>
      <c r="D2" s="73">
        <v>1</v>
      </c>
      <c r="E2" s="73">
        <v>0</v>
      </c>
    </row>
    <row r="3" spans="1:10" x14ac:dyDescent="0.35">
      <c r="A3" s="72" t="s">
        <v>116</v>
      </c>
      <c r="B3" s="72">
        <v>5.6944444444444403E-3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3.1250000000000002E-3</v>
      </c>
      <c r="C4" s="72">
        <v>0</v>
      </c>
      <c r="D4" s="73">
        <v>1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5.0694444444444398E-3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8.2175925925925895E-4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1.63194444444444E-3</v>
      </c>
      <c r="D19" s="72">
        <v>0</v>
      </c>
      <c r="E19" s="72">
        <v>1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128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129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200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201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202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2019-12-11T20:17:21Z</cp:lastPrinted>
  <dcterms:created xsi:type="dcterms:W3CDTF">2015-07-28T09:23:17Z</dcterms:created>
  <dcterms:modified xsi:type="dcterms:W3CDTF">2019-12-23T15:40:52Z</dcterms:modified>
</cp:coreProperties>
</file>