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heets/sheet13.xml" ContentType="application/vnd.openxmlformats-officedocument.spreadsheetml.chart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8.xml" ContentType="application/vnd.openxmlformats-officedocument.spreadsheetml.worksheet+xml"/>
  <Override PartName="/xl/drawings/drawing13.xml" ContentType="application/vnd.openxmlformats-officedocument.drawing+xml"/>
  <Override PartName="/xl/chartsheets/sheet4.xml" ContentType="application/vnd.openxmlformats-officedocument.spreadsheetml.chart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Override PartName="/xl/worksheets/sheet72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4.xml" ContentType="application/vnd.openxmlformats-officedocument.spreadsheetml.chart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99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heets/sheet5.xml" ContentType="application/vnd.openxmlformats-officedocument.spreadsheetml.chart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worksheets/sheet89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drawings/drawing11.xml" ContentType="application/vnd.openxmlformats-officedocument.drawing+xml"/>
  <Override PartName="/xl/chartsheets/sheet2.xml" ContentType="application/vnd.openxmlformats-officedocument.spreadsheetml.chart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charts/chart14.xml" ContentType="application/vnd.openxmlformats-officedocument.drawingml.char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23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'A10'!$A$1:$K$32</definedName>
    <definedName name="_xlnm.Print_Area" localSheetId="14">'A11'!$A$1:$K$32</definedName>
    <definedName name="_xlnm.Print_Area" localSheetId="16">'A12'!$A$1:$K$32</definedName>
    <definedName name="_xlnm.Print_Area" localSheetId="18">'A13'!$A$1:$K$32</definedName>
    <definedName name="_xlnm.Print_Area" localSheetId="20">'A14'!$A$1:$K$32</definedName>
    <definedName name="_xlnm.Print_Area" localSheetId="22">'A15'!$A$1:$K$32</definedName>
    <definedName name="_xlnm.Print_Area" localSheetId="27">'A19'!$A$1:$K$32</definedName>
    <definedName name="_xlnm.Print_Area" localSheetId="28">'A20'!$A$1:$K$32</definedName>
    <definedName name="_xlnm.Print_Area" localSheetId="29">'A21'!$A$1:$K$32</definedName>
    <definedName name="_xlnm.Print_Area" localSheetId="30">'A22'!$A$1:$K$32</definedName>
    <definedName name="_xlnm.Print_Area" localSheetId="31">'A23'!$A$1:$K$32</definedName>
    <definedName name="_xlnm.Print_Area" localSheetId="7">'A5'!$A$1:$K$32</definedName>
    <definedName name="_xlnm.Print_Area" localSheetId="8">'A6'!$A$1:$K$32</definedName>
    <definedName name="_xlnm.Print_Area" localSheetId="9">'A7'!$A$1:$K$32</definedName>
    <definedName name="_xlnm.Print_Area" localSheetId="10">'A8'!$A$1:$K$32</definedName>
    <definedName name="_xlnm.Print_Area" localSheetId="12">'A9'!$A$1:$K$32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'B3'!$A$1:$K$32</definedName>
    <definedName name="_xlnm.Print_Area" localSheetId="37">'B4'!$A$1:$K$32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  <definedName name="_xlnm.Print_Area" localSheetId="69">'Pagina 58'!$A$1:$D$25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365"/>
  <c r="F20"/>
  <c r="G20"/>
  <c r="H20"/>
  <c r="I20"/>
  <c r="J20"/>
  <c r="D20" l="1"/>
  <c r="L13" i="254" l="1"/>
  <c r="L14"/>
  <c r="L13" i="253"/>
  <c r="L14"/>
  <c r="L13" i="252"/>
  <c r="L13" i="362" l="1"/>
  <c r="L14"/>
  <c r="L15"/>
  <c r="I20" i="240" l="1"/>
  <c r="I29"/>
  <c r="L24" i="239"/>
  <c r="L25"/>
  <c r="L26"/>
  <c r="L27"/>
  <c r="L28"/>
  <c r="L23"/>
  <c r="L19"/>
  <c r="L18"/>
  <c r="L15"/>
  <c r="L16"/>
  <c r="L17"/>
  <c r="L13"/>
  <c r="L14"/>
  <c r="L8"/>
  <c r="L9"/>
  <c r="L10"/>
  <c r="L11"/>
  <c r="L12"/>
  <c r="L24" i="238"/>
  <c r="L25"/>
  <c r="L26"/>
  <c r="L27"/>
  <c r="L28"/>
  <c r="L8"/>
  <c r="L9"/>
  <c r="L10"/>
  <c r="L11"/>
  <c r="L12"/>
  <c r="L13"/>
  <c r="L14"/>
  <c r="L15"/>
  <c r="L16"/>
  <c r="L17"/>
  <c r="L18"/>
  <c r="L19"/>
  <c r="L24" i="237"/>
  <c r="L25"/>
  <c r="L26"/>
  <c r="L27"/>
  <c r="L28"/>
  <c r="L13"/>
  <c r="L14"/>
  <c r="L15"/>
  <c r="L16"/>
  <c r="L17"/>
  <c r="L18"/>
  <c r="L19"/>
  <c r="L8"/>
  <c r="L9"/>
  <c r="L10"/>
  <c r="L11"/>
  <c r="L12"/>
  <c r="K8" i="363" l="1"/>
  <c r="K9"/>
  <c r="K10"/>
  <c r="K11"/>
  <c r="K12"/>
  <c r="K13"/>
  <c r="K14"/>
  <c r="K15"/>
  <c r="K16"/>
  <c r="K17"/>
  <c r="K18"/>
  <c r="K19"/>
  <c r="K8" i="364"/>
  <c r="K9"/>
  <c r="K10"/>
  <c r="K11"/>
  <c r="K12"/>
  <c r="K13"/>
  <c r="K14"/>
  <c r="K15"/>
  <c r="K16"/>
  <c r="K17"/>
  <c r="K18"/>
  <c r="K19"/>
  <c r="K8" i="365"/>
  <c r="K9"/>
  <c r="K10"/>
  <c r="K11"/>
  <c r="K12"/>
  <c r="K13"/>
  <c r="K14"/>
  <c r="K15"/>
  <c r="K16"/>
  <c r="K17"/>
  <c r="K18"/>
  <c r="K19"/>
  <c r="K8" i="366"/>
  <c r="K9"/>
  <c r="K10"/>
  <c r="K11"/>
  <c r="K12"/>
  <c r="K13"/>
  <c r="K14"/>
  <c r="K15"/>
  <c r="K16"/>
  <c r="K17"/>
  <c r="K18"/>
  <c r="K19"/>
  <c r="K8" i="367"/>
  <c r="K9"/>
  <c r="K10"/>
  <c r="K11"/>
  <c r="K12"/>
  <c r="K13"/>
  <c r="K14"/>
  <c r="K15"/>
  <c r="K16"/>
  <c r="K17"/>
  <c r="K18"/>
  <c r="K19"/>
  <c r="K8" i="368"/>
  <c r="K9"/>
  <c r="K10"/>
  <c r="K11"/>
  <c r="K12"/>
  <c r="K13"/>
  <c r="K14"/>
  <c r="K15"/>
  <c r="K16"/>
  <c r="K17"/>
  <c r="K18"/>
  <c r="K19"/>
  <c r="K8" i="369"/>
  <c r="K9"/>
  <c r="K10"/>
  <c r="K11"/>
  <c r="K12"/>
  <c r="K13"/>
  <c r="K14"/>
  <c r="K15"/>
  <c r="K16"/>
  <c r="K17"/>
  <c r="K18"/>
  <c r="K19"/>
  <c r="K8" i="370"/>
  <c r="K9"/>
  <c r="K10"/>
  <c r="K11"/>
  <c r="K12"/>
  <c r="K13"/>
  <c r="K14"/>
  <c r="K15"/>
  <c r="K16"/>
  <c r="K17"/>
  <c r="K18"/>
  <c r="K19"/>
  <c r="K8" i="371"/>
  <c r="K9"/>
  <c r="K10"/>
  <c r="K11"/>
  <c r="K12"/>
  <c r="K13"/>
  <c r="K14"/>
  <c r="K15"/>
  <c r="K16"/>
  <c r="K17"/>
  <c r="K18"/>
  <c r="K19"/>
  <c r="K8" i="372"/>
  <c r="K9"/>
  <c r="K10"/>
  <c r="K11"/>
  <c r="K12"/>
  <c r="K13"/>
  <c r="K14"/>
  <c r="K15"/>
  <c r="K16"/>
  <c r="K17"/>
  <c r="K18"/>
  <c r="K19"/>
  <c r="K8" i="373"/>
  <c r="K9"/>
  <c r="K10"/>
  <c r="K11"/>
  <c r="K12"/>
  <c r="K13"/>
  <c r="K14"/>
  <c r="K15"/>
  <c r="K16"/>
  <c r="K17"/>
  <c r="K18"/>
  <c r="K19"/>
  <c r="K8" i="374"/>
  <c r="K9"/>
  <c r="K10"/>
  <c r="K11"/>
  <c r="K12"/>
  <c r="K13"/>
  <c r="K14"/>
  <c r="K15"/>
  <c r="K16"/>
  <c r="K17"/>
  <c r="K18"/>
  <c r="K19"/>
  <c r="K8" i="375"/>
  <c r="K9"/>
  <c r="K10"/>
  <c r="K11"/>
  <c r="K12"/>
  <c r="K13"/>
  <c r="K14"/>
  <c r="K15"/>
  <c r="K16"/>
  <c r="K17"/>
  <c r="K18"/>
  <c r="K19"/>
  <c r="K8" i="376"/>
  <c r="K9"/>
  <c r="K10"/>
  <c r="K11"/>
  <c r="K12"/>
  <c r="K13"/>
  <c r="K14"/>
  <c r="K15"/>
  <c r="K16"/>
  <c r="K17"/>
  <c r="K18"/>
  <c r="K19"/>
  <c r="K8" i="377"/>
  <c r="K9"/>
  <c r="K10"/>
  <c r="K11"/>
  <c r="K12"/>
  <c r="K13"/>
  <c r="K14"/>
  <c r="K15"/>
  <c r="K16"/>
  <c r="K17"/>
  <c r="K18"/>
  <c r="K19"/>
  <c r="I8" i="175"/>
  <c r="I9"/>
  <c r="I10"/>
  <c r="I11"/>
  <c r="I12"/>
  <c r="I13"/>
  <c r="I14"/>
  <c r="I15"/>
  <c r="I16"/>
  <c r="I17"/>
  <c r="I18"/>
  <c r="I19"/>
  <c r="I8" i="179"/>
  <c r="I9"/>
  <c r="I10"/>
  <c r="I11"/>
  <c r="I12"/>
  <c r="I13"/>
  <c r="I14"/>
  <c r="I15"/>
  <c r="I16"/>
  <c r="I17"/>
  <c r="I18"/>
  <c r="I19"/>
  <c r="I8" i="182"/>
  <c r="I9"/>
  <c r="I10"/>
  <c r="I11"/>
  <c r="I12"/>
  <c r="I13"/>
  <c r="I14"/>
  <c r="I15"/>
  <c r="I16"/>
  <c r="I17"/>
  <c r="I18"/>
  <c r="I19"/>
  <c r="I8" i="180"/>
  <c r="I9"/>
  <c r="I10"/>
  <c r="I11"/>
  <c r="I12"/>
  <c r="I13"/>
  <c r="I14"/>
  <c r="I15"/>
  <c r="I16"/>
  <c r="I17"/>
  <c r="I18"/>
  <c r="I19"/>
  <c r="I8" i="173"/>
  <c r="I9"/>
  <c r="I10"/>
  <c r="I11"/>
  <c r="I12"/>
  <c r="I13"/>
  <c r="I14"/>
  <c r="I15"/>
  <c r="I16"/>
  <c r="I17"/>
  <c r="I18"/>
  <c r="I19"/>
  <c r="I8" i="177"/>
  <c r="I9"/>
  <c r="I10"/>
  <c r="I11"/>
  <c r="I12"/>
  <c r="I13"/>
  <c r="I14"/>
  <c r="I15"/>
  <c r="I16"/>
  <c r="I17"/>
  <c r="I18"/>
  <c r="I19"/>
  <c r="I8" i="181"/>
  <c r="I9"/>
  <c r="I10"/>
  <c r="I11"/>
  <c r="I12"/>
  <c r="I13"/>
  <c r="I14"/>
  <c r="I15"/>
  <c r="I16"/>
  <c r="I17"/>
  <c r="I18"/>
  <c r="I19"/>
  <c r="I8" i="174"/>
  <c r="I9"/>
  <c r="I10"/>
  <c r="I11"/>
  <c r="I12"/>
  <c r="I13"/>
  <c r="I14"/>
  <c r="I15"/>
  <c r="I16"/>
  <c r="I17"/>
  <c r="I18"/>
  <c r="I19"/>
  <c r="I8" i="176"/>
  <c r="I9"/>
  <c r="I10"/>
  <c r="I11"/>
  <c r="I12"/>
  <c r="I13"/>
  <c r="I14"/>
  <c r="I15"/>
  <c r="I16"/>
  <c r="I17"/>
  <c r="I18"/>
  <c r="I19"/>
  <c r="I8" i="178"/>
  <c r="I9"/>
  <c r="I10"/>
  <c r="I11"/>
  <c r="I12"/>
  <c r="I13"/>
  <c r="I14"/>
  <c r="I15"/>
  <c r="I16"/>
  <c r="I17"/>
  <c r="I18"/>
  <c r="I19"/>
  <c r="I8" i="183"/>
  <c r="I9"/>
  <c r="I10"/>
  <c r="I11"/>
  <c r="I12"/>
  <c r="I13"/>
  <c r="I14"/>
  <c r="I15"/>
  <c r="I16"/>
  <c r="I17"/>
  <c r="I18"/>
  <c r="I19"/>
  <c r="I8" i="172"/>
  <c r="I9"/>
  <c r="I10"/>
  <c r="I11"/>
  <c r="I12"/>
  <c r="I13"/>
  <c r="I14"/>
  <c r="I15"/>
  <c r="I16"/>
  <c r="I17"/>
  <c r="I18"/>
  <c r="I19"/>
  <c r="I24" i="183" l="1"/>
  <c r="I25"/>
  <c r="I26"/>
  <c r="I27"/>
  <c r="I28"/>
  <c r="I23"/>
  <c r="I7"/>
  <c r="I24" i="178"/>
  <c r="I25"/>
  <c r="I26"/>
  <c r="I27"/>
  <c r="I28"/>
  <c r="I23"/>
  <c r="I7"/>
  <c r="I24" i="176"/>
  <c r="I25"/>
  <c r="I26"/>
  <c r="I27"/>
  <c r="I28"/>
  <c r="I23"/>
  <c r="I7"/>
  <c r="I24" i="174"/>
  <c r="I25"/>
  <c r="I26"/>
  <c r="I27"/>
  <c r="I28"/>
  <c r="I23"/>
  <c r="I7"/>
  <c r="I24" i="181"/>
  <c r="I25"/>
  <c r="I26"/>
  <c r="I27"/>
  <c r="I28"/>
  <c r="I23"/>
  <c r="I7"/>
  <c r="I24" i="177"/>
  <c r="I25"/>
  <c r="I26"/>
  <c r="I27"/>
  <c r="I28"/>
  <c r="I23"/>
  <c r="I7"/>
  <c r="I24" i="173"/>
  <c r="I25"/>
  <c r="I26"/>
  <c r="I27"/>
  <c r="I28"/>
  <c r="I23"/>
  <c r="I7"/>
  <c r="I24" i="180"/>
  <c r="I25"/>
  <c r="I26"/>
  <c r="I27"/>
  <c r="I28"/>
  <c r="I23"/>
  <c r="I7"/>
  <c r="I24" i="182"/>
  <c r="I25"/>
  <c r="I26"/>
  <c r="I27"/>
  <c r="I28"/>
  <c r="I23"/>
  <c r="I7"/>
  <c r="I24" i="179"/>
  <c r="I25"/>
  <c r="I26"/>
  <c r="I27"/>
  <c r="I28"/>
  <c r="I23"/>
  <c r="I7"/>
  <c r="I24" i="175"/>
  <c r="I25"/>
  <c r="I26"/>
  <c r="I27"/>
  <c r="I28"/>
  <c r="I23"/>
  <c r="I7"/>
  <c r="I24" i="172"/>
  <c r="I25"/>
  <c r="I26"/>
  <c r="I27"/>
  <c r="I28"/>
  <c r="I23"/>
  <c r="I7"/>
  <c r="I20" i="175" l="1"/>
  <c r="J7" l="1"/>
  <c r="J12"/>
  <c r="J19"/>
  <c r="J17"/>
  <c r="J15"/>
  <c r="J18"/>
  <c r="J13"/>
  <c r="J8"/>
  <c r="J10"/>
  <c r="J11"/>
  <c r="J14"/>
  <c r="J9"/>
  <c r="J16"/>
  <c r="I29" i="183"/>
  <c r="F29"/>
  <c r="C29"/>
  <c r="I20"/>
  <c r="F20"/>
  <c r="C20"/>
  <c r="I29" i="178"/>
  <c r="F29"/>
  <c r="C29"/>
  <c r="I20"/>
  <c r="F20"/>
  <c r="C20"/>
  <c r="I29" i="176"/>
  <c r="F29"/>
  <c r="C29"/>
  <c r="I20"/>
  <c r="F20"/>
  <c r="C20"/>
  <c r="I29" i="174"/>
  <c r="F29"/>
  <c r="C29"/>
  <c r="I20"/>
  <c r="F20"/>
  <c r="C20"/>
  <c r="I29" i="181"/>
  <c r="F29"/>
  <c r="C29"/>
  <c r="I20"/>
  <c r="F20"/>
  <c r="C20"/>
  <c r="C20" i="180"/>
  <c r="F20"/>
  <c r="I20"/>
  <c r="C29"/>
  <c r="F29"/>
  <c r="I29"/>
  <c r="I29" i="177"/>
  <c r="F29"/>
  <c r="C29"/>
  <c r="I20"/>
  <c r="F20"/>
  <c r="C20"/>
  <c r="I29" i="173"/>
  <c r="F29"/>
  <c r="C29"/>
  <c r="I20"/>
  <c r="F20"/>
  <c r="C20"/>
  <c r="I29" i="182"/>
  <c r="F29"/>
  <c r="C29"/>
  <c r="I20"/>
  <c r="F20"/>
  <c r="C20"/>
  <c r="K28" i="365"/>
  <c r="D29"/>
  <c r="D31" s="1"/>
  <c r="E29"/>
  <c r="E31" s="1"/>
  <c r="F29"/>
  <c r="F31" s="1"/>
  <c r="G29"/>
  <c r="G31" s="1"/>
  <c r="H29"/>
  <c r="H31" s="1"/>
  <c r="I29"/>
  <c r="I31" s="1"/>
  <c r="J29"/>
  <c r="J31" s="1"/>
  <c r="C29"/>
  <c r="C31" s="1"/>
  <c r="D29" i="364"/>
  <c r="E29"/>
  <c r="F29"/>
  <c r="G29"/>
  <c r="H29"/>
  <c r="I29"/>
  <c r="J29"/>
  <c r="C29"/>
  <c r="D20"/>
  <c r="E20"/>
  <c r="F20"/>
  <c r="G20"/>
  <c r="H20"/>
  <c r="I20"/>
  <c r="J20"/>
  <c r="C20"/>
  <c r="D29" i="363"/>
  <c r="E29"/>
  <c r="F29"/>
  <c r="G29"/>
  <c r="H29"/>
  <c r="I29"/>
  <c r="J29"/>
  <c r="C29"/>
  <c r="D20"/>
  <c r="E20"/>
  <c r="F20"/>
  <c r="G20"/>
  <c r="H20"/>
  <c r="I20"/>
  <c r="J20"/>
  <c r="C20"/>
  <c r="G8" i="183" l="1"/>
  <c r="G12"/>
  <c r="G16"/>
  <c r="G9"/>
  <c r="G13"/>
  <c r="G17"/>
  <c r="G10"/>
  <c r="G14"/>
  <c r="G18"/>
  <c r="G11"/>
  <c r="G15"/>
  <c r="G19"/>
  <c r="D8"/>
  <c r="D12"/>
  <c r="D16"/>
  <c r="D13"/>
  <c r="D9"/>
  <c r="D10"/>
  <c r="D14"/>
  <c r="D18"/>
  <c r="D11"/>
  <c r="D15"/>
  <c r="D19"/>
  <c r="D17"/>
  <c r="J19"/>
  <c r="J14"/>
  <c r="J9"/>
  <c r="J15"/>
  <c r="J10"/>
  <c r="J16"/>
  <c r="J11"/>
  <c r="J17"/>
  <c r="J12"/>
  <c r="J18"/>
  <c r="J13"/>
  <c r="J8"/>
  <c r="G8" i="178"/>
  <c r="G12"/>
  <c r="G16"/>
  <c r="G9"/>
  <c r="G13"/>
  <c r="G17"/>
  <c r="G10"/>
  <c r="G14"/>
  <c r="G18"/>
  <c r="G11"/>
  <c r="G15"/>
  <c r="G19"/>
  <c r="D9"/>
  <c r="D13"/>
  <c r="D17"/>
  <c r="D12"/>
  <c r="D10"/>
  <c r="D14"/>
  <c r="D18"/>
  <c r="D16"/>
  <c r="D11"/>
  <c r="D15"/>
  <c r="D19"/>
  <c r="D8"/>
  <c r="J19"/>
  <c r="J8"/>
  <c r="J17"/>
  <c r="J15"/>
  <c r="J18"/>
  <c r="J13"/>
  <c r="J16"/>
  <c r="J11"/>
  <c r="J14"/>
  <c r="J9"/>
  <c r="J12"/>
  <c r="J10"/>
  <c r="G8" i="176"/>
  <c r="G12"/>
  <c r="G16"/>
  <c r="G9"/>
  <c r="G17"/>
  <c r="G10"/>
  <c r="G18"/>
  <c r="G11"/>
  <c r="G19"/>
  <c r="G13"/>
  <c r="G14"/>
  <c r="G15"/>
  <c r="D8"/>
  <c r="D12"/>
  <c r="D16"/>
  <c r="D18"/>
  <c r="D15"/>
  <c r="D9"/>
  <c r="D13"/>
  <c r="D17"/>
  <c r="D14"/>
  <c r="D11"/>
  <c r="D10"/>
  <c r="D19"/>
  <c r="J11"/>
  <c r="J15"/>
  <c r="J19"/>
  <c r="J9"/>
  <c r="J18"/>
  <c r="J16"/>
  <c r="J12"/>
  <c r="J10"/>
  <c r="J8"/>
  <c r="J14"/>
  <c r="J17"/>
  <c r="J13"/>
  <c r="G8" i="174"/>
  <c r="G12"/>
  <c r="G16"/>
  <c r="G9"/>
  <c r="G13"/>
  <c r="G17"/>
  <c r="G10"/>
  <c r="G14"/>
  <c r="G18"/>
  <c r="G11"/>
  <c r="G15"/>
  <c r="G19"/>
  <c r="D16"/>
  <c r="D9"/>
  <c r="D13"/>
  <c r="D17"/>
  <c r="D10"/>
  <c r="D14"/>
  <c r="D18"/>
  <c r="D8"/>
  <c r="D11"/>
  <c r="D15"/>
  <c r="D19"/>
  <c r="D12"/>
  <c r="J19"/>
  <c r="J15"/>
  <c r="J18"/>
  <c r="J13"/>
  <c r="J16"/>
  <c r="J12"/>
  <c r="J11"/>
  <c r="J14"/>
  <c r="J9"/>
  <c r="J8"/>
  <c r="J10"/>
  <c r="J17"/>
  <c r="G9" i="181"/>
  <c r="G13"/>
  <c r="G17"/>
  <c r="G16"/>
  <c r="G10"/>
  <c r="G14"/>
  <c r="G18"/>
  <c r="G12"/>
  <c r="G11"/>
  <c r="G15"/>
  <c r="G19"/>
  <c r="G8"/>
  <c r="D8"/>
  <c r="D12"/>
  <c r="D16"/>
  <c r="D9"/>
  <c r="D13"/>
  <c r="D17"/>
  <c r="D10"/>
  <c r="D14"/>
  <c r="D18"/>
  <c r="D11"/>
  <c r="D15"/>
  <c r="D19"/>
  <c r="J19"/>
  <c r="J14"/>
  <c r="J9"/>
  <c r="J15"/>
  <c r="J10"/>
  <c r="J11"/>
  <c r="J12"/>
  <c r="J16"/>
  <c r="J17"/>
  <c r="J18"/>
  <c r="J13"/>
  <c r="J8"/>
  <c r="G8" i="177"/>
  <c r="G12"/>
  <c r="G16"/>
  <c r="G9"/>
  <c r="G13"/>
  <c r="G17"/>
  <c r="G10"/>
  <c r="G14"/>
  <c r="G18"/>
  <c r="G11"/>
  <c r="G15"/>
  <c r="G19"/>
  <c r="D8"/>
  <c r="D12"/>
  <c r="D16"/>
  <c r="D9"/>
  <c r="D13"/>
  <c r="D17"/>
  <c r="D10"/>
  <c r="D14"/>
  <c r="D18"/>
  <c r="D11"/>
  <c r="D15"/>
  <c r="D19"/>
  <c r="J19"/>
  <c r="J14"/>
  <c r="J9"/>
  <c r="J15"/>
  <c r="J10"/>
  <c r="J16"/>
  <c r="J11"/>
  <c r="J17"/>
  <c r="J12"/>
  <c r="J18"/>
  <c r="J13"/>
  <c r="J8"/>
  <c r="G16" i="173"/>
  <c r="G9"/>
  <c r="G13"/>
  <c r="G17"/>
  <c r="G10"/>
  <c r="G14"/>
  <c r="G18"/>
  <c r="G12"/>
  <c r="G11"/>
  <c r="G15"/>
  <c r="G19"/>
  <c r="G8"/>
  <c r="D9"/>
  <c r="D13"/>
  <c r="D17"/>
  <c r="D15"/>
  <c r="D12"/>
  <c r="D10"/>
  <c r="D14"/>
  <c r="D18"/>
  <c r="D11"/>
  <c r="D19"/>
  <c r="D8"/>
  <c r="D16"/>
  <c r="J19"/>
  <c r="J16"/>
  <c r="J15"/>
  <c r="J17"/>
  <c r="J12"/>
  <c r="J14"/>
  <c r="J10"/>
  <c r="J18"/>
  <c r="J13"/>
  <c r="J8"/>
  <c r="J11"/>
  <c r="J9"/>
  <c r="G8" i="180"/>
  <c r="G12"/>
  <c r="G16"/>
  <c r="G9"/>
  <c r="G13"/>
  <c r="G17"/>
  <c r="G10"/>
  <c r="G14"/>
  <c r="G18"/>
  <c r="G11"/>
  <c r="G15"/>
  <c r="G19"/>
  <c r="D7"/>
  <c r="D8"/>
  <c r="D12"/>
  <c r="D16"/>
  <c r="D9"/>
  <c r="D13"/>
  <c r="D17"/>
  <c r="D10"/>
  <c r="D14"/>
  <c r="D18"/>
  <c r="D11"/>
  <c r="D15"/>
  <c r="D19"/>
  <c r="J7"/>
  <c r="J19"/>
  <c r="J14"/>
  <c r="J9"/>
  <c r="J15"/>
  <c r="J10"/>
  <c r="J16"/>
  <c r="J11"/>
  <c r="J17"/>
  <c r="J12"/>
  <c r="J18"/>
  <c r="J13"/>
  <c r="J8"/>
  <c r="G9" i="182"/>
  <c r="G13"/>
  <c r="G17"/>
  <c r="G16"/>
  <c r="G10"/>
  <c r="G14"/>
  <c r="G18"/>
  <c r="G12"/>
  <c r="G11"/>
  <c r="G15"/>
  <c r="G19"/>
  <c r="G8"/>
  <c r="J16"/>
  <c r="J11"/>
  <c r="J17"/>
  <c r="J12"/>
  <c r="J19"/>
  <c r="J15"/>
  <c r="J18"/>
  <c r="J13"/>
  <c r="J8"/>
  <c r="J14"/>
  <c r="J9"/>
  <c r="J10"/>
  <c r="D9"/>
  <c r="D13"/>
  <c r="D17"/>
  <c r="D16"/>
  <c r="D10"/>
  <c r="D14"/>
  <c r="D18"/>
  <c r="D12"/>
  <c r="D11"/>
  <c r="D15"/>
  <c r="D19"/>
  <c r="D8"/>
  <c r="I31" i="183"/>
  <c r="K26" s="1"/>
  <c r="I31" i="176"/>
  <c r="J7" i="183"/>
  <c r="J7" i="178"/>
  <c r="I31" i="181"/>
  <c r="J7"/>
  <c r="I31" i="182"/>
  <c r="C31" i="180"/>
  <c r="F31"/>
  <c r="H23" s="1"/>
  <c r="I31" i="174"/>
  <c r="K25" s="1"/>
  <c r="I31" i="178"/>
  <c r="K23" s="1"/>
  <c r="J7" i="182"/>
  <c r="I31" i="173"/>
  <c r="G7" i="176"/>
  <c r="D7" i="182"/>
  <c r="F31" i="183"/>
  <c r="C31"/>
  <c r="G7"/>
  <c r="D7"/>
  <c r="F31" i="178"/>
  <c r="G7"/>
  <c r="C31"/>
  <c r="D7"/>
  <c r="J7" i="176"/>
  <c r="D7"/>
  <c r="C31"/>
  <c r="F31"/>
  <c r="G7" i="174"/>
  <c r="J7"/>
  <c r="D7"/>
  <c r="F31"/>
  <c r="C31"/>
  <c r="F31" i="181"/>
  <c r="G7"/>
  <c r="C31"/>
  <c r="D7"/>
  <c r="I31" i="177"/>
  <c r="G7"/>
  <c r="J7"/>
  <c r="D7"/>
  <c r="G7" i="173"/>
  <c r="J7"/>
  <c r="D7"/>
  <c r="G7" i="180"/>
  <c r="I31"/>
  <c r="C31" i="182"/>
  <c r="F31" i="177"/>
  <c r="C31"/>
  <c r="F31" i="173"/>
  <c r="C31"/>
  <c r="G7" i="182"/>
  <c r="F31"/>
  <c r="J29" i="377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6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5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4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3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2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1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70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69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68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67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J29" i="366"/>
  <c r="I29"/>
  <c r="H29"/>
  <c r="G29"/>
  <c r="F29"/>
  <c r="E29"/>
  <c r="D29"/>
  <c r="C29"/>
  <c r="K28"/>
  <c r="K27"/>
  <c r="K26"/>
  <c r="K25"/>
  <c r="K24"/>
  <c r="K23"/>
  <c r="J20"/>
  <c r="I20"/>
  <c r="H20"/>
  <c r="G20"/>
  <c r="F20"/>
  <c r="E20"/>
  <c r="D20"/>
  <c r="C20"/>
  <c r="K7"/>
  <c r="K27" i="365"/>
  <c r="K26"/>
  <c r="K25"/>
  <c r="K24"/>
  <c r="K23"/>
  <c r="K7"/>
  <c r="H31" i="364"/>
  <c r="C31"/>
  <c r="K28"/>
  <c r="K27"/>
  <c r="K26"/>
  <c r="K25"/>
  <c r="K24"/>
  <c r="K23"/>
  <c r="J31"/>
  <c r="G31"/>
  <c r="F31"/>
  <c r="K7"/>
  <c r="J31" i="363"/>
  <c r="K7"/>
  <c r="F31"/>
  <c r="K28"/>
  <c r="K27"/>
  <c r="K26"/>
  <c r="K25"/>
  <c r="K24"/>
  <c r="K23"/>
  <c r="I29" i="179"/>
  <c r="F29"/>
  <c r="C29"/>
  <c r="I20"/>
  <c r="F20"/>
  <c r="C20"/>
  <c r="C29" i="175"/>
  <c r="C20"/>
  <c r="F29"/>
  <c r="F20"/>
  <c r="F20" i="172"/>
  <c r="I29"/>
  <c r="F29"/>
  <c r="C29"/>
  <c r="I20"/>
  <c r="C20"/>
  <c r="I29" i="362"/>
  <c r="F29"/>
  <c r="C29"/>
  <c r="L28"/>
  <c r="L27"/>
  <c r="L26"/>
  <c r="L25"/>
  <c r="L24"/>
  <c r="L23"/>
  <c r="I20"/>
  <c r="F20"/>
  <c r="C20"/>
  <c r="L19"/>
  <c r="L17"/>
  <c r="L16"/>
  <c r="L12"/>
  <c r="L11"/>
  <c r="L10"/>
  <c r="L9"/>
  <c r="L8"/>
  <c r="L7"/>
  <c r="I29" i="260"/>
  <c r="F29"/>
  <c r="C29"/>
  <c r="I20"/>
  <c r="F20"/>
  <c r="C20"/>
  <c r="I29" i="259"/>
  <c r="F29"/>
  <c r="C29"/>
  <c r="I20"/>
  <c r="F20"/>
  <c r="C20"/>
  <c r="I29" i="257"/>
  <c r="F29"/>
  <c r="C29"/>
  <c r="I20"/>
  <c r="F20"/>
  <c r="C20"/>
  <c r="I29" i="256"/>
  <c r="F29"/>
  <c r="C29"/>
  <c r="I20"/>
  <c r="F20"/>
  <c r="C20"/>
  <c r="I29" i="255"/>
  <c r="F29"/>
  <c r="C29"/>
  <c r="I20"/>
  <c r="F20"/>
  <c r="C20"/>
  <c r="I29" i="254"/>
  <c r="F29"/>
  <c r="C29"/>
  <c r="L28"/>
  <c r="L27"/>
  <c r="L26"/>
  <c r="L25"/>
  <c r="L24"/>
  <c r="L23"/>
  <c r="I20"/>
  <c r="F20"/>
  <c r="C20"/>
  <c r="D7" s="1"/>
  <c r="L19"/>
  <c r="L17"/>
  <c r="L16"/>
  <c r="L15"/>
  <c r="L12"/>
  <c r="L11"/>
  <c r="L10"/>
  <c r="L9"/>
  <c r="L8"/>
  <c r="L7"/>
  <c r="I29" i="253"/>
  <c r="F29"/>
  <c r="C29"/>
  <c r="L28"/>
  <c r="L27"/>
  <c r="L26"/>
  <c r="L25"/>
  <c r="L24"/>
  <c r="L23"/>
  <c r="I20"/>
  <c r="F20"/>
  <c r="C20"/>
  <c r="L19"/>
  <c r="L17"/>
  <c r="L16"/>
  <c r="L15"/>
  <c r="L12"/>
  <c r="L11"/>
  <c r="L10"/>
  <c r="L9"/>
  <c r="L8"/>
  <c r="L7"/>
  <c r="I29" i="252"/>
  <c r="F29"/>
  <c r="C29"/>
  <c r="L28"/>
  <c r="L27"/>
  <c r="L26"/>
  <c r="L25"/>
  <c r="L24"/>
  <c r="L23"/>
  <c r="I20"/>
  <c r="F20"/>
  <c r="C20"/>
  <c r="L19"/>
  <c r="L17"/>
  <c r="L16"/>
  <c r="L15"/>
  <c r="L12"/>
  <c r="L11"/>
  <c r="L10"/>
  <c r="L9"/>
  <c r="L8"/>
  <c r="L7"/>
  <c r="I29" i="251"/>
  <c r="F29"/>
  <c r="C29"/>
  <c r="I20"/>
  <c r="F20"/>
  <c r="C20"/>
  <c r="I29" i="246"/>
  <c r="F29"/>
  <c r="C29"/>
  <c r="I20"/>
  <c r="F20"/>
  <c r="C20"/>
  <c r="I29" i="244"/>
  <c r="F29"/>
  <c r="C29"/>
  <c r="I20"/>
  <c r="F20"/>
  <c r="C20"/>
  <c r="I29" i="242"/>
  <c r="F29"/>
  <c r="C29"/>
  <c r="I20"/>
  <c r="F20"/>
  <c r="C20"/>
  <c r="I29" i="249"/>
  <c r="F29"/>
  <c r="C29"/>
  <c r="I20"/>
  <c r="F20"/>
  <c r="C20"/>
  <c r="I29" i="245"/>
  <c r="F29"/>
  <c r="C29"/>
  <c r="I20"/>
  <c r="F20"/>
  <c r="C20"/>
  <c r="I29" i="241"/>
  <c r="F29"/>
  <c r="C29"/>
  <c r="I20"/>
  <c r="F20"/>
  <c r="C20"/>
  <c r="I29" i="248"/>
  <c r="F29"/>
  <c r="C29"/>
  <c r="I20"/>
  <c r="F20"/>
  <c r="C20"/>
  <c r="I29" i="250"/>
  <c r="F29"/>
  <c r="C29"/>
  <c r="I20"/>
  <c r="F20"/>
  <c r="C20"/>
  <c r="I29" i="247"/>
  <c r="F29"/>
  <c r="C29"/>
  <c r="I20"/>
  <c r="F20"/>
  <c r="C20"/>
  <c r="I29" i="243"/>
  <c r="F29"/>
  <c r="C29"/>
  <c r="I20"/>
  <c r="F20"/>
  <c r="C20"/>
  <c r="I29" i="239"/>
  <c r="F29"/>
  <c r="C29"/>
  <c r="I20"/>
  <c r="F20"/>
  <c r="C20"/>
  <c r="L7"/>
  <c r="I29" i="238"/>
  <c r="F29"/>
  <c r="C29"/>
  <c r="L23"/>
  <c r="L29" s="1"/>
  <c r="I20"/>
  <c r="F20"/>
  <c r="C20"/>
  <c r="L7"/>
  <c r="H7" i="180" l="1"/>
  <c r="K23" i="183"/>
  <c r="H24" i="180"/>
  <c r="H28"/>
  <c r="H27"/>
  <c r="K24" i="183"/>
  <c r="K27"/>
  <c r="H8"/>
  <c r="H12"/>
  <c r="H16"/>
  <c r="H9"/>
  <c r="H13"/>
  <c r="H17"/>
  <c r="H10"/>
  <c r="H14"/>
  <c r="H18"/>
  <c r="H11"/>
  <c r="H15"/>
  <c r="H19"/>
  <c r="K15"/>
  <c r="K11"/>
  <c r="K13"/>
  <c r="K18"/>
  <c r="K17"/>
  <c r="K16"/>
  <c r="K14"/>
  <c r="K9"/>
  <c r="K12"/>
  <c r="K10"/>
  <c r="K19"/>
  <c r="K8"/>
  <c r="E8"/>
  <c r="E12"/>
  <c r="E16"/>
  <c r="E9"/>
  <c r="E13"/>
  <c r="E17"/>
  <c r="E10"/>
  <c r="E14"/>
  <c r="E18"/>
  <c r="E11"/>
  <c r="E15"/>
  <c r="E19"/>
  <c r="K25"/>
  <c r="K28"/>
  <c r="K7"/>
  <c r="H8" i="178"/>
  <c r="H12"/>
  <c r="H16"/>
  <c r="H9"/>
  <c r="H13"/>
  <c r="H17"/>
  <c r="H10"/>
  <c r="H14"/>
  <c r="H18"/>
  <c r="H11"/>
  <c r="H15"/>
  <c r="H19"/>
  <c r="E9"/>
  <c r="E13"/>
  <c r="E17"/>
  <c r="E12"/>
  <c r="E10"/>
  <c r="E14"/>
  <c r="E18"/>
  <c r="E8"/>
  <c r="E11"/>
  <c r="E15"/>
  <c r="E19"/>
  <c r="E16"/>
  <c r="K27"/>
  <c r="K19"/>
  <c r="K18"/>
  <c r="K17"/>
  <c r="K15"/>
  <c r="K14"/>
  <c r="K13"/>
  <c r="K12"/>
  <c r="K16"/>
  <c r="K11"/>
  <c r="K10"/>
  <c r="K9"/>
  <c r="K8"/>
  <c r="H8" i="176"/>
  <c r="H12"/>
  <c r="H16"/>
  <c r="H13"/>
  <c r="H14"/>
  <c r="H15"/>
  <c r="H9"/>
  <c r="H17"/>
  <c r="H10"/>
  <c r="H18"/>
  <c r="H11"/>
  <c r="H19"/>
  <c r="K7"/>
  <c r="K15"/>
  <c r="K19"/>
  <c r="K8"/>
  <c r="K18"/>
  <c r="K17"/>
  <c r="K16"/>
  <c r="K11"/>
  <c r="K12"/>
  <c r="K10"/>
  <c r="K14"/>
  <c r="K13"/>
  <c r="K9"/>
  <c r="E8"/>
  <c r="E12"/>
  <c r="E16"/>
  <c r="E18"/>
  <c r="E15"/>
  <c r="E9"/>
  <c r="E13"/>
  <c r="E17"/>
  <c r="E11"/>
  <c r="E10"/>
  <c r="E14"/>
  <c r="E19"/>
  <c r="H8" i="174"/>
  <c r="H12"/>
  <c r="H16"/>
  <c r="H9"/>
  <c r="H13"/>
  <c r="H17"/>
  <c r="H10"/>
  <c r="H14"/>
  <c r="H18"/>
  <c r="H11"/>
  <c r="H15"/>
  <c r="H19"/>
  <c r="K15"/>
  <c r="K10"/>
  <c r="K16"/>
  <c r="K11"/>
  <c r="K17"/>
  <c r="K12"/>
  <c r="K19"/>
  <c r="K9"/>
  <c r="K18"/>
  <c r="K13"/>
  <c r="K8"/>
  <c r="K14"/>
  <c r="E8"/>
  <c r="E9"/>
  <c r="E13"/>
  <c r="E17"/>
  <c r="E12"/>
  <c r="E10"/>
  <c r="E14"/>
  <c r="E18"/>
  <c r="E11"/>
  <c r="E15"/>
  <c r="E19"/>
  <c r="E16"/>
  <c r="H9" i="181"/>
  <c r="H13"/>
  <c r="H17"/>
  <c r="H8"/>
  <c r="H10"/>
  <c r="H14"/>
  <c r="H18"/>
  <c r="H16"/>
  <c r="H11"/>
  <c r="H15"/>
  <c r="H19"/>
  <c r="H12"/>
  <c r="K28"/>
  <c r="K19"/>
  <c r="K14"/>
  <c r="K9"/>
  <c r="K10"/>
  <c r="K17"/>
  <c r="K15"/>
  <c r="K16"/>
  <c r="K11"/>
  <c r="K12"/>
  <c r="K18"/>
  <c r="K13"/>
  <c r="K8"/>
  <c r="E8"/>
  <c r="E12"/>
  <c r="E16"/>
  <c r="E9"/>
  <c r="E13"/>
  <c r="E17"/>
  <c r="E10"/>
  <c r="E14"/>
  <c r="E18"/>
  <c r="E11"/>
  <c r="E15"/>
  <c r="E19"/>
  <c r="H8" i="177"/>
  <c r="H12"/>
  <c r="H16"/>
  <c r="H9"/>
  <c r="H13"/>
  <c r="H17"/>
  <c r="H10"/>
  <c r="H14"/>
  <c r="H18"/>
  <c r="H11"/>
  <c r="H15"/>
  <c r="H19"/>
  <c r="K26"/>
  <c r="K19"/>
  <c r="K14"/>
  <c r="K9"/>
  <c r="K15"/>
  <c r="K10"/>
  <c r="K16"/>
  <c r="K11"/>
  <c r="K17"/>
  <c r="K12"/>
  <c r="K18"/>
  <c r="K13"/>
  <c r="K8"/>
  <c r="E8"/>
  <c r="E12"/>
  <c r="E16"/>
  <c r="E9"/>
  <c r="E13"/>
  <c r="E17"/>
  <c r="E10"/>
  <c r="E14"/>
  <c r="E18"/>
  <c r="E11"/>
  <c r="E15"/>
  <c r="E19"/>
  <c r="H9" i="173"/>
  <c r="H13"/>
  <c r="H17"/>
  <c r="H10"/>
  <c r="H14"/>
  <c r="H18"/>
  <c r="H12"/>
  <c r="H11"/>
  <c r="H15"/>
  <c r="H19"/>
  <c r="H8"/>
  <c r="H16"/>
  <c r="E9"/>
  <c r="E13"/>
  <c r="E17"/>
  <c r="E15"/>
  <c r="E19"/>
  <c r="E12"/>
  <c r="E16"/>
  <c r="E10"/>
  <c r="E14"/>
  <c r="E18"/>
  <c r="E11"/>
  <c r="E8"/>
  <c r="K24"/>
  <c r="K8"/>
  <c r="K19"/>
  <c r="K18"/>
  <c r="K13"/>
  <c r="K15"/>
  <c r="K16"/>
  <c r="K10"/>
  <c r="K17"/>
  <c r="K11"/>
  <c r="K14"/>
  <c r="K9"/>
  <c r="K12"/>
  <c r="H25" i="180"/>
  <c r="H8"/>
  <c r="H12"/>
  <c r="H16"/>
  <c r="H9"/>
  <c r="H13"/>
  <c r="H17"/>
  <c r="H10"/>
  <c r="H14"/>
  <c r="H18"/>
  <c r="H11"/>
  <c r="H15"/>
  <c r="H19"/>
  <c r="E28"/>
  <c r="E8"/>
  <c r="E12"/>
  <c r="E16"/>
  <c r="E9"/>
  <c r="E13"/>
  <c r="E17"/>
  <c r="E10"/>
  <c r="E14"/>
  <c r="E18"/>
  <c r="E11"/>
  <c r="E15"/>
  <c r="E19"/>
  <c r="K19"/>
  <c r="K14"/>
  <c r="K9"/>
  <c r="K15"/>
  <c r="K10"/>
  <c r="K16"/>
  <c r="K11"/>
  <c r="K17"/>
  <c r="K12"/>
  <c r="K18"/>
  <c r="K13"/>
  <c r="K8"/>
  <c r="H8" i="182"/>
  <c r="H12"/>
  <c r="H16"/>
  <c r="H9"/>
  <c r="H13"/>
  <c r="H17"/>
  <c r="H10"/>
  <c r="H14"/>
  <c r="H18"/>
  <c r="H11"/>
  <c r="H15"/>
  <c r="H19"/>
  <c r="E9"/>
  <c r="E13"/>
  <c r="E17"/>
  <c r="E8"/>
  <c r="E10"/>
  <c r="E14"/>
  <c r="E18"/>
  <c r="E16"/>
  <c r="E11"/>
  <c r="E15"/>
  <c r="E19"/>
  <c r="E12"/>
  <c r="K24"/>
  <c r="K19"/>
  <c r="K8"/>
  <c r="K17"/>
  <c r="K15"/>
  <c r="K18"/>
  <c r="K13"/>
  <c r="K11"/>
  <c r="K14"/>
  <c r="K9"/>
  <c r="K12"/>
  <c r="K16"/>
  <c r="K10"/>
  <c r="G8" i="179"/>
  <c r="G12"/>
  <c r="G16"/>
  <c r="G9"/>
  <c r="G13"/>
  <c r="G17"/>
  <c r="G10"/>
  <c r="G14"/>
  <c r="G18"/>
  <c r="G11"/>
  <c r="G15"/>
  <c r="G19"/>
  <c r="D8"/>
  <c r="D12"/>
  <c r="D16"/>
  <c r="D9"/>
  <c r="D13"/>
  <c r="D17"/>
  <c r="D10"/>
  <c r="D14"/>
  <c r="D18"/>
  <c r="D11"/>
  <c r="D15"/>
  <c r="D19"/>
  <c r="J19"/>
  <c r="J14"/>
  <c r="J9"/>
  <c r="J10"/>
  <c r="J12"/>
  <c r="J15"/>
  <c r="J16"/>
  <c r="J11"/>
  <c r="J17"/>
  <c r="J18"/>
  <c r="J13"/>
  <c r="J8"/>
  <c r="G8" i="175"/>
  <c r="G12"/>
  <c r="G16"/>
  <c r="G9"/>
  <c r="G13"/>
  <c r="G17"/>
  <c r="G10"/>
  <c r="G14"/>
  <c r="G18"/>
  <c r="G11"/>
  <c r="G15"/>
  <c r="G19"/>
  <c r="D9"/>
  <c r="D13"/>
  <c r="D17"/>
  <c r="D16"/>
  <c r="D10"/>
  <c r="D14"/>
  <c r="D18"/>
  <c r="D12"/>
  <c r="D11"/>
  <c r="D15"/>
  <c r="D19"/>
  <c r="D8"/>
  <c r="G8" i="172"/>
  <c r="G12"/>
  <c r="G16"/>
  <c r="G19"/>
  <c r="G9"/>
  <c r="G13"/>
  <c r="G17"/>
  <c r="G11"/>
  <c r="G10"/>
  <c r="G14"/>
  <c r="G18"/>
  <c r="G15"/>
  <c r="J19"/>
  <c r="J14"/>
  <c r="J9"/>
  <c r="J15"/>
  <c r="J10"/>
  <c r="J16"/>
  <c r="J11"/>
  <c r="J17"/>
  <c r="J12"/>
  <c r="J13"/>
  <c r="J18"/>
  <c r="J8"/>
  <c r="D8"/>
  <c r="D12"/>
  <c r="D16"/>
  <c r="D9"/>
  <c r="D13"/>
  <c r="D17"/>
  <c r="D10"/>
  <c r="D14"/>
  <c r="D18"/>
  <c r="D11"/>
  <c r="D15"/>
  <c r="D19"/>
  <c r="J8" i="362"/>
  <c r="J12"/>
  <c r="J16"/>
  <c r="J9"/>
  <c r="J13"/>
  <c r="J17"/>
  <c r="J10"/>
  <c r="J14"/>
  <c r="J18"/>
  <c r="J11"/>
  <c r="J15"/>
  <c r="J19"/>
  <c r="G9"/>
  <c r="G13"/>
  <c r="G17"/>
  <c r="G8"/>
  <c r="G16"/>
  <c r="G10"/>
  <c r="G14"/>
  <c r="G18"/>
  <c r="G11"/>
  <c r="G15"/>
  <c r="G19"/>
  <c r="G12"/>
  <c r="D8"/>
  <c r="D12"/>
  <c r="D16"/>
  <c r="D18"/>
  <c r="D19"/>
  <c r="D9"/>
  <c r="D13"/>
  <c r="D17"/>
  <c r="D14"/>
  <c r="D15"/>
  <c r="D10"/>
  <c r="D11"/>
  <c r="J8" i="260"/>
  <c r="J12"/>
  <c r="J16"/>
  <c r="J9"/>
  <c r="J13"/>
  <c r="J17"/>
  <c r="J15"/>
  <c r="J10"/>
  <c r="J14"/>
  <c r="J18"/>
  <c r="J11"/>
  <c r="J19"/>
  <c r="D8"/>
  <c r="D12"/>
  <c r="D16"/>
  <c r="D9"/>
  <c r="D13"/>
  <c r="D17"/>
  <c r="D10"/>
  <c r="D14"/>
  <c r="D18"/>
  <c r="D11"/>
  <c r="D15"/>
  <c r="D19"/>
  <c r="G8"/>
  <c r="G12"/>
  <c r="G16"/>
  <c r="G9"/>
  <c r="G13"/>
  <c r="G17"/>
  <c r="G10"/>
  <c r="G14"/>
  <c r="G18"/>
  <c r="G11"/>
  <c r="G15"/>
  <c r="G19"/>
  <c r="J8" i="259"/>
  <c r="J12"/>
  <c r="J16"/>
  <c r="J9"/>
  <c r="J13"/>
  <c r="J17"/>
  <c r="J10"/>
  <c r="J14"/>
  <c r="J18"/>
  <c r="J11"/>
  <c r="J15"/>
  <c r="J19"/>
  <c r="D8"/>
  <c r="D12"/>
  <c r="D16"/>
  <c r="D10"/>
  <c r="D15"/>
  <c r="D9"/>
  <c r="D13"/>
  <c r="D17"/>
  <c r="D14"/>
  <c r="D19"/>
  <c r="D18"/>
  <c r="D11"/>
  <c r="G9"/>
  <c r="G13"/>
  <c r="G17"/>
  <c r="G16"/>
  <c r="G10"/>
  <c r="G14"/>
  <c r="G18"/>
  <c r="G12"/>
  <c r="G11"/>
  <c r="G15"/>
  <c r="G19"/>
  <c r="G8"/>
  <c r="J8" i="257"/>
  <c r="J12"/>
  <c r="J16"/>
  <c r="J9"/>
  <c r="J13"/>
  <c r="J17"/>
  <c r="J10"/>
  <c r="J14"/>
  <c r="J18"/>
  <c r="J11"/>
  <c r="J15"/>
  <c r="J19"/>
  <c r="D8"/>
  <c r="D12"/>
  <c r="D16"/>
  <c r="D9"/>
  <c r="D13"/>
  <c r="D17"/>
  <c r="D10"/>
  <c r="D14"/>
  <c r="D18"/>
  <c r="D11"/>
  <c r="D15"/>
  <c r="D19"/>
  <c r="G8"/>
  <c r="G12"/>
  <c r="G16"/>
  <c r="G11"/>
  <c r="G9"/>
  <c r="G13"/>
  <c r="G17"/>
  <c r="G19"/>
  <c r="G10"/>
  <c r="G14"/>
  <c r="G18"/>
  <c r="G15"/>
  <c r="J8" i="256"/>
  <c r="J12"/>
  <c r="J16"/>
  <c r="J15"/>
  <c r="J9"/>
  <c r="J13"/>
  <c r="J17"/>
  <c r="J11"/>
  <c r="J10"/>
  <c r="J14"/>
  <c r="J18"/>
  <c r="J19"/>
  <c r="D8"/>
  <c r="D12"/>
  <c r="D16"/>
  <c r="D9"/>
  <c r="D13"/>
  <c r="D17"/>
  <c r="D10"/>
  <c r="D14"/>
  <c r="D18"/>
  <c r="D11"/>
  <c r="D15"/>
  <c r="D19"/>
  <c r="G8"/>
  <c r="G12"/>
  <c r="G16"/>
  <c r="G9"/>
  <c r="G13"/>
  <c r="G17"/>
  <c r="G10"/>
  <c r="G14"/>
  <c r="G18"/>
  <c r="G11"/>
  <c r="G15"/>
  <c r="G19"/>
  <c r="J8" i="255"/>
  <c r="J12"/>
  <c r="J16"/>
  <c r="J9"/>
  <c r="J13"/>
  <c r="J17"/>
  <c r="J10"/>
  <c r="J14"/>
  <c r="J18"/>
  <c r="J11"/>
  <c r="J15"/>
  <c r="J19"/>
  <c r="D8"/>
  <c r="D12"/>
  <c r="D16"/>
  <c r="D19"/>
  <c r="D9"/>
  <c r="D13"/>
  <c r="D17"/>
  <c r="D15"/>
  <c r="D10"/>
  <c r="D14"/>
  <c r="D18"/>
  <c r="D11"/>
  <c r="G8"/>
  <c r="G12"/>
  <c r="G16"/>
  <c r="G9"/>
  <c r="G13"/>
  <c r="G17"/>
  <c r="G10"/>
  <c r="G14"/>
  <c r="G18"/>
  <c r="G11"/>
  <c r="G15"/>
  <c r="G19"/>
  <c r="J8" i="254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D8"/>
  <c r="D12"/>
  <c r="D16"/>
  <c r="D19"/>
  <c r="D9"/>
  <c r="D13"/>
  <c r="D17"/>
  <c r="D15"/>
  <c r="D10"/>
  <c r="D14"/>
  <c r="D18"/>
  <c r="D11"/>
  <c r="J8" i="253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D8"/>
  <c r="D12"/>
  <c r="D16"/>
  <c r="D9"/>
  <c r="D13"/>
  <c r="D17"/>
  <c r="D10"/>
  <c r="D14"/>
  <c r="D18"/>
  <c r="D11"/>
  <c r="D15"/>
  <c r="D19"/>
  <c r="J8" i="252"/>
  <c r="J12"/>
  <c r="J16"/>
  <c r="J9"/>
  <c r="J13"/>
  <c r="J17"/>
  <c r="J10"/>
  <c r="J14"/>
  <c r="J18"/>
  <c r="J11"/>
  <c r="J15"/>
  <c r="J19"/>
  <c r="G8"/>
  <c r="G12"/>
  <c r="G16"/>
  <c r="G9"/>
  <c r="G13"/>
  <c r="G17"/>
  <c r="G15"/>
  <c r="G10"/>
  <c r="G14"/>
  <c r="G18"/>
  <c r="G11"/>
  <c r="G19"/>
  <c r="D8"/>
  <c r="D12"/>
  <c r="D16"/>
  <c r="D9"/>
  <c r="D13"/>
  <c r="D17"/>
  <c r="D10"/>
  <c r="D14"/>
  <c r="D18"/>
  <c r="D11"/>
  <c r="D15"/>
  <c r="D19"/>
  <c r="J7" i="251"/>
  <c r="J8"/>
  <c r="J12"/>
  <c r="J16"/>
  <c r="J9"/>
  <c r="J13"/>
  <c r="J17"/>
  <c r="J10"/>
  <c r="J14"/>
  <c r="J18"/>
  <c r="J11"/>
  <c r="J15"/>
  <c r="J19"/>
  <c r="G8"/>
  <c r="G12"/>
  <c r="G16"/>
  <c r="G9"/>
  <c r="G13"/>
  <c r="G17"/>
  <c r="G15"/>
  <c r="G19"/>
  <c r="G10"/>
  <c r="G14"/>
  <c r="G18"/>
  <c r="G11"/>
  <c r="D9"/>
  <c r="D13"/>
  <c r="D17"/>
  <c r="D12"/>
  <c r="D10"/>
  <c r="D14"/>
  <c r="D18"/>
  <c r="D16"/>
  <c r="D11"/>
  <c r="D15"/>
  <c r="D19"/>
  <c r="D8"/>
  <c r="J8" i="246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D9"/>
  <c r="D13"/>
  <c r="D17"/>
  <c r="D12"/>
  <c r="D10"/>
  <c r="D14"/>
  <c r="D18"/>
  <c r="D8"/>
  <c r="D11"/>
  <c r="D15"/>
  <c r="D19"/>
  <c r="D16"/>
  <c r="J8" i="244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D8"/>
  <c r="D12"/>
  <c r="D16"/>
  <c r="D9"/>
  <c r="D13"/>
  <c r="D17"/>
  <c r="D10"/>
  <c r="D14"/>
  <c r="D18"/>
  <c r="D11"/>
  <c r="D15"/>
  <c r="D19"/>
  <c r="J8" i="242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D8"/>
  <c r="D12"/>
  <c r="D16"/>
  <c r="D9"/>
  <c r="D13"/>
  <c r="D17"/>
  <c r="D10"/>
  <c r="D14"/>
  <c r="D18"/>
  <c r="D11"/>
  <c r="D15"/>
  <c r="D19"/>
  <c r="J8" i="249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D9"/>
  <c r="D13"/>
  <c r="D17"/>
  <c r="D10"/>
  <c r="D14"/>
  <c r="D18"/>
  <c r="D8"/>
  <c r="D11"/>
  <c r="D15"/>
  <c r="D19"/>
  <c r="D12"/>
  <c r="D16"/>
  <c r="J8" i="245"/>
  <c r="J9"/>
  <c r="J13"/>
  <c r="J17"/>
  <c r="J10"/>
  <c r="J14"/>
  <c r="J18"/>
  <c r="J16"/>
  <c r="J11"/>
  <c r="J15"/>
  <c r="J19"/>
  <c r="J12"/>
  <c r="G8"/>
  <c r="G12"/>
  <c r="G16"/>
  <c r="G9"/>
  <c r="G13"/>
  <c r="G17"/>
  <c r="G10"/>
  <c r="G14"/>
  <c r="G18"/>
  <c r="G11"/>
  <c r="G15"/>
  <c r="G19"/>
  <c r="D8"/>
  <c r="D12"/>
  <c r="D16"/>
  <c r="D9"/>
  <c r="D13"/>
  <c r="D17"/>
  <c r="D10"/>
  <c r="D14"/>
  <c r="D18"/>
  <c r="D11"/>
  <c r="D15"/>
  <c r="D19"/>
  <c r="J8" i="241"/>
  <c r="J12"/>
  <c r="J16"/>
  <c r="J9"/>
  <c r="J13"/>
  <c r="J17"/>
  <c r="J10"/>
  <c r="J14"/>
  <c r="J18"/>
  <c r="J11"/>
  <c r="J15"/>
  <c r="J19"/>
  <c r="G8"/>
  <c r="G9"/>
  <c r="G13"/>
  <c r="G17"/>
  <c r="G10"/>
  <c r="G14"/>
  <c r="G18"/>
  <c r="G16"/>
  <c r="G11"/>
  <c r="G15"/>
  <c r="G19"/>
  <c r="G12"/>
  <c r="D8"/>
  <c r="D12"/>
  <c r="D16"/>
  <c r="D9"/>
  <c r="D13"/>
  <c r="D17"/>
  <c r="D15"/>
  <c r="D10"/>
  <c r="D14"/>
  <c r="D18"/>
  <c r="D11"/>
  <c r="D19"/>
  <c r="J8" i="248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D8"/>
  <c r="D12"/>
  <c r="D16"/>
  <c r="D19"/>
  <c r="D9"/>
  <c r="D13"/>
  <c r="D17"/>
  <c r="D15"/>
  <c r="D10"/>
  <c r="D14"/>
  <c r="D18"/>
  <c r="D11"/>
  <c r="J8" i="250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D8"/>
  <c r="D12"/>
  <c r="D16"/>
  <c r="D9"/>
  <c r="D13"/>
  <c r="D17"/>
  <c r="D10"/>
  <c r="D14"/>
  <c r="D18"/>
  <c r="D11"/>
  <c r="D15"/>
  <c r="D19"/>
  <c r="J8" i="247"/>
  <c r="J12"/>
  <c r="J16"/>
  <c r="J9"/>
  <c r="J13"/>
  <c r="J17"/>
  <c r="J10"/>
  <c r="J14"/>
  <c r="J18"/>
  <c r="J11"/>
  <c r="J15"/>
  <c r="J19"/>
  <c r="G9"/>
  <c r="G13"/>
  <c r="G17"/>
  <c r="G12"/>
  <c r="G10"/>
  <c r="G14"/>
  <c r="G18"/>
  <c r="G8"/>
  <c r="G16"/>
  <c r="G11"/>
  <c r="G15"/>
  <c r="G19"/>
  <c r="D9"/>
  <c r="D13"/>
  <c r="D17"/>
  <c r="D8"/>
  <c r="D10"/>
  <c r="D14"/>
  <c r="D18"/>
  <c r="D12"/>
  <c r="D11"/>
  <c r="D15"/>
  <c r="D19"/>
  <c r="D16"/>
  <c r="J8" i="243"/>
  <c r="J12"/>
  <c r="J16"/>
  <c r="J9"/>
  <c r="J13"/>
  <c r="J17"/>
  <c r="J10"/>
  <c r="J14"/>
  <c r="J18"/>
  <c r="J11"/>
  <c r="J15"/>
  <c r="J19"/>
  <c r="G8"/>
  <c r="G12"/>
  <c r="G16"/>
  <c r="G11"/>
  <c r="G19"/>
  <c r="G9"/>
  <c r="G13"/>
  <c r="G17"/>
  <c r="G10"/>
  <c r="G14"/>
  <c r="G18"/>
  <c r="G15"/>
  <c r="D8"/>
  <c r="D12"/>
  <c r="D16"/>
  <c r="D19"/>
  <c r="D9"/>
  <c r="D13"/>
  <c r="D17"/>
  <c r="D11"/>
  <c r="D10"/>
  <c r="D14"/>
  <c r="D18"/>
  <c r="D15"/>
  <c r="J7" i="239"/>
  <c r="J8"/>
  <c r="J12"/>
  <c r="J16"/>
  <c r="J13"/>
  <c r="J17"/>
  <c r="J10"/>
  <c r="J14"/>
  <c r="J18"/>
  <c r="J9"/>
  <c r="J11"/>
  <c r="J15"/>
  <c r="J19"/>
  <c r="G8"/>
  <c r="G12"/>
  <c r="G16"/>
  <c r="G9"/>
  <c r="G13"/>
  <c r="G17"/>
  <c r="G10"/>
  <c r="G14"/>
  <c r="G18"/>
  <c r="G11"/>
  <c r="G15"/>
  <c r="G19"/>
  <c r="D8"/>
  <c r="D12"/>
  <c r="D16"/>
  <c r="D9"/>
  <c r="D13"/>
  <c r="D17"/>
  <c r="D10"/>
  <c r="D14"/>
  <c r="D18"/>
  <c r="D11"/>
  <c r="D15"/>
  <c r="D19"/>
  <c r="J8" i="238"/>
  <c r="J12"/>
  <c r="J16"/>
  <c r="J9"/>
  <c r="J13"/>
  <c r="J17"/>
  <c r="J10"/>
  <c r="J14"/>
  <c r="J18"/>
  <c r="J11"/>
  <c r="J15"/>
  <c r="J19"/>
  <c r="G9"/>
  <c r="G13"/>
  <c r="G17"/>
  <c r="G12"/>
  <c r="G16"/>
  <c r="G10"/>
  <c r="G14"/>
  <c r="G18"/>
  <c r="G8"/>
  <c r="G11"/>
  <c r="G15"/>
  <c r="G19"/>
  <c r="D8"/>
  <c r="D12"/>
  <c r="D16"/>
  <c r="D9"/>
  <c r="D13"/>
  <c r="D17"/>
  <c r="D10"/>
  <c r="D14"/>
  <c r="D18"/>
  <c r="D11"/>
  <c r="D15"/>
  <c r="D19"/>
  <c r="D7"/>
  <c r="K24" i="174"/>
  <c r="K23"/>
  <c r="K26"/>
  <c r="K28" i="176"/>
  <c r="C31" i="250"/>
  <c r="K23" i="176"/>
  <c r="E23" i="180"/>
  <c r="K27" i="176"/>
  <c r="K25" i="181"/>
  <c r="K25" i="176"/>
  <c r="K26"/>
  <c r="K27" i="181"/>
  <c r="K24" i="176"/>
  <c r="K26" i="181"/>
  <c r="K24"/>
  <c r="K7"/>
  <c r="K23"/>
  <c r="K28" i="177"/>
  <c r="H26" i="180"/>
  <c r="K28" i="182"/>
  <c r="K26"/>
  <c r="K7"/>
  <c r="K27"/>
  <c r="D7" i="362"/>
  <c r="G7" i="239"/>
  <c r="G7" i="238"/>
  <c r="J20" i="182"/>
  <c r="K25"/>
  <c r="K23"/>
  <c r="J20" i="183"/>
  <c r="K26" i="178"/>
  <c r="K25"/>
  <c r="K24"/>
  <c r="K7"/>
  <c r="K28"/>
  <c r="J20"/>
  <c r="K27" i="174"/>
  <c r="K28"/>
  <c r="J20" i="181"/>
  <c r="K24" i="177"/>
  <c r="K25"/>
  <c r="K27"/>
  <c r="K23"/>
  <c r="J7" i="172"/>
  <c r="I31" i="249"/>
  <c r="E26" i="180"/>
  <c r="E25"/>
  <c r="E7"/>
  <c r="E24"/>
  <c r="E27"/>
  <c r="C31" i="251"/>
  <c r="C31" i="242"/>
  <c r="E23" s="1"/>
  <c r="J7" i="250"/>
  <c r="J7" i="247"/>
  <c r="D7" i="243"/>
  <c r="G7" i="175"/>
  <c r="J7" i="260"/>
  <c r="J7" i="244"/>
  <c r="J7" i="243"/>
  <c r="K7" i="173"/>
  <c r="D7" i="239"/>
  <c r="D7" i="250"/>
  <c r="I31" i="242"/>
  <c r="K7" s="1"/>
  <c r="I31" i="255"/>
  <c r="K28" s="1"/>
  <c r="K25" i="173"/>
  <c r="K28"/>
  <c r="J20"/>
  <c r="I31" i="179"/>
  <c r="J7"/>
  <c r="C31" i="243"/>
  <c r="J7" i="245"/>
  <c r="K23" i="173"/>
  <c r="J20" i="177"/>
  <c r="K7" i="174"/>
  <c r="D7" i="246"/>
  <c r="C31" i="254"/>
  <c r="K27" i="173"/>
  <c r="K26"/>
  <c r="J20" i="180"/>
  <c r="I31" i="260"/>
  <c r="J7" i="257"/>
  <c r="I31" i="256"/>
  <c r="K27" s="1"/>
  <c r="J7"/>
  <c r="G7" i="253"/>
  <c r="D7"/>
  <c r="E31" i="377"/>
  <c r="I31"/>
  <c r="F31" i="376"/>
  <c r="J31"/>
  <c r="F31" i="373"/>
  <c r="J31"/>
  <c r="E31"/>
  <c r="I31"/>
  <c r="F31" i="372"/>
  <c r="J31"/>
  <c r="E31" i="369"/>
  <c r="I31"/>
  <c r="F31" i="368"/>
  <c r="J31"/>
  <c r="C31" i="367"/>
  <c r="G31"/>
  <c r="D20" i="180"/>
  <c r="E24" i="182"/>
  <c r="E23"/>
  <c r="D20"/>
  <c r="E27"/>
  <c r="G7" i="179"/>
  <c r="D7"/>
  <c r="G7" i="172"/>
  <c r="C31" i="257"/>
  <c r="E27" s="1"/>
  <c r="I31" i="246"/>
  <c r="K24" s="1"/>
  <c r="J7" i="242"/>
  <c r="J7" i="248"/>
  <c r="F31" i="238"/>
  <c r="H28" s="1"/>
  <c r="C31"/>
  <c r="D20" i="183"/>
  <c r="H27"/>
  <c r="H23"/>
  <c r="H28"/>
  <c r="H24"/>
  <c r="H7"/>
  <c r="H25"/>
  <c r="H26"/>
  <c r="E26"/>
  <c r="E24"/>
  <c r="E25"/>
  <c r="E27"/>
  <c r="E23"/>
  <c r="E28"/>
  <c r="E7"/>
  <c r="G20"/>
  <c r="G20" i="178"/>
  <c r="E26"/>
  <c r="E27"/>
  <c r="E23"/>
  <c r="E25"/>
  <c r="E7"/>
  <c r="E28"/>
  <c r="E24"/>
  <c r="D20"/>
  <c r="H27"/>
  <c r="H23"/>
  <c r="H26"/>
  <c r="H28"/>
  <c r="H24"/>
  <c r="H7"/>
  <c r="H25"/>
  <c r="H7" i="176"/>
  <c r="J20"/>
  <c r="E7"/>
  <c r="H27"/>
  <c r="H23"/>
  <c r="H25"/>
  <c r="H26"/>
  <c r="H28"/>
  <c r="H24"/>
  <c r="G20"/>
  <c r="D20"/>
  <c r="E26"/>
  <c r="E24"/>
  <c r="E27"/>
  <c r="E23"/>
  <c r="E28"/>
  <c r="E25"/>
  <c r="E7" i="174"/>
  <c r="J20"/>
  <c r="H7"/>
  <c r="G20"/>
  <c r="D20"/>
  <c r="E26"/>
  <c r="E28"/>
  <c r="E25"/>
  <c r="E27"/>
  <c r="E23"/>
  <c r="E24"/>
  <c r="H27"/>
  <c r="H23"/>
  <c r="H25"/>
  <c r="H28"/>
  <c r="H24"/>
  <c r="H26"/>
  <c r="G20" i="181"/>
  <c r="D20"/>
  <c r="H27"/>
  <c r="H23"/>
  <c r="H28"/>
  <c r="H24"/>
  <c r="H7"/>
  <c r="H25"/>
  <c r="H26"/>
  <c r="E26"/>
  <c r="E24"/>
  <c r="E25"/>
  <c r="E7"/>
  <c r="E27"/>
  <c r="E23"/>
  <c r="E28"/>
  <c r="H7" i="177"/>
  <c r="E7"/>
  <c r="K7"/>
  <c r="E7" i="173"/>
  <c r="H7"/>
  <c r="K26" i="180"/>
  <c r="K23"/>
  <c r="K27"/>
  <c r="K7"/>
  <c r="K25"/>
  <c r="K24"/>
  <c r="K28"/>
  <c r="G20"/>
  <c r="E7" i="182"/>
  <c r="E28"/>
  <c r="E25"/>
  <c r="E26"/>
  <c r="D20" i="177"/>
  <c r="H27"/>
  <c r="H23"/>
  <c r="H26"/>
  <c r="H28"/>
  <c r="H24"/>
  <c r="H25"/>
  <c r="G20"/>
  <c r="E26"/>
  <c r="E24"/>
  <c r="E27"/>
  <c r="E23"/>
  <c r="E28"/>
  <c r="E25"/>
  <c r="D20" i="173"/>
  <c r="H27"/>
  <c r="H23"/>
  <c r="H26"/>
  <c r="H28"/>
  <c r="H24"/>
  <c r="H25"/>
  <c r="G20"/>
  <c r="E26"/>
  <c r="E24"/>
  <c r="E27"/>
  <c r="E23"/>
  <c r="E28"/>
  <c r="E25"/>
  <c r="G20" i="182"/>
  <c r="H27"/>
  <c r="H23"/>
  <c r="H28"/>
  <c r="H24"/>
  <c r="H7"/>
  <c r="H25"/>
  <c r="H26"/>
  <c r="E31" i="374"/>
  <c r="I31"/>
  <c r="C31" i="376"/>
  <c r="G31"/>
  <c r="F31" i="377"/>
  <c r="J31"/>
  <c r="E31" i="366"/>
  <c r="I31"/>
  <c r="D31" i="367"/>
  <c r="F31" i="369"/>
  <c r="J31"/>
  <c r="E31" i="370"/>
  <c r="I31"/>
  <c r="K29" i="364"/>
  <c r="K29" i="363"/>
  <c r="K29" i="365"/>
  <c r="F31" i="366"/>
  <c r="J31"/>
  <c r="D31" i="368"/>
  <c r="H31"/>
  <c r="F31" i="370"/>
  <c r="J31"/>
  <c r="E31" i="371"/>
  <c r="I31"/>
  <c r="F31" i="374"/>
  <c r="J31"/>
  <c r="E31" i="375"/>
  <c r="I31"/>
  <c r="H31" i="376"/>
  <c r="F31" i="367"/>
  <c r="J31"/>
  <c r="E31" i="368"/>
  <c r="I31"/>
  <c r="F31" i="371"/>
  <c r="J31"/>
  <c r="I31" i="372"/>
  <c r="F31" i="375"/>
  <c r="J31"/>
  <c r="K20" i="363"/>
  <c r="K20" i="364"/>
  <c r="F31" i="179"/>
  <c r="F31" i="362"/>
  <c r="H26" s="1"/>
  <c r="I31" i="257"/>
  <c r="J7" i="255"/>
  <c r="I31" i="248"/>
  <c r="K28" s="1"/>
  <c r="I31" i="250"/>
  <c r="D7" i="247"/>
  <c r="C31" i="239"/>
  <c r="C31" i="179"/>
  <c r="C31" i="175"/>
  <c r="E24" s="1"/>
  <c r="G7" i="362"/>
  <c r="L20" i="254"/>
  <c r="G7"/>
  <c r="F31" i="253"/>
  <c r="L20" i="252"/>
  <c r="I31" i="251"/>
  <c r="K27" s="1"/>
  <c r="J7" i="246"/>
  <c r="I31" i="244"/>
  <c r="J7" i="249"/>
  <c r="I31" i="241"/>
  <c r="D7"/>
  <c r="C31"/>
  <c r="E27" s="1"/>
  <c r="I31" i="247"/>
  <c r="I31" i="243"/>
  <c r="L29" i="239"/>
  <c r="F31"/>
  <c r="L20" i="238"/>
  <c r="C31" i="377"/>
  <c r="G31"/>
  <c r="K29"/>
  <c r="K20"/>
  <c r="D31"/>
  <c r="H31"/>
  <c r="K20" i="376"/>
  <c r="D31"/>
  <c r="K29"/>
  <c r="E31"/>
  <c r="I31"/>
  <c r="C31" i="375"/>
  <c r="G31"/>
  <c r="K29"/>
  <c r="K20"/>
  <c r="D31"/>
  <c r="H31"/>
  <c r="C31" i="374"/>
  <c r="G31"/>
  <c r="K29"/>
  <c r="K20"/>
  <c r="D31"/>
  <c r="H31"/>
  <c r="C31" i="373"/>
  <c r="G31"/>
  <c r="K29"/>
  <c r="K20"/>
  <c r="D31"/>
  <c r="H31"/>
  <c r="C31" i="372"/>
  <c r="G31"/>
  <c r="K29"/>
  <c r="E31"/>
  <c r="K20"/>
  <c r="D31"/>
  <c r="H31"/>
  <c r="C31" i="371"/>
  <c r="G31"/>
  <c r="K29"/>
  <c r="K20"/>
  <c r="D31"/>
  <c r="H31"/>
  <c r="C31" i="370"/>
  <c r="G31"/>
  <c r="K29"/>
  <c r="K20"/>
  <c r="D31"/>
  <c r="H31"/>
  <c r="C31" i="369"/>
  <c r="G31"/>
  <c r="K29"/>
  <c r="K20"/>
  <c r="D31"/>
  <c r="H31"/>
  <c r="C31" i="368"/>
  <c r="G31"/>
  <c r="K29"/>
  <c r="K20"/>
  <c r="K29" i="367"/>
  <c r="K20"/>
  <c r="H31"/>
  <c r="E31"/>
  <c r="I31"/>
  <c r="C31" i="366"/>
  <c r="G31"/>
  <c r="K29"/>
  <c r="K20"/>
  <c r="D31"/>
  <c r="H31"/>
  <c r="K20" i="365"/>
  <c r="D31" i="364"/>
  <c r="E31"/>
  <c r="I31"/>
  <c r="E31" i="363"/>
  <c r="I31"/>
  <c r="C31"/>
  <c r="G31"/>
  <c r="D31"/>
  <c r="H31"/>
  <c r="D7" i="175"/>
  <c r="F31"/>
  <c r="I29"/>
  <c r="I31" s="1"/>
  <c r="I31" i="172"/>
  <c r="C31"/>
  <c r="F31"/>
  <c r="D7"/>
  <c r="C31" i="362"/>
  <c r="L20"/>
  <c r="L29"/>
  <c r="I31"/>
  <c r="J7"/>
  <c r="C31" i="260"/>
  <c r="D7"/>
  <c r="K28"/>
  <c r="K23"/>
  <c r="F31"/>
  <c r="G7"/>
  <c r="J7" i="259"/>
  <c r="I31"/>
  <c r="F31"/>
  <c r="G7"/>
  <c r="C31"/>
  <c r="D7"/>
  <c r="D7" i="257"/>
  <c r="F31"/>
  <c r="G7"/>
  <c r="C31" i="256"/>
  <c r="F31"/>
  <c r="G7"/>
  <c r="D7"/>
  <c r="F31" i="255"/>
  <c r="G7"/>
  <c r="C31"/>
  <c r="D7"/>
  <c r="E28" i="254"/>
  <c r="E25"/>
  <c r="E7"/>
  <c r="L29"/>
  <c r="E26"/>
  <c r="E23"/>
  <c r="E27"/>
  <c r="F31"/>
  <c r="I31"/>
  <c r="J7"/>
  <c r="E24"/>
  <c r="C31" i="253"/>
  <c r="L20"/>
  <c r="L29"/>
  <c r="I31"/>
  <c r="J7"/>
  <c r="F31" i="252"/>
  <c r="G7"/>
  <c r="C31"/>
  <c r="I31"/>
  <c r="L29"/>
  <c r="D7"/>
  <c r="J7"/>
  <c r="D7" i="251"/>
  <c r="G7"/>
  <c r="F31"/>
  <c r="C31" i="246"/>
  <c r="F31"/>
  <c r="K28"/>
  <c r="K23"/>
  <c r="K25"/>
  <c r="K27"/>
  <c r="K7"/>
  <c r="K26"/>
  <c r="G7"/>
  <c r="C31" i="244"/>
  <c r="F31"/>
  <c r="G7"/>
  <c r="D7"/>
  <c r="D7" i="242"/>
  <c r="E25"/>
  <c r="F31"/>
  <c r="G7"/>
  <c r="F31" i="249"/>
  <c r="G7"/>
  <c r="C31"/>
  <c r="D7"/>
  <c r="I31" i="245"/>
  <c r="C31"/>
  <c r="F31"/>
  <c r="G7"/>
  <c r="D7"/>
  <c r="J7" i="241"/>
  <c r="F31"/>
  <c r="G7"/>
  <c r="K24" i="248"/>
  <c r="K26"/>
  <c r="K27"/>
  <c r="K23"/>
  <c r="K7"/>
  <c r="K25"/>
  <c r="F31"/>
  <c r="C31"/>
  <c r="G7"/>
  <c r="D7"/>
  <c r="E26" i="250"/>
  <c r="E27"/>
  <c r="E23"/>
  <c r="E7"/>
  <c r="E28"/>
  <c r="E24"/>
  <c r="E25"/>
  <c r="F31"/>
  <c r="G7"/>
  <c r="G7" i="247"/>
  <c r="F31"/>
  <c r="C31"/>
  <c r="F31" i="243"/>
  <c r="G7"/>
  <c r="L20" i="239"/>
  <c r="I31"/>
  <c r="I31" i="238"/>
  <c r="J7"/>
  <c r="C20" i="171"/>
  <c r="L8"/>
  <c r="L9"/>
  <c r="L10"/>
  <c r="L11"/>
  <c r="L12"/>
  <c r="L15"/>
  <c r="L16"/>
  <c r="L17"/>
  <c r="L19"/>
  <c r="H29" i="180" l="1"/>
  <c r="K25" i="251"/>
  <c r="K28"/>
  <c r="K29" i="174"/>
  <c r="M12" i="254"/>
  <c r="M13"/>
  <c r="M14"/>
  <c r="M7" i="253"/>
  <c r="M14"/>
  <c r="M13"/>
  <c r="M16" i="252"/>
  <c r="M13"/>
  <c r="M19" i="362"/>
  <c r="M13"/>
  <c r="M15"/>
  <c r="M14"/>
  <c r="K29" i="183"/>
  <c r="D20" i="254"/>
  <c r="M18" i="239"/>
  <c r="M10"/>
  <c r="M16"/>
  <c r="M14"/>
  <c r="M8"/>
  <c r="M17"/>
  <c r="M12"/>
  <c r="M15"/>
  <c r="M13"/>
  <c r="M11"/>
  <c r="M9"/>
  <c r="M19"/>
  <c r="M17" i="238"/>
  <c r="M10"/>
  <c r="M9"/>
  <c r="M12"/>
  <c r="M18"/>
  <c r="M15"/>
  <c r="M19"/>
  <c r="M14"/>
  <c r="M13"/>
  <c r="M16"/>
  <c r="M8"/>
  <c r="M11"/>
  <c r="H20" i="180"/>
  <c r="D20" i="238"/>
  <c r="L31"/>
  <c r="N25" s="1"/>
  <c r="K20" i="183"/>
  <c r="K26" i="255"/>
  <c r="K25"/>
  <c r="E27" i="242"/>
  <c r="E24"/>
  <c r="E28"/>
  <c r="E26"/>
  <c r="E7"/>
  <c r="H24" i="238"/>
  <c r="H23"/>
  <c r="H8" i="179"/>
  <c r="H12"/>
  <c r="H16"/>
  <c r="H9"/>
  <c r="H13"/>
  <c r="H17"/>
  <c r="H10"/>
  <c r="H14"/>
  <c r="H18"/>
  <c r="H11"/>
  <c r="H15"/>
  <c r="H19"/>
  <c r="K19"/>
  <c r="K14"/>
  <c r="K9"/>
  <c r="K16"/>
  <c r="K15"/>
  <c r="K10"/>
  <c r="K11"/>
  <c r="K17"/>
  <c r="K12"/>
  <c r="K18"/>
  <c r="K13"/>
  <c r="K8"/>
  <c r="E8"/>
  <c r="E12"/>
  <c r="E16"/>
  <c r="E9"/>
  <c r="E13"/>
  <c r="E17"/>
  <c r="E10"/>
  <c r="E14"/>
  <c r="E18"/>
  <c r="E11"/>
  <c r="E15"/>
  <c r="E19"/>
  <c r="H24" i="175"/>
  <c r="H8"/>
  <c r="H12"/>
  <c r="H16"/>
  <c r="H9"/>
  <c r="H13"/>
  <c r="H17"/>
  <c r="H10"/>
  <c r="H14"/>
  <c r="H18"/>
  <c r="H11"/>
  <c r="H15"/>
  <c r="H19"/>
  <c r="K19"/>
  <c r="K15"/>
  <c r="K18"/>
  <c r="K13"/>
  <c r="K16"/>
  <c r="K11"/>
  <c r="K14"/>
  <c r="K9"/>
  <c r="K8"/>
  <c r="K10"/>
  <c r="K17"/>
  <c r="K12"/>
  <c r="E26"/>
  <c r="E9"/>
  <c r="E13"/>
  <c r="E17"/>
  <c r="E8"/>
  <c r="E10"/>
  <c r="E14"/>
  <c r="E18"/>
  <c r="E12"/>
  <c r="E11"/>
  <c r="E15"/>
  <c r="E19"/>
  <c r="E16"/>
  <c r="H8" i="172"/>
  <c r="H12"/>
  <c r="H16"/>
  <c r="H19"/>
  <c r="H9"/>
  <c r="H13"/>
  <c r="H17"/>
  <c r="H11"/>
  <c r="H10"/>
  <c r="H14"/>
  <c r="H18"/>
  <c r="H15"/>
  <c r="E8"/>
  <c r="E12"/>
  <c r="E16"/>
  <c r="E9"/>
  <c r="E13"/>
  <c r="E17"/>
  <c r="E10"/>
  <c r="E14"/>
  <c r="E18"/>
  <c r="E11"/>
  <c r="E15"/>
  <c r="E19"/>
  <c r="K24"/>
  <c r="K19"/>
  <c r="K14"/>
  <c r="K9"/>
  <c r="K15"/>
  <c r="K10"/>
  <c r="K16"/>
  <c r="K11"/>
  <c r="K17"/>
  <c r="K12"/>
  <c r="K18"/>
  <c r="K13"/>
  <c r="K8"/>
  <c r="K8" i="362"/>
  <c r="K12"/>
  <c r="K16"/>
  <c r="K9"/>
  <c r="K13"/>
  <c r="K17"/>
  <c r="K10"/>
  <c r="K14"/>
  <c r="K18"/>
  <c r="K11"/>
  <c r="K15"/>
  <c r="K19"/>
  <c r="H7"/>
  <c r="H25"/>
  <c r="H8"/>
  <c r="H9"/>
  <c r="H13"/>
  <c r="H17"/>
  <c r="H12"/>
  <c r="H10"/>
  <c r="H14"/>
  <c r="H18"/>
  <c r="H11"/>
  <c r="H15"/>
  <c r="H19"/>
  <c r="H16"/>
  <c r="H24"/>
  <c r="H23"/>
  <c r="H28"/>
  <c r="H27"/>
  <c r="E24"/>
  <c r="E8"/>
  <c r="E12"/>
  <c r="E16"/>
  <c r="E18"/>
  <c r="E15"/>
  <c r="E9"/>
  <c r="E13"/>
  <c r="E17"/>
  <c r="E14"/>
  <c r="E19"/>
  <c r="E10"/>
  <c r="E11"/>
  <c r="D8" i="171"/>
  <c r="D12"/>
  <c r="D16"/>
  <c r="D17"/>
  <c r="D10"/>
  <c r="D14"/>
  <c r="D18"/>
  <c r="D13"/>
  <c r="D11"/>
  <c r="D15"/>
  <c r="D19"/>
  <c r="D9"/>
  <c r="K24" i="260"/>
  <c r="K8"/>
  <c r="K12"/>
  <c r="K16"/>
  <c r="K19"/>
  <c r="K9"/>
  <c r="K13"/>
  <c r="K17"/>
  <c r="K15"/>
  <c r="K10"/>
  <c r="K14"/>
  <c r="K18"/>
  <c r="K11"/>
  <c r="E27"/>
  <c r="E8"/>
  <c r="E12"/>
  <c r="E16"/>
  <c r="E9"/>
  <c r="E13"/>
  <c r="E17"/>
  <c r="E10"/>
  <c r="E14"/>
  <c r="E18"/>
  <c r="E11"/>
  <c r="E15"/>
  <c r="E19"/>
  <c r="H8"/>
  <c r="H12"/>
  <c r="H16"/>
  <c r="H9"/>
  <c r="H13"/>
  <c r="H17"/>
  <c r="H10"/>
  <c r="H14"/>
  <c r="H18"/>
  <c r="H11"/>
  <c r="H15"/>
  <c r="H19"/>
  <c r="K8" i="259"/>
  <c r="K12"/>
  <c r="K16"/>
  <c r="K9"/>
  <c r="K13"/>
  <c r="K17"/>
  <c r="K10"/>
  <c r="K14"/>
  <c r="K18"/>
  <c r="K11"/>
  <c r="K15"/>
  <c r="K19"/>
  <c r="E8"/>
  <c r="E12"/>
  <c r="E16"/>
  <c r="E15"/>
  <c r="E9"/>
  <c r="E13"/>
  <c r="E17"/>
  <c r="E19"/>
  <c r="E10"/>
  <c r="E14"/>
  <c r="E18"/>
  <c r="E11"/>
  <c r="H9"/>
  <c r="H13"/>
  <c r="H17"/>
  <c r="H12"/>
  <c r="H10"/>
  <c r="H14"/>
  <c r="H18"/>
  <c r="H16"/>
  <c r="H11"/>
  <c r="H15"/>
  <c r="H19"/>
  <c r="H8"/>
  <c r="K8" i="257"/>
  <c r="K12"/>
  <c r="K16"/>
  <c r="K9"/>
  <c r="K13"/>
  <c r="K17"/>
  <c r="K10"/>
  <c r="K14"/>
  <c r="K18"/>
  <c r="K11"/>
  <c r="K15"/>
  <c r="K19"/>
  <c r="E23"/>
  <c r="E8"/>
  <c r="E12"/>
  <c r="E16"/>
  <c r="E9"/>
  <c r="E13"/>
  <c r="E17"/>
  <c r="E10"/>
  <c r="E14"/>
  <c r="E18"/>
  <c r="E11"/>
  <c r="E15"/>
  <c r="E19"/>
  <c r="H8"/>
  <c r="H12"/>
  <c r="H16"/>
  <c r="H15"/>
  <c r="H9"/>
  <c r="H13"/>
  <c r="H17"/>
  <c r="H19"/>
  <c r="H10"/>
  <c r="H14"/>
  <c r="H18"/>
  <c r="H11"/>
  <c r="K7" i="256"/>
  <c r="K24"/>
  <c r="K8"/>
  <c r="K12"/>
  <c r="K16"/>
  <c r="K9"/>
  <c r="K13"/>
  <c r="K17"/>
  <c r="K10"/>
  <c r="K14"/>
  <c r="K18"/>
  <c r="K11"/>
  <c r="K15"/>
  <c r="K19"/>
  <c r="E8"/>
  <c r="E12"/>
  <c r="E16"/>
  <c r="E9"/>
  <c r="E13"/>
  <c r="E17"/>
  <c r="E10"/>
  <c r="E14"/>
  <c r="E18"/>
  <c r="E11"/>
  <c r="E15"/>
  <c r="E19"/>
  <c r="H8"/>
  <c r="H12"/>
  <c r="H16"/>
  <c r="H9"/>
  <c r="H13"/>
  <c r="H17"/>
  <c r="H10"/>
  <c r="H14"/>
  <c r="H18"/>
  <c r="H11"/>
  <c r="H15"/>
  <c r="H19"/>
  <c r="K24" i="255"/>
  <c r="K8"/>
  <c r="K12"/>
  <c r="K16"/>
  <c r="K9"/>
  <c r="K13"/>
  <c r="K17"/>
  <c r="K10"/>
  <c r="K14"/>
  <c r="K18"/>
  <c r="K11"/>
  <c r="K15"/>
  <c r="K19"/>
  <c r="E8"/>
  <c r="E12"/>
  <c r="E16"/>
  <c r="E19"/>
  <c r="E9"/>
  <c r="E13"/>
  <c r="E17"/>
  <c r="E15"/>
  <c r="E10"/>
  <c r="E14"/>
  <c r="E18"/>
  <c r="E11"/>
  <c r="H8"/>
  <c r="H12"/>
  <c r="H16"/>
  <c r="H9"/>
  <c r="H13"/>
  <c r="H17"/>
  <c r="H10"/>
  <c r="H14"/>
  <c r="H18"/>
  <c r="H11"/>
  <c r="H15"/>
  <c r="H19"/>
  <c r="K8" i="254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8"/>
  <c r="E12"/>
  <c r="E20" s="1"/>
  <c r="E16"/>
  <c r="E11"/>
  <c r="E9"/>
  <c r="E13"/>
  <c r="E17"/>
  <c r="E15"/>
  <c r="E10"/>
  <c r="E14"/>
  <c r="E18"/>
  <c r="E19"/>
  <c r="K8" i="253"/>
  <c r="K12"/>
  <c r="K16"/>
  <c r="K9"/>
  <c r="K13"/>
  <c r="K17"/>
  <c r="K10"/>
  <c r="K14"/>
  <c r="K18"/>
  <c r="K11"/>
  <c r="K15"/>
  <c r="K19"/>
  <c r="H23"/>
  <c r="H8"/>
  <c r="H12"/>
  <c r="H16"/>
  <c r="H9"/>
  <c r="H13"/>
  <c r="H17"/>
  <c r="H10"/>
  <c r="H14"/>
  <c r="H18"/>
  <c r="H11"/>
  <c r="H15"/>
  <c r="H19"/>
  <c r="E8"/>
  <c r="E12"/>
  <c r="E16"/>
  <c r="E9"/>
  <c r="E13"/>
  <c r="E17"/>
  <c r="E10"/>
  <c r="E14"/>
  <c r="E18"/>
  <c r="E11"/>
  <c r="E15"/>
  <c r="E19"/>
  <c r="K8" i="252"/>
  <c r="K12"/>
  <c r="K16"/>
  <c r="K9"/>
  <c r="K13"/>
  <c r="K17"/>
  <c r="K10"/>
  <c r="K14"/>
  <c r="K18"/>
  <c r="K11"/>
  <c r="K15"/>
  <c r="K19"/>
  <c r="H23"/>
  <c r="H8"/>
  <c r="H12"/>
  <c r="H16"/>
  <c r="H9"/>
  <c r="H13"/>
  <c r="H17"/>
  <c r="H11"/>
  <c r="H10"/>
  <c r="H14"/>
  <c r="H18"/>
  <c r="H15"/>
  <c r="H19"/>
  <c r="E8"/>
  <c r="E12"/>
  <c r="E16"/>
  <c r="E9"/>
  <c r="E13"/>
  <c r="E17"/>
  <c r="E10"/>
  <c r="E14"/>
  <c r="E18"/>
  <c r="E11"/>
  <c r="E15"/>
  <c r="E19"/>
  <c r="K26" i="251"/>
  <c r="K8"/>
  <c r="K12"/>
  <c r="K16"/>
  <c r="K9"/>
  <c r="K13"/>
  <c r="K17"/>
  <c r="K10"/>
  <c r="K14"/>
  <c r="K18"/>
  <c r="K11"/>
  <c r="K15"/>
  <c r="K19"/>
  <c r="K23"/>
  <c r="K7"/>
  <c r="K24"/>
  <c r="K29" s="1"/>
  <c r="H8"/>
  <c r="H12"/>
  <c r="H16"/>
  <c r="H9"/>
  <c r="H13"/>
  <c r="H17"/>
  <c r="H10"/>
  <c r="H14"/>
  <c r="H18"/>
  <c r="H11"/>
  <c r="H15"/>
  <c r="H19"/>
  <c r="E9"/>
  <c r="E13"/>
  <c r="E17"/>
  <c r="E16"/>
  <c r="E10"/>
  <c r="E14"/>
  <c r="E18"/>
  <c r="E12"/>
  <c r="E11"/>
  <c r="E15"/>
  <c r="E19"/>
  <c r="E8"/>
  <c r="E23"/>
  <c r="E26"/>
  <c r="K8" i="246"/>
  <c r="K12"/>
  <c r="K16"/>
  <c r="K9"/>
  <c r="K13"/>
  <c r="K17"/>
  <c r="K10"/>
  <c r="K14"/>
  <c r="K18"/>
  <c r="K11"/>
  <c r="K15"/>
  <c r="K19"/>
  <c r="H7"/>
  <c r="H8"/>
  <c r="H12"/>
  <c r="H16"/>
  <c r="H9"/>
  <c r="H13"/>
  <c r="H17"/>
  <c r="H10"/>
  <c r="H14"/>
  <c r="H18"/>
  <c r="H11"/>
  <c r="H15"/>
  <c r="H19"/>
  <c r="E26"/>
  <c r="E8"/>
  <c r="E9"/>
  <c r="E13"/>
  <c r="E17"/>
  <c r="E16"/>
  <c r="E10"/>
  <c r="E14"/>
  <c r="E18"/>
  <c r="E11"/>
  <c r="E15"/>
  <c r="E19"/>
  <c r="E12"/>
  <c r="K27" i="244"/>
  <c r="K8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8"/>
  <c r="E12"/>
  <c r="E16"/>
  <c r="E9"/>
  <c r="E13"/>
  <c r="E17"/>
  <c r="E10"/>
  <c r="E14"/>
  <c r="E18"/>
  <c r="E11"/>
  <c r="E15"/>
  <c r="E19"/>
  <c r="K23" i="242"/>
  <c r="K8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8"/>
  <c r="E12"/>
  <c r="E16"/>
  <c r="E9"/>
  <c r="E13"/>
  <c r="E17"/>
  <c r="E10"/>
  <c r="E14"/>
  <c r="E18"/>
  <c r="E11"/>
  <c r="E15"/>
  <c r="E19"/>
  <c r="K8" i="249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9"/>
  <c r="E13"/>
  <c r="E17"/>
  <c r="E10"/>
  <c r="E14"/>
  <c r="E18"/>
  <c r="E12"/>
  <c r="E16"/>
  <c r="E11"/>
  <c r="E15"/>
  <c r="E19"/>
  <c r="E8"/>
  <c r="K28" i="245"/>
  <c r="K8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8"/>
  <c r="E12"/>
  <c r="E16"/>
  <c r="E9"/>
  <c r="E13"/>
  <c r="E17"/>
  <c r="E10"/>
  <c r="E14"/>
  <c r="E18"/>
  <c r="E11"/>
  <c r="E15"/>
  <c r="E19"/>
  <c r="K24" i="241"/>
  <c r="K8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26"/>
  <c r="E25"/>
  <c r="E7"/>
  <c r="E23"/>
  <c r="E28"/>
  <c r="E24"/>
  <c r="E8"/>
  <c r="E12"/>
  <c r="E16"/>
  <c r="E19"/>
  <c r="E9"/>
  <c r="E13"/>
  <c r="E17"/>
  <c r="E11"/>
  <c r="E10"/>
  <c r="E14"/>
  <c r="E18"/>
  <c r="E15"/>
  <c r="K8" i="248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8"/>
  <c r="E12"/>
  <c r="E16"/>
  <c r="E9"/>
  <c r="E13"/>
  <c r="E17"/>
  <c r="E15"/>
  <c r="E10"/>
  <c r="E14"/>
  <c r="E18"/>
  <c r="E11"/>
  <c r="E19"/>
  <c r="K8" i="250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8"/>
  <c r="E12"/>
  <c r="E16"/>
  <c r="E9"/>
  <c r="E13"/>
  <c r="E17"/>
  <c r="E10"/>
  <c r="E14"/>
  <c r="E18"/>
  <c r="E11"/>
  <c r="E15"/>
  <c r="E19"/>
  <c r="K8" i="247"/>
  <c r="K12"/>
  <c r="K16"/>
  <c r="K9"/>
  <c r="K13"/>
  <c r="K17"/>
  <c r="K10"/>
  <c r="K14"/>
  <c r="K18"/>
  <c r="K11"/>
  <c r="K15"/>
  <c r="K19"/>
  <c r="H8"/>
  <c r="H9"/>
  <c r="H13"/>
  <c r="H17"/>
  <c r="H10"/>
  <c r="H14"/>
  <c r="H18"/>
  <c r="H16"/>
  <c r="H11"/>
  <c r="H15"/>
  <c r="H19"/>
  <c r="H12"/>
  <c r="E8"/>
  <c r="E9"/>
  <c r="E13"/>
  <c r="E17"/>
  <c r="E10"/>
  <c r="E14"/>
  <c r="E18"/>
  <c r="E12"/>
  <c r="E11"/>
  <c r="E15"/>
  <c r="E19"/>
  <c r="E16"/>
  <c r="K24" i="243"/>
  <c r="K8"/>
  <c r="K12"/>
  <c r="K16"/>
  <c r="K9"/>
  <c r="K13"/>
  <c r="K17"/>
  <c r="K10"/>
  <c r="K14"/>
  <c r="K18"/>
  <c r="K11"/>
  <c r="K15"/>
  <c r="K19"/>
  <c r="H8"/>
  <c r="H12"/>
  <c r="H16"/>
  <c r="H15"/>
  <c r="H9"/>
  <c r="H13"/>
  <c r="H17"/>
  <c r="H10"/>
  <c r="H14"/>
  <c r="H18"/>
  <c r="H11"/>
  <c r="H19"/>
  <c r="E8"/>
  <c r="E12"/>
  <c r="E16"/>
  <c r="E9"/>
  <c r="E13"/>
  <c r="E17"/>
  <c r="E10"/>
  <c r="E14"/>
  <c r="E18"/>
  <c r="E11"/>
  <c r="E15"/>
  <c r="E19"/>
  <c r="K8" i="239"/>
  <c r="K12"/>
  <c r="K16"/>
  <c r="K9"/>
  <c r="K10"/>
  <c r="K14"/>
  <c r="K18"/>
  <c r="K13"/>
  <c r="K11"/>
  <c r="K15"/>
  <c r="K19"/>
  <c r="K17"/>
  <c r="H8"/>
  <c r="H12"/>
  <c r="H16"/>
  <c r="H9"/>
  <c r="H13"/>
  <c r="H17"/>
  <c r="H10"/>
  <c r="H14"/>
  <c r="H18"/>
  <c r="H11"/>
  <c r="H15"/>
  <c r="H19"/>
  <c r="E27"/>
  <c r="E8"/>
  <c r="E12"/>
  <c r="E16"/>
  <c r="E9"/>
  <c r="E13"/>
  <c r="E17"/>
  <c r="E10"/>
  <c r="E14"/>
  <c r="E18"/>
  <c r="E11"/>
  <c r="E15"/>
  <c r="E19"/>
  <c r="K8" i="238"/>
  <c r="K12"/>
  <c r="K16"/>
  <c r="K9"/>
  <c r="K13"/>
  <c r="K17"/>
  <c r="K10"/>
  <c r="K14"/>
  <c r="K18"/>
  <c r="K11"/>
  <c r="K15"/>
  <c r="K19"/>
  <c r="H7"/>
  <c r="H26"/>
  <c r="H27"/>
  <c r="H25"/>
  <c r="H8"/>
  <c r="H12"/>
  <c r="H16"/>
  <c r="H9"/>
  <c r="H13"/>
  <c r="H17"/>
  <c r="H10"/>
  <c r="H14"/>
  <c r="H18"/>
  <c r="H11"/>
  <c r="H15"/>
  <c r="H19"/>
  <c r="E8"/>
  <c r="E12"/>
  <c r="E16"/>
  <c r="E9"/>
  <c r="E13"/>
  <c r="E17"/>
  <c r="E10"/>
  <c r="E14"/>
  <c r="E18"/>
  <c r="E11"/>
  <c r="E15"/>
  <c r="E19"/>
  <c r="K27" i="242"/>
  <c r="K24"/>
  <c r="K24" i="257"/>
  <c r="E24" i="239"/>
  <c r="K7" i="243"/>
  <c r="K28" i="242"/>
  <c r="H27" i="253"/>
  <c r="K29" i="176"/>
  <c r="E24" i="251"/>
  <c r="E24" i="257"/>
  <c r="K28" i="243"/>
  <c r="K26" i="250"/>
  <c r="K26" i="242"/>
  <c r="E28" i="251"/>
  <c r="E7"/>
  <c r="K28" i="257"/>
  <c r="E28"/>
  <c r="E26"/>
  <c r="K27" i="260"/>
  <c r="K25"/>
  <c r="E27" i="251"/>
  <c r="E25" i="257"/>
  <c r="K28" i="241"/>
  <c r="K25" i="242"/>
  <c r="E25" i="251"/>
  <c r="E7" i="257"/>
  <c r="K7" i="260"/>
  <c r="M7" i="362"/>
  <c r="H31" i="180"/>
  <c r="K20" i="176"/>
  <c r="K29" i="181"/>
  <c r="K20"/>
  <c r="D20" i="243"/>
  <c r="G20" i="238"/>
  <c r="K29" i="178"/>
  <c r="K29" i="177"/>
  <c r="K20" i="182"/>
  <c r="K29"/>
  <c r="J20" i="179"/>
  <c r="G20"/>
  <c r="J20" i="172"/>
  <c r="K27" i="257"/>
  <c r="H24" i="253"/>
  <c r="H28"/>
  <c r="H26"/>
  <c r="H25"/>
  <c r="H7"/>
  <c r="M10" i="252"/>
  <c r="M17"/>
  <c r="L31"/>
  <c r="M11"/>
  <c r="M15"/>
  <c r="M9"/>
  <c r="M19"/>
  <c r="M12"/>
  <c r="M7"/>
  <c r="K25" i="244"/>
  <c r="K26"/>
  <c r="K7"/>
  <c r="K23"/>
  <c r="K28"/>
  <c r="K24"/>
  <c r="K24" i="249"/>
  <c r="K27"/>
  <c r="K7"/>
  <c r="K28"/>
  <c r="K23"/>
  <c r="K25"/>
  <c r="K26"/>
  <c r="K25" i="241"/>
  <c r="K25" i="250"/>
  <c r="K23" i="247"/>
  <c r="K27"/>
  <c r="K24"/>
  <c r="K25"/>
  <c r="K28"/>
  <c r="K26"/>
  <c r="K7"/>
  <c r="K26" i="243"/>
  <c r="K23"/>
  <c r="K25"/>
  <c r="K27"/>
  <c r="E25"/>
  <c r="E23"/>
  <c r="E24"/>
  <c r="E27"/>
  <c r="E7"/>
  <c r="E28"/>
  <c r="E26"/>
  <c r="H24" i="239"/>
  <c r="H26"/>
  <c r="H25"/>
  <c r="E26"/>
  <c r="E25"/>
  <c r="E7"/>
  <c r="E28"/>
  <c r="E23"/>
  <c r="K20" i="178"/>
  <c r="K20" i="174"/>
  <c r="K31" s="1"/>
  <c r="K20" i="173"/>
  <c r="K29"/>
  <c r="K7" i="172"/>
  <c r="K26"/>
  <c r="K25"/>
  <c r="K27"/>
  <c r="K28"/>
  <c r="E29" i="180"/>
  <c r="E20"/>
  <c r="J20" i="245"/>
  <c r="D20" i="179"/>
  <c r="H27" i="252"/>
  <c r="G20" i="239"/>
  <c r="E26" i="238"/>
  <c r="M7"/>
  <c r="K23" i="250"/>
  <c r="K24"/>
  <c r="K23" i="255"/>
  <c r="K7"/>
  <c r="K26" i="256"/>
  <c r="E27" i="362"/>
  <c r="E23" i="175"/>
  <c r="E28"/>
  <c r="J20" i="244"/>
  <c r="J20" i="251"/>
  <c r="G20" i="175"/>
  <c r="J20" i="256"/>
  <c r="K20" i="177"/>
  <c r="J20" i="175"/>
  <c r="E23" i="238"/>
  <c r="E24"/>
  <c r="H27" i="239"/>
  <c r="H7"/>
  <c r="E27" i="238"/>
  <c r="E25"/>
  <c r="E28"/>
  <c r="J20" i="250"/>
  <c r="K7"/>
  <c r="K27"/>
  <c r="K28"/>
  <c r="J20" i="246"/>
  <c r="K27" i="255"/>
  <c r="K28" i="256"/>
  <c r="D20" i="362"/>
  <c r="E27" i="175"/>
  <c r="E25"/>
  <c r="D20" i="250"/>
  <c r="E29" i="178"/>
  <c r="K27" i="179"/>
  <c r="K26"/>
  <c r="K24"/>
  <c r="K28"/>
  <c r="K7"/>
  <c r="K25"/>
  <c r="K23"/>
  <c r="H28" i="239"/>
  <c r="E7" i="238"/>
  <c r="D20" i="239"/>
  <c r="H23"/>
  <c r="D20" i="247"/>
  <c r="E24" i="252"/>
  <c r="K23" i="256"/>
  <c r="K23" i="172"/>
  <c r="E7" i="175"/>
  <c r="J20" i="248"/>
  <c r="K26" i="260"/>
  <c r="E28"/>
  <c r="K25" i="257"/>
  <c r="K23"/>
  <c r="K7"/>
  <c r="K26"/>
  <c r="K25" i="256"/>
  <c r="J20" i="255"/>
  <c r="M17" i="254"/>
  <c r="M15"/>
  <c r="M19"/>
  <c r="M16"/>
  <c r="M11"/>
  <c r="M7"/>
  <c r="M8"/>
  <c r="M10"/>
  <c r="M9"/>
  <c r="L31"/>
  <c r="M8" i="252"/>
  <c r="K31" i="365"/>
  <c r="E29" i="183"/>
  <c r="E20" i="182"/>
  <c r="E29"/>
  <c r="H26" i="179"/>
  <c r="H7"/>
  <c r="H27"/>
  <c r="H28"/>
  <c r="H24"/>
  <c r="H25"/>
  <c r="H23"/>
  <c r="E26"/>
  <c r="E27"/>
  <c r="E28"/>
  <c r="E7"/>
  <c r="E24"/>
  <c r="E25"/>
  <c r="E23"/>
  <c r="G20" i="362"/>
  <c r="J20" i="260"/>
  <c r="E26" i="253"/>
  <c r="E27" i="252"/>
  <c r="J20" i="242"/>
  <c r="K26" i="241"/>
  <c r="K7"/>
  <c r="K27"/>
  <c r="K23"/>
  <c r="H29" i="183"/>
  <c r="E20"/>
  <c r="H20"/>
  <c r="E20" i="178"/>
  <c r="H20"/>
  <c r="H29"/>
  <c r="H20" i="176"/>
  <c r="E29"/>
  <c r="H29"/>
  <c r="E20"/>
  <c r="E20" i="174"/>
  <c r="E29"/>
  <c r="H20"/>
  <c r="H29"/>
  <c r="E20" i="181"/>
  <c r="H29"/>
  <c r="H20"/>
  <c r="E29"/>
  <c r="E29" i="177"/>
  <c r="E29" i="173"/>
  <c r="K20" i="180"/>
  <c r="K29"/>
  <c r="H29" i="177"/>
  <c r="H20"/>
  <c r="E20"/>
  <c r="H29" i="173"/>
  <c r="E20"/>
  <c r="H20"/>
  <c r="H20" i="182"/>
  <c r="H29"/>
  <c r="K31" i="367"/>
  <c r="K31" i="371"/>
  <c r="K31" i="368"/>
  <c r="K31" i="370"/>
  <c r="K31" i="372"/>
  <c r="K31" i="374"/>
  <c r="K31" i="369"/>
  <c r="K31" i="377"/>
  <c r="K31" i="366"/>
  <c r="K31" i="373"/>
  <c r="K31" i="375"/>
  <c r="K31" i="376"/>
  <c r="H25" i="175"/>
  <c r="H7"/>
  <c r="M11" i="362"/>
  <c r="E25"/>
  <c r="K23" i="259"/>
  <c r="K7"/>
  <c r="K28"/>
  <c r="K27"/>
  <c r="J20" i="257"/>
  <c r="E7" i="253"/>
  <c r="E23"/>
  <c r="D20"/>
  <c r="H26" i="252"/>
  <c r="E23"/>
  <c r="E26"/>
  <c r="E25"/>
  <c r="K29" i="246"/>
  <c r="J20" i="247"/>
  <c r="K31" i="363"/>
  <c r="H27" i="175"/>
  <c r="H28"/>
  <c r="H23"/>
  <c r="H26"/>
  <c r="M12" i="362"/>
  <c r="M10"/>
  <c r="M8"/>
  <c r="E7"/>
  <c r="E26"/>
  <c r="E28"/>
  <c r="E24" i="260"/>
  <c r="E26"/>
  <c r="E7"/>
  <c r="E23"/>
  <c r="E25"/>
  <c r="K26" i="259"/>
  <c r="K25"/>
  <c r="K24"/>
  <c r="M8" i="253"/>
  <c r="L31"/>
  <c r="M9"/>
  <c r="M16"/>
  <c r="M15"/>
  <c r="G20"/>
  <c r="E24"/>
  <c r="E28"/>
  <c r="E25"/>
  <c r="E27"/>
  <c r="H25" i="252"/>
  <c r="H7"/>
  <c r="D20" i="246"/>
  <c r="E27"/>
  <c r="J20" i="249"/>
  <c r="K25" i="245"/>
  <c r="K27"/>
  <c r="D20" i="241"/>
  <c r="E29" i="250"/>
  <c r="J20" i="243"/>
  <c r="J20" i="239"/>
  <c r="K31" i="364"/>
  <c r="D20" i="175"/>
  <c r="K24"/>
  <c r="K7"/>
  <c r="K23"/>
  <c r="K27"/>
  <c r="K26"/>
  <c r="K28"/>
  <c r="K25"/>
  <c r="H27" i="172"/>
  <c r="H23"/>
  <c r="H7"/>
  <c r="H25"/>
  <c r="H26"/>
  <c r="H28"/>
  <c r="H24"/>
  <c r="D20"/>
  <c r="E26"/>
  <c r="E28"/>
  <c r="E24"/>
  <c r="E25"/>
  <c r="E7"/>
  <c r="E27"/>
  <c r="E23"/>
  <c r="G20"/>
  <c r="M16" i="362"/>
  <c r="L31"/>
  <c r="M17"/>
  <c r="E23"/>
  <c r="M9"/>
  <c r="K26"/>
  <c r="K23"/>
  <c r="K25"/>
  <c r="K27"/>
  <c r="K28"/>
  <c r="K24"/>
  <c r="K7"/>
  <c r="J20"/>
  <c r="D20" i="260"/>
  <c r="H27"/>
  <c r="H23"/>
  <c r="H28"/>
  <c r="H24"/>
  <c r="H7"/>
  <c r="H26"/>
  <c r="H25"/>
  <c r="G20"/>
  <c r="G20" i="259"/>
  <c r="J20"/>
  <c r="H27"/>
  <c r="H23"/>
  <c r="H25"/>
  <c r="H26"/>
  <c r="H28"/>
  <c r="H24"/>
  <c r="H7"/>
  <c r="D20"/>
  <c r="E26"/>
  <c r="E28"/>
  <c r="E24"/>
  <c r="E25"/>
  <c r="E27"/>
  <c r="E23"/>
  <c r="E7"/>
  <c r="E29" i="257"/>
  <c r="D20"/>
  <c r="H27"/>
  <c r="H23"/>
  <c r="H28"/>
  <c r="H24"/>
  <c r="H7"/>
  <c r="H26"/>
  <c r="H25"/>
  <c r="G20"/>
  <c r="E26" i="256"/>
  <c r="E24"/>
  <c r="E27"/>
  <c r="E23"/>
  <c r="E28"/>
  <c r="E25"/>
  <c r="E7"/>
  <c r="D20"/>
  <c r="G20"/>
  <c r="H27"/>
  <c r="H23"/>
  <c r="H26"/>
  <c r="H28"/>
  <c r="H24"/>
  <c r="H7"/>
  <c r="H25"/>
  <c r="E26" i="255"/>
  <c r="E24"/>
  <c r="E25"/>
  <c r="E27"/>
  <c r="E23"/>
  <c r="E7"/>
  <c r="E28"/>
  <c r="G20"/>
  <c r="D20"/>
  <c r="H27"/>
  <c r="H23"/>
  <c r="H28"/>
  <c r="H24"/>
  <c r="H7"/>
  <c r="H25"/>
  <c r="H26"/>
  <c r="G20" i="254"/>
  <c r="J20"/>
  <c r="K26"/>
  <c r="K27"/>
  <c r="K23"/>
  <c r="K7"/>
  <c r="K25"/>
  <c r="K28"/>
  <c r="K24"/>
  <c r="E29"/>
  <c r="H27"/>
  <c r="H23"/>
  <c r="H28"/>
  <c r="H24"/>
  <c r="H26"/>
  <c r="H7"/>
  <c r="H25"/>
  <c r="M11" i="253"/>
  <c r="M19"/>
  <c r="M17"/>
  <c r="M10"/>
  <c r="M12"/>
  <c r="J20"/>
  <c r="K26"/>
  <c r="K7"/>
  <c r="K25"/>
  <c r="K28"/>
  <c r="K24"/>
  <c r="K27"/>
  <c r="K23"/>
  <c r="G20" i="252"/>
  <c r="H24"/>
  <c r="H28"/>
  <c r="E28"/>
  <c r="E7"/>
  <c r="K26"/>
  <c r="K25"/>
  <c r="K7"/>
  <c r="K28"/>
  <c r="K24"/>
  <c r="K27"/>
  <c r="K23"/>
  <c r="J20"/>
  <c r="D20"/>
  <c r="D20" i="251"/>
  <c r="G20"/>
  <c r="H27"/>
  <c r="H23"/>
  <c r="H26"/>
  <c r="H28"/>
  <c r="H24"/>
  <c r="H7"/>
  <c r="H25"/>
  <c r="H27" i="246"/>
  <c r="H28"/>
  <c r="E24"/>
  <c r="E25"/>
  <c r="H23"/>
  <c r="H24"/>
  <c r="H25"/>
  <c r="E28"/>
  <c r="H26"/>
  <c r="E7"/>
  <c r="E23"/>
  <c r="G20"/>
  <c r="E26" i="244"/>
  <c r="E24"/>
  <c r="E25"/>
  <c r="E7"/>
  <c r="E27"/>
  <c r="E23"/>
  <c r="E28"/>
  <c r="D20"/>
  <c r="G20"/>
  <c r="H27"/>
  <c r="H23"/>
  <c r="H28"/>
  <c r="H24"/>
  <c r="H7"/>
  <c r="H25"/>
  <c r="H26"/>
  <c r="D20" i="242"/>
  <c r="G20"/>
  <c r="H27"/>
  <c r="H23"/>
  <c r="H28"/>
  <c r="H24"/>
  <c r="H7"/>
  <c r="H25"/>
  <c r="H26"/>
  <c r="D20" i="249"/>
  <c r="H27"/>
  <c r="H23"/>
  <c r="H25"/>
  <c r="H28"/>
  <c r="H24"/>
  <c r="H7"/>
  <c r="H26"/>
  <c r="G20"/>
  <c r="E26"/>
  <c r="E28"/>
  <c r="E25"/>
  <c r="E27"/>
  <c r="E23"/>
  <c r="E24"/>
  <c r="E7"/>
  <c r="K26" i="245"/>
  <c r="K23"/>
  <c r="K24"/>
  <c r="K7"/>
  <c r="E26"/>
  <c r="E24"/>
  <c r="E25"/>
  <c r="E7"/>
  <c r="E27"/>
  <c r="E23"/>
  <c r="E28"/>
  <c r="D20"/>
  <c r="G20"/>
  <c r="H27"/>
  <c r="H23"/>
  <c r="H28"/>
  <c r="H24"/>
  <c r="H7"/>
  <c r="H25"/>
  <c r="H26"/>
  <c r="G20" i="241"/>
  <c r="H27"/>
  <c r="H23"/>
  <c r="H26"/>
  <c r="H28"/>
  <c r="H24"/>
  <c r="H7"/>
  <c r="H25"/>
  <c r="J20"/>
  <c r="G20" i="248"/>
  <c r="E26"/>
  <c r="E28"/>
  <c r="E24"/>
  <c r="E7"/>
  <c r="E27"/>
  <c r="E23"/>
  <c r="E25"/>
  <c r="D20"/>
  <c r="H27"/>
  <c r="H23"/>
  <c r="H25"/>
  <c r="H26"/>
  <c r="H28"/>
  <c r="H24"/>
  <c r="H7"/>
  <c r="K29"/>
  <c r="G20" i="250"/>
  <c r="H27"/>
  <c r="H23"/>
  <c r="H28"/>
  <c r="H24"/>
  <c r="H7"/>
  <c r="H26"/>
  <c r="H25"/>
  <c r="E26" i="247"/>
  <c r="E27"/>
  <c r="E23"/>
  <c r="E25"/>
  <c r="E28"/>
  <c r="E24"/>
  <c r="E7"/>
  <c r="G20"/>
  <c r="H27"/>
  <c r="H23"/>
  <c r="H26"/>
  <c r="H28"/>
  <c r="H24"/>
  <c r="H7"/>
  <c r="H25"/>
  <c r="H27" i="243"/>
  <c r="H23"/>
  <c r="H28"/>
  <c r="H24"/>
  <c r="H7"/>
  <c r="H25"/>
  <c r="H26"/>
  <c r="G20"/>
  <c r="K25" i="239"/>
  <c r="K7"/>
  <c r="K26"/>
  <c r="K28"/>
  <c r="K24"/>
  <c r="K27"/>
  <c r="K23"/>
  <c r="L31"/>
  <c r="M7"/>
  <c r="K26" i="238"/>
  <c r="K27"/>
  <c r="K25"/>
  <c r="K28"/>
  <c r="K24"/>
  <c r="K23"/>
  <c r="K7"/>
  <c r="J20"/>
  <c r="K31" i="183" l="1"/>
  <c r="K20" i="251"/>
  <c r="K20" i="248"/>
  <c r="E20" i="250"/>
  <c r="E31" s="1"/>
  <c r="N11" i="254"/>
  <c r="N14"/>
  <c r="N13"/>
  <c r="N11" i="253"/>
  <c r="N14"/>
  <c r="N13"/>
  <c r="N9" i="252"/>
  <c r="N13"/>
  <c r="N8" i="362"/>
  <c r="N13"/>
  <c r="N15"/>
  <c r="N14"/>
  <c r="H29"/>
  <c r="N16" i="239"/>
  <c r="N14"/>
  <c r="N8"/>
  <c r="N17"/>
  <c r="N18"/>
  <c r="N10"/>
  <c r="N12"/>
  <c r="N15"/>
  <c r="N13"/>
  <c r="N11"/>
  <c r="N9"/>
  <c r="N19"/>
  <c r="N10" i="238"/>
  <c r="N9"/>
  <c r="N12"/>
  <c r="N18"/>
  <c r="N15"/>
  <c r="N17"/>
  <c r="N14"/>
  <c r="N13"/>
  <c r="N16"/>
  <c r="N8"/>
  <c r="N11"/>
  <c r="N19"/>
  <c r="N27" i="254"/>
  <c r="K20" i="246"/>
  <c r="K31" s="1"/>
  <c r="E29" i="242"/>
  <c r="E29" i="241"/>
  <c r="H29" i="238"/>
  <c r="E31" i="178"/>
  <c r="H20" i="362"/>
  <c r="K29" i="242"/>
  <c r="H20" i="238"/>
  <c r="K31" i="177"/>
  <c r="N10" i="252"/>
  <c r="N19"/>
  <c r="E29" i="251"/>
  <c r="E20" i="242"/>
  <c r="E20" i="241"/>
  <c r="K31" i="176"/>
  <c r="K29" i="260"/>
  <c r="E29" i="175"/>
  <c r="K29" i="250"/>
  <c r="E29" i="239"/>
  <c r="K31" i="181"/>
  <c r="E20" i="257"/>
  <c r="E31" s="1"/>
  <c r="K20" i="242"/>
  <c r="E20" i="251"/>
  <c r="N17" i="252"/>
  <c r="N24"/>
  <c r="M20"/>
  <c r="K31" i="182"/>
  <c r="K20" i="255"/>
  <c r="N12" i="252"/>
  <c r="N15"/>
  <c r="N25"/>
  <c r="N10" i="253"/>
  <c r="N27"/>
  <c r="E31" i="180"/>
  <c r="K20" i="250"/>
  <c r="N7" i="252"/>
  <c r="N23"/>
  <c r="N16"/>
  <c r="N11"/>
  <c r="N26"/>
  <c r="H29" i="253"/>
  <c r="N8" i="252"/>
  <c r="N27"/>
  <c r="N28"/>
  <c r="K31" i="178"/>
  <c r="K29" i="243"/>
  <c r="K29" i="244"/>
  <c r="K31" i="173"/>
  <c r="K20" i="256"/>
  <c r="K29" i="255"/>
  <c r="N15" i="253"/>
  <c r="N8"/>
  <c r="N9"/>
  <c r="H20"/>
  <c r="N12"/>
  <c r="N23"/>
  <c r="E29" i="252"/>
  <c r="K20" i="244"/>
  <c r="K20" i="249"/>
  <c r="K29"/>
  <c r="K20" i="247"/>
  <c r="K29"/>
  <c r="K20" i="243"/>
  <c r="E20"/>
  <c r="E29"/>
  <c r="H20" i="239"/>
  <c r="E20"/>
  <c r="N23" i="238"/>
  <c r="E20" i="175"/>
  <c r="K20" i="172"/>
  <c r="K29"/>
  <c r="K20" i="241"/>
  <c r="H29" i="239"/>
  <c r="N19" i="253"/>
  <c r="N7"/>
  <c r="N17"/>
  <c r="M20" i="238"/>
  <c r="E29"/>
  <c r="E20"/>
  <c r="K29" i="259"/>
  <c r="K29" i="245"/>
  <c r="K29" i="241"/>
  <c r="N27" i="238"/>
  <c r="N7"/>
  <c r="N24"/>
  <c r="N26"/>
  <c r="N28"/>
  <c r="E29" i="253"/>
  <c r="K20" i="260"/>
  <c r="K31" s="1"/>
  <c r="E29" i="362"/>
  <c r="E31" i="177"/>
  <c r="K31" i="180"/>
  <c r="H31" i="183"/>
  <c r="K29" i="256"/>
  <c r="H31" i="177"/>
  <c r="H31" i="181"/>
  <c r="E31" i="183"/>
  <c r="H29" i="179"/>
  <c r="E31" i="182"/>
  <c r="K29" i="179"/>
  <c r="K20"/>
  <c r="E20" i="260"/>
  <c r="E29"/>
  <c r="K20" i="257"/>
  <c r="K29"/>
  <c r="N19" i="254"/>
  <c r="M20"/>
  <c r="N8"/>
  <c r="N17"/>
  <c r="N25"/>
  <c r="N26"/>
  <c r="N7"/>
  <c r="N12"/>
  <c r="N9"/>
  <c r="N16"/>
  <c r="N28"/>
  <c r="N23"/>
  <c r="N10"/>
  <c r="N15"/>
  <c r="N24"/>
  <c r="N25" i="253"/>
  <c r="N26"/>
  <c r="N24"/>
  <c r="N28"/>
  <c r="E31" i="173"/>
  <c r="E29" i="179"/>
  <c r="E20"/>
  <c r="H20" i="175"/>
  <c r="H31" i="178"/>
  <c r="H31" i="176"/>
  <c r="E31"/>
  <c r="H31" i="174"/>
  <c r="E31"/>
  <c r="E31" i="181"/>
  <c r="H31" i="173"/>
  <c r="H31" i="182"/>
  <c r="N24" i="362"/>
  <c r="E31" i="254"/>
  <c r="N16" i="253"/>
  <c r="E29" i="246"/>
  <c r="E29" i="245"/>
  <c r="H29" i="175"/>
  <c r="N28" i="362"/>
  <c r="N10"/>
  <c r="N16"/>
  <c r="N19"/>
  <c r="M20"/>
  <c r="N7"/>
  <c r="N17"/>
  <c r="N11"/>
  <c r="N27"/>
  <c r="N9"/>
  <c r="E20"/>
  <c r="K20" i="259"/>
  <c r="E29" i="255"/>
  <c r="M20" i="253"/>
  <c r="E20"/>
  <c r="H20" i="252"/>
  <c r="H29"/>
  <c r="E20"/>
  <c r="K31" i="251"/>
  <c r="H20" i="246"/>
  <c r="H29"/>
  <c r="E20"/>
  <c r="E29" i="249"/>
  <c r="K20" i="245"/>
  <c r="K31" s="1"/>
  <c r="H20" i="241"/>
  <c r="H29"/>
  <c r="H31" i="238"/>
  <c r="K20" i="175"/>
  <c r="K29"/>
  <c r="E20" i="172"/>
  <c r="H20"/>
  <c r="E29"/>
  <c r="H29"/>
  <c r="N26" i="362"/>
  <c r="N23"/>
  <c r="N12"/>
  <c r="N25"/>
  <c r="K29"/>
  <c r="K20"/>
  <c r="H20" i="260"/>
  <c r="H29"/>
  <c r="H29" i="259"/>
  <c r="E20"/>
  <c r="E29"/>
  <c r="H20"/>
  <c r="H29" i="257"/>
  <c r="H20"/>
  <c r="E29" i="256"/>
  <c r="H20"/>
  <c r="H29"/>
  <c r="E20"/>
  <c r="H20" i="255"/>
  <c r="E20"/>
  <c r="H29"/>
  <c r="K29" i="254"/>
  <c r="H29"/>
  <c r="K20"/>
  <c r="H20"/>
  <c r="K29" i="253"/>
  <c r="K20"/>
  <c r="K29" i="252"/>
  <c r="K20"/>
  <c r="H20" i="251"/>
  <c r="H29"/>
  <c r="H20" i="244"/>
  <c r="E20"/>
  <c r="H29"/>
  <c r="E29"/>
  <c r="H29" i="242"/>
  <c r="H20"/>
  <c r="H20" i="249"/>
  <c r="H29"/>
  <c r="E20"/>
  <c r="H29" i="245"/>
  <c r="E20"/>
  <c r="H20"/>
  <c r="E20" i="248"/>
  <c r="H20"/>
  <c r="K31"/>
  <c r="H29"/>
  <c r="E29"/>
  <c r="H20" i="250"/>
  <c r="H29"/>
  <c r="H20" i="247"/>
  <c r="E29"/>
  <c r="H29"/>
  <c r="E20"/>
  <c r="H20" i="243"/>
  <c r="H29"/>
  <c r="N27" i="239"/>
  <c r="N23"/>
  <c r="N24"/>
  <c r="N28"/>
  <c r="N7"/>
  <c r="N26"/>
  <c r="N25"/>
  <c r="M20"/>
  <c r="K20"/>
  <c r="K29"/>
  <c r="K20" i="238"/>
  <c r="K29"/>
  <c r="H31" i="362" l="1"/>
  <c r="E31" i="251"/>
  <c r="K31" i="242"/>
  <c r="E31"/>
  <c r="E31" i="249"/>
  <c r="E31" i="241"/>
  <c r="H31" i="253"/>
  <c r="E31" i="239"/>
  <c r="K31" i="250"/>
  <c r="K31" i="247"/>
  <c r="E31" i="252"/>
  <c r="K31" i="256"/>
  <c r="E31" i="175"/>
  <c r="K31" i="249"/>
  <c r="E31" i="243"/>
  <c r="K31" i="244"/>
  <c r="K31" i="255"/>
  <c r="N20" i="252"/>
  <c r="N29"/>
  <c r="E31" i="362"/>
  <c r="K31" i="243"/>
  <c r="H31" i="239"/>
  <c r="K31" i="172"/>
  <c r="K31" i="241"/>
  <c r="E31" i="238"/>
  <c r="E31" i="179"/>
  <c r="K31"/>
  <c r="E31" i="260"/>
  <c r="E31" i="253"/>
  <c r="H31" i="175"/>
  <c r="K31" i="257"/>
  <c r="K31" i="259"/>
  <c r="H31" i="252"/>
  <c r="E31" i="244"/>
  <c r="E31" i="245"/>
  <c r="N29" i="238"/>
  <c r="N20"/>
  <c r="H31" i="246"/>
  <c r="N29" i="253"/>
  <c r="N29" i="254"/>
  <c r="N20"/>
  <c r="N20" i="253"/>
  <c r="E31" i="246"/>
  <c r="E31" i="255"/>
  <c r="K31" i="254"/>
  <c r="H31" i="245"/>
  <c r="N20" i="362"/>
  <c r="N29"/>
  <c r="H31" i="259"/>
  <c r="H31" i="257"/>
  <c r="K31" i="253"/>
  <c r="H31" i="242"/>
  <c r="H31" i="241"/>
  <c r="E31" i="247"/>
  <c r="H31" i="172"/>
  <c r="E31"/>
  <c r="K31" i="362"/>
  <c r="H31" i="260"/>
  <c r="E31" i="259"/>
  <c r="E31" i="256"/>
  <c r="H31"/>
  <c r="H31" i="255"/>
  <c r="H31" i="254"/>
  <c r="K31" i="252"/>
  <c r="H31" i="251"/>
  <c r="H31" i="244"/>
  <c r="H31" i="249"/>
  <c r="H31" i="248"/>
  <c r="E31"/>
  <c r="H31" i="250"/>
  <c r="H31" i="247"/>
  <c r="H31" i="243"/>
  <c r="K31" i="239"/>
  <c r="N20"/>
  <c r="N29"/>
  <c r="K31" i="238"/>
  <c r="N31" i="252" l="1"/>
  <c r="N31" i="253"/>
  <c r="N31" i="238"/>
  <c r="N31" i="254"/>
  <c r="N31" i="362"/>
  <c r="N31" i="239"/>
  <c r="I29" i="171"/>
  <c r="F29"/>
  <c r="C29"/>
  <c r="L28"/>
  <c r="L27"/>
  <c r="L26"/>
  <c r="L25"/>
  <c r="L24"/>
  <c r="L23"/>
  <c r="I20"/>
  <c r="F20"/>
  <c r="L7"/>
  <c r="L23" i="237"/>
  <c r="L29" s="1"/>
  <c r="L7"/>
  <c r="I20"/>
  <c r="J8" i="171" l="1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J8" i="237"/>
  <c r="J12"/>
  <c r="J16"/>
  <c r="J9"/>
  <c r="J13"/>
  <c r="J17"/>
  <c r="J10"/>
  <c r="J14"/>
  <c r="J18"/>
  <c r="J11"/>
  <c r="J15"/>
  <c r="J19"/>
  <c r="G7" i="171"/>
  <c r="D7"/>
  <c r="L20"/>
  <c r="L29"/>
  <c r="J7" i="237"/>
  <c r="I31" i="171"/>
  <c r="J7"/>
  <c r="F31"/>
  <c r="C31"/>
  <c r="K8" l="1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8"/>
  <c r="E12"/>
  <c r="E16"/>
  <c r="E17"/>
  <c r="E10"/>
  <c r="E14"/>
  <c r="E18"/>
  <c r="E9"/>
  <c r="E11"/>
  <c r="E15"/>
  <c r="E19"/>
  <c r="E13"/>
  <c r="M8"/>
  <c r="M12"/>
  <c r="M17"/>
  <c r="M19"/>
  <c r="M15"/>
  <c r="M16"/>
  <c r="M10"/>
  <c r="M9"/>
  <c r="M11"/>
  <c r="D20"/>
  <c r="G20"/>
  <c r="L31"/>
  <c r="M7"/>
  <c r="J20" i="237"/>
  <c r="H25" i="171"/>
  <c r="H7"/>
  <c r="H28"/>
  <c r="H24"/>
  <c r="H27"/>
  <c r="H23"/>
  <c r="H26"/>
  <c r="J20"/>
  <c r="E27"/>
  <c r="E23"/>
  <c r="E7"/>
  <c r="E25"/>
  <c r="E26"/>
  <c r="E28"/>
  <c r="E24"/>
  <c r="K27"/>
  <c r="K23"/>
  <c r="K7"/>
  <c r="K28"/>
  <c r="K26"/>
  <c r="K25"/>
  <c r="K24"/>
  <c r="N12" l="1"/>
  <c r="N9"/>
  <c r="N15"/>
  <c r="N19"/>
  <c r="N8"/>
  <c r="N17"/>
  <c r="N10"/>
  <c r="N16"/>
  <c r="N11"/>
  <c r="N28"/>
  <c r="N24"/>
  <c r="N25"/>
  <c r="M20"/>
  <c r="N27"/>
  <c r="N23"/>
  <c r="N7"/>
  <c r="N26"/>
  <c r="K31" i="175"/>
  <c r="H29" i="171"/>
  <c r="K20"/>
  <c r="E20"/>
  <c r="H20"/>
  <c r="K29"/>
  <c r="E29"/>
  <c r="H31" l="1"/>
  <c r="N20"/>
  <c r="N29"/>
  <c r="E31"/>
  <c r="K31"/>
  <c r="N31" l="1"/>
  <c r="F29" i="240" l="1"/>
  <c r="F20"/>
  <c r="C29"/>
  <c r="C20"/>
  <c r="I29" i="237"/>
  <c r="F29"/>
  <c r="F20"/>
  <c r="C29"/>
  <c r="C20"/>
  <c r="J8" i="240" l="1"/>
  <c r="J12"/>
  <c r="J16"/>
  <c r="J9"/>
  <c r="J13"/>
  <c r="J17"/>
  <c r="J10"/>
  <c r="J14"/>
  <c r="J18"/>
  <c r="J11"/>
  <c r="J15"/>
  <c r="J19"/>
  <c r="G8"/>
  <c r="G12"/>
  <c r="G16"/>
  <c r="G9"/>
  <c r="G13"/>
  <c r="G17"/>
  <c r="G10"/>
  <c r="G14"/>
  <c r="G18"/>
  <c r="G11"/>
  <c r="G15"/>
  <c r="G19"/>
  <c r="D8"/>
  <c r="D12"/>
  <c r="D16"/>
  <c r="D9"/>
  <c r="D13"/>
  <c r="D17"/>
  <c r="D10"/>
  <c r="D14"/>
  <c r="D18"/>
  <c r="D11"/>
  <c r="D15"/>
  <c r="D19"/>
  <c r="G8" i="237"/>
  <c r="G12"/>
  <c r="G16"/>
  <c r="G9"/>
  <c r="G13"/>
  <c r="G17"/>
  <c r="G11"/>
  <c r="G10"/>
  <c r="G14"/>
  <c r="G18"/>
  <c r="G15"/>
  <c r="G19"/>
  <c r="D9"/>
  <c r="D13"/>
  <c r="D17"/>
  <c r="D16"/>
  <c r="D10"/>
  <c r="D14"/>
  <c r="D18"/>
  <c r="D8"/>
  <c r="D11"/>
  <c r="D15"/>
  <c r="D19"/>
  <c r="D12"/>
  <c r="D7" i="240"/>
  <c r="G7"/>
  <c r="J7"/>
  <c r="G7" i="237"/>
  <c r="D7"/>
  <c r="I31" i="240"/>
  <c r="C31" i="237"/>
  <c r="I31"/>
  <c r="F31"/>
  <c r="F31" i="240"/>
  <c r="C31"/>
  <c r="K8" l="1"/>
  <c r="K12"/>
  <c r="K16"/>
  <c r="K9"/>
  <c r="K13"/>
  <c r="K17"/>
  <c r="K10"/>
  <c r="K14"/>
  <c r="K18"/>
  <c r="K11"/>
  <c r="K15"/>
  <c r="K19"/>
  <c r="H8"/>
  <c r="H12"/>
  <c r="H16"/>
  <c r="H9"/>
  <c r="H13"/>
  <c r="H17"/>
  <c r="H10"/>
  <c r="H14"/>
  <c r="H18"/>
  <c r="H11"/>
  <c r="H15"/>
  <c r="H19"/>
  <c r="E8"/>
  <c r="E12"/>
  <c r="E16"/>
  <c r="E9"/>
  <c r="E13"/>
  <c r="E17"/>
  <c r="E10"/>
  <c r="E14"/>
  <c r="E18"/>
  <c r="E11"/>
  <c r="E15"/>
  <c r="E19"/>
  <c r="K8" i="237"/>
  <c r="K12"/>
  <c r="K16"/>
  <c r="K9"/>
  <c r="K13"/>
  <c r="K17"/>
  <c r="K10"/>
  <c r="K14"/>
  <c r="K18"/>
  <c r="K11"/>
  <c r="K15"/>
  <c r="K19"/>
  <c r="H8"/>
  <c r="H12"/>
  <c r="H16"/>
  <c r="H9"/>
  <c r="H13"/>
  <c r="H17"/>
  <c r="H11"/>
  <c r="H10"/>
  <c r="H14"/>
  <c r="H18"/>
  <c r="H15"/>
  <c r="H19"/>
  <c r="E8"/>
  <c r="E9"/>
  <c r="E13"/>
  <c r="E17"/>
  <c r="E10"/>
  <c r="E14"/>
  <c r="E18"/>
  <c r="E16"/>
  <c r="E11"/>
  <c r="E15"/>
  <c r="E19"/>
  <c r="E12"/>
  <c r="E7" i="240"/>
  <c r="H7"/>
  <c r="K7"/>
  <c r="J20"/>
  <c r="K25"/>
  <c r="K28"/>
  <c r="K24"/>
  <c r="K27"/>
  <c r="K23"/>
  <c r="K26"/>
  <c r="G20"/>
  <c r="H27"/>
  <c r="H23"/>
  <c r="H26"/>
  <c r="H25"/>
  <c r="H28"/>
  <c r="H24"/>
  <c r="D20"/>
  <c r="E25"/>
  <c r="E28"/>
  <c r="E24"/>
  <c r="E27"/>
  <c r="E23"/>
  <c r="E26"/>
  <c r="K23" i="237"/>
  <c r="K7"/>
  <c r="H28"/>
  <c r="H24"/>
  <c r="H27"/>
  <c r="H23"/>
  <c r="H26"/>
  <c r="H25"/>
  <c r="H7"/>
  <c r="G20"/>
  <c r="E28"/>
  <c r="E24"/>
  <c r="E27"/>
  <c r="E23"/>
  <c r="E7"/>
  <c r="E26"/>
  <c r="E25"/>
  <c r="D20"/>
  <c r="L20"/>
  <c r="K24"/>
  <c r="K28"/>
  <c r="K25"/>
  <c r="K27"/>
  <c r="K26"/>
  <c r="L31" l="1"/>
  <c r="M13"/>
  <c r="M12"/>
  <c r="M14"/>
  <c r="M16"/>
  <c r="M19"/>
  <c r="M17"/>
  <c r="M10"/>
  <c r="M15"/>
  <c r="M18"/>
  <c r="M8"/>
  <c r="M11"/>
  <c r="M9"/>
  <c r="K29" i="240"/>
  <c r="K20"/>
  <c r="H20"/>
  <c r="H29"/>
  <c r="E29"/>
  <c r="E20"/>
  <c r="K20" i="237"/>
  <c r="H20"/>
  <c r="H29"/>
  <c r="E29"/>
  <c r="M7"/>
  <c r="E20"/>
  <c r="K29"/>
  <c r="N9" l="1"/>
  <c r="N16"/>
  <c r="N15"/>
  <c r="N13"/>
  <c r="N8"/>
  <c r="N11"/>
  <c r="N12"/>
  <c r="N17"/>
  <c r="N10"/>
  <c r="N14"/>
  <c r="N19"/>
  <c r="H31"/>
  <c r="H31" i="240"/>
  <c r="N24" i="237"/>
  <c r="N26"/>
  <c r="N25"/>
  <c r="N28"/>
  <c r="N27"/>
  <c r="N23"/>
  <c r="N7"/>
  <c r="E31"/>
  <c r="K31" i="240"/>
  <c r="K31" i="237"/>
  <c r="M20"/>
  <c r="E31" i="240"/>
  <c r="N29" i="237" l="1"/>
  <c r="N20"/>
  <c r="N31" l="1"/>
  <c r="H20" i="179"/>
  <c r="H31" s="1"/>
</calcChain>
</file>

<file path=xl/sharedStrings.xml><?xml version="1.0" encoding="utf-8"?>
<sst xmlns="http://schemas.openxmlformats.org/spreadsheetml/2006/main" count="3457" uniqueCount="313">
  <si>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</si>
  <si>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</si>
  <si>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</si>
  <si>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</si>
  <si>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</si>
  <si>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</si>
  <si>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</si>
  <si>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</si>
  <si>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</si>
  <si>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</si>
  <si>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</si>
  <si>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</si>
  <si>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</si>
  <si>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</si>
  <si>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</si>
  <si>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</si>
  <si>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</si>
  <si>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</si>
  <si>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</si>
  <si>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</si>
  <si>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</si>
  <si>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</si>
  <si>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</si>
  <si>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</si>
  <si>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</si>
  <si>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</si>
  <si>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</si>
  <si>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</si>
  <si>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</si>
  <si>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</si>
  <si>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</si>
  <si>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</si>
  <si>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</si>
  <si>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</si>
  <si>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</si>
  <si>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</si>
  <si>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</si>
  <si>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</si>
  <si>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</si>
  <si>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</si>
  <si>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</si>
  <si>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</si>
  <si>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</si>
  <si>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</si>
  <si>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</si>
  <si>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</si>
  <si>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</si>
  <si>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</si>
  <si>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</si>
  <si>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</si>
  <si>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</si>
  <si>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</si>
  <si>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</si>
  <si>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</si>
  <si>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</si>
  <si>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</si>
  <si>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</si>
  <si>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</si>
  <si>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</si>
  <si>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</si>
  <si>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</si>
  <si>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</si>
  <si>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</si>
  <si>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</si>
  <si>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</si>
  <si>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</si>
  <si>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</si>
  <si>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</si>
  <si>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</si>
  <si>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</si>
  <si>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</si>
  <si>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</si>
  <si>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</si>
  <si>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</si>
  <si>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</si>
  <si>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</si>
  <si>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</si>
  <si>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</si>
  <si>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</si>
  <si>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</si>
  <si>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</si>
  <si>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</si>
  <si>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</si>
  <si>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</si>
  <si>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</si>
  <si>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</si>
  <si>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</si>
  <si>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</si>
  <si>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</si>
  <si>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</si>
  <si>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</si>
  <si>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</si>
  <si>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</si>
  <si>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</si>
  <si>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</si>
  <si>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</si>
  <si>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</si>
  <si>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</si>
  <si>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</si>
  <si>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</si>
  <si>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</si>
  <si>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</si>
  <si>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</si>
  <si>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</si>
  <si>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</si>
  <si>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</si>
  <si>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</si>
  <si>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</si>
  <si>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</si>
  <si>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</si>
  <si>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</si>
  <si>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</si>
  <si>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</si>
  <si>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</si>
  <si>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</si>
  <si>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</si>
  <si>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</si>
  <si>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</si>
  <si>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</si>
  <si>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</si>
  <si>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Maurizio Gasparri (Forza Italia)</t>
  </si>
  <si>
    <t>Mariastella Gelmini (Forza Italia)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</si>
  <si>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</si>
  <si>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</si>
  <si>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</si>
  <si>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</si>
  <si>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</si>
  <si>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</si>
  <si>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</si>
  <si>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</si>
  <si>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</si>
  <si>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</si>
  <si>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</si>
  <si>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</si>
  <si>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</si>
  <si>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</si>
  <si>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</si>
  <si>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</si>
  <si>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</si>
  <si>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</si>
  <si>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</si>
  <si>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</si>
  <si>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</si>
  <si>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</si>
  <si>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</si>
  <si>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</si>
  <si>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</si>
  <si>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</si>
  <si>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</si>
  <si>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</si>
  <si>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</si>
  <si>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</si>
  <si>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</si>
  <si>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</si>
  <si>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</si>
  <si>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</si>
  <si>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</si>
  <si>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</si>
  <si>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</si>
  <si>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</si>
  <si>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</si>
  <si>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</si>
  <si>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</si>
  <si>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</si>
  <si>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</si>
  <si>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</si>
  <si>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</si>
  <si>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</si>
  <si>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Tab. B1 - Tempo di parola dei soggetti politici ed istituzionali nei programmi extr-gr di rete. Radio Uno, Radio Due, Radio Tre</t>
  </si>
  <si>
    <t>Graziano Delrio (Partito Democratico)</t>
  </si>
  <si>
    <t>Anna Maria Bernini (Forza Italia)</t>
  </si>
  <si>
    <t>Pier Carlo Padoan (Partito Democratico)</t>
  </si>
  <si>
    <t>Andrea Orlando (Partito Democratico)</t>
  </si>
  <si>
    <t>Stefano Bonaccini (Partito Democratico)</t>
  </si>
  <si>
    <t>Sergio Costa (Governo/Ministri/Sottosegretari)</t>
  </si>
  <si>
    <t>Lorenzo Fioramonti (Governo/Ministri/Sottosegretari)</t>
  </si>
  <si>
    <t>Maria Elisabetta Casellati (Presidente del Senato)</t>
  </si>
  <si>
    <t>Gianluigi Paragone (MoVimento 5 Stelle)</t>
  </si>
  <si>
    <t>Paolo Gentiloni (Partito Democratico)</t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</si>
  <si>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</si>
  <si>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</si>
  <si>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</si>
  <si>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</si>
  <si>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</si>
  <si>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</si>
  <si>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</si>
  <si>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</si>
  <si>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Cambiamo! - 10 volte meglio</t>
  </si>
  <si>
    <t>Maie</t>
  </si>
  <si>
    <t>Roberto Gualtieri (Governo/Ministri/Sottosegretari)</t>
  </si>
  <si>
    <t>Stefano Patuanelli (Governo/Ministri/Sottosegretari)</t>
  </si>
  <si>
    <t>Dario Franceschini (Governo/Ministri/Sottosegretari)</t>
  </si>
  <si>
    <t>Matteo Renzi (Italia Viva - PSI)</t>
  </si>
  <si>
    <t>Antonio Misiani (Governo/Ministri/Sottosegretari)</t>
  </si>
  <si>
    <t>Giuseppe Provenzano (Governo/Ministri/Sottosegretari)</t>
  </si>
  <si>
    <t>Beppe Grillo (MoVimento 5 Stelle)</t>
  </si>
  <si>
    <t>Carlo Calenda (Altro)</t>
  </si>
  <si>
    <t>Paolo Gentiloni (Unione Europea)</t>
  </si>
  <si>
    <t>Antonio Decaro (Partito Democratico)</t>
  </si>
  <si>
    <t>Matteo Ricci (Partito Democratico)</t>
  </si>
  <si>
    <t>Patty L'Abbate (MoVimento 5 Stelle)</t>
  </si>
  <si>
    <t>Antonio Tajani (Forza Italia)</t>
  </si>
  <si>
    <t>Paola De Micheli (Governo/Ministri/Sottosegretari)</t>
  </si>
  <si>
    <t>Luigi Marattin (Italia Viva - PSI)</t>
  </si>
  <si>
    <t>Francesco Boccia (Governo/Ministri/Sottosegretari)</t>
  </si>
  <si>
    <t>Mattia Santori (Altro)</t>
  </si>
  <si>
    <t>Nicola Morra (MoVimento 5 Stelle)</t>
  </si>
  <si>
    <t>Movimento delle Sardine (Altro)</t>
  </si>
  <si>
    <t>Fabiana Dadone (Governo/Ministri/Sottosegretari)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</si>
  <si>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</si>
  <si>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</si>
  <si>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</si>
  <si>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</si>
  <si>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</si>
  <si>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</si>
  <si>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 xml:space="preserve">Tempo di Parola: indica il tempo in cui il soggetto politico/istituzionale parla direttamente in voce
Rete Radio 105 network: 
Testata News Mediaset: </t>
  </si>
  <si>
    <t>Tab. B7 - Tempo di parola dei soggetti politici ed istituzionali nei programmi extra-gr di rete e di testata. Rete Radio Monte Carlo - Testata News Mediaset</t>
  </si>
  <si>
    <t>Tempo di Parola: indica il tempo in cui il soggetto politico/istituzionale parla direttamente in voce
Rete Radio Monte Carlo: 
Testata News Mediaset: La Bella Italia; Primo mattino.</t>
  </si>
  <si>
    <t>Tempo di Parola: indica il tempo in cui il soggetto politico/istituzionale parla direttamente in voce
Rete Radio Capital: 
Testata Radio Capital: Capital newsroom; Capital web news; Circo Massimo; Tg zero.</t>
  </si>
  <si>
    <t>Rete RDS</t>
  </si>
  <si>
    <t>Testata RDS</t>
  </si>
  <si>
    <t>Periodo dal 01.12.2019 al 31.12.2019</t>
  </si>
  <si>
    <t>Noi con l'Italia - USEI - Cambiamo! - Alleanza di Centro</t>
  </si>
  <si>
    <t>Centro Democratico - Radicali Italiani - +Europa</t>
  </si>
  <si>
    <t>Roberto Speranza (Governo/Ministri/Sottosegretari)</t>
  </si>
  <si>
    <t>Massimiliano Romeo (Lega Salvini Premier)</t>
  </si>
  <si>
    <t>Costantino De Blasi (Altro)</t>
  </si>
  <si>
    <t>Claudio Borghi (Lega Salvini Premier)</t>
  </si>
  <si>
    <t>Alfonso Bonafede (Governo/Ministri/Sottosegretari)</t>
  </si>
  <si>
    <t>Erasmo Palazzotto (Liberi e Uguali)</t>
  </si>
  <si>
    <t>Andrea Carletti (Partito Democratico)</t>
  </si>
  <si>
    <t>Alfonso Bonafede (MoVimento 5 Stelle)</t>
  </si>
  <si>
    <t>Antonio Fosson (Altro)</t>
  </si>
  <si>
    <t>Andrea Romano (Partito Democratico)</t>
  </si>
  <si>
    <t>Enrico Costa (Forza Italia)</t>
  </si>
  <si>
    <t>Giorgio Mule (Forza Italia)</t>
  </si>
  <si>
    <t>Francesco Lollobrigida (Fratelli d'Italia)</t>
  </si>
  <si>
    <t>Teresa Bellanova (Governo/Ministri/Sottosegretari)</t>
  </si>
  <si>
    <t>Lorenzo Guerini (Governo/Ministri/Sottosegretari)</t>
  </si>
  <si>
    <t>Biondo Caruccio (Altro)</t>
  </si>
  <si>
    <t>Giuseppe Sala (Partito Democratico)</t>
  </si>
  <si>
    <t>Tommaso Nannicini (Partito Democratico)</t>
  </si>
  <si>
    <t>Davide Crippa (MoVimento 5 Stelle)</t>
  </si>
  <si>
    <t>Emma Bonino (Centro Democratico - Radicali Italiani - +Europa)</t>
  </si>
  <si>
    <t>Marco Cappato (Centro Democratico - Radicali Italiani - +Europa)</t>
  </si>
  <si>
    <t>Giovanni Toti (Noi con l'Italia - USEI - Cambiamo! - Alleanza di Centro)</t>
  </si>
  <si>
    <t>Federico Ignesti (Altro)</t>
  </si>
  <si>
    <t>Anna Ascani (Partito Democratico)</t>
  </si>
  <si>
    <t>Gaetano Manfredi (Governo/Ministri/Sottosegretari)</t>
  </si>
  <si>
    <t>Laura Castelli (MoVimento 5 Stelle)</t>
  </si>
  <si>
    <t>Katia Piccardo (Altro)</t>
  </si>
  <si>
    <t>Jonathan Papamarenghi (Altro)</t>
  </si>
  <si>
    <t>Roberto Ammatuna (Altro)</t>
  </si>
  <si>
    <t>Elio Lannutti (MoVimento 5 Stelle)</t>
  </si>
  <si>
    <t>Giuseppe Leoni (Lega Salvini Premier)</t>
  </si>
  <si>
    <t>Riccardo Rossi (Altro)</t>
  </si>
  <si>
    <t>Paolo Tiramani (Altro)</t>
  </si>
  <si>
    <t>Francesco Rucco (Altro)</t>
  </si>
  <si>
    <t>Roberto Ravanelli (Altro)</t>
  </si>
  <si>
    <t>Pietro Burgazzi (Lega Salvini Premier)</t>
  </si>
  <si>
    <t>Romano Prodi (Altro)</t>
  </si>
  <si>
    <t>Andrea Marcucci (Partito Democratico)</t>
  </si>
  <si>
    <t>Debora Serracchiani (Partito Democratico)</t>
  </si>
  <si>
    <t>Walter Verini (Partito Democratico)</t>
  </si>
  <si>
    <t>Federico Mollicone (Fratelli d'Italia)</t>
  </si>
  <si>
    <t>Paola De Micheli (Partito Democratico)</t>
  </si>
  <si>
    <t>Roberto Speranza (Liberi e Uguali)</t>
  </si>
  <si>
    <t>Andrea Gnassi (Partito Democratico)</t>
  </si>
  <si>
    <t>David Sassoli (Unione Europea)</t>
  </si>
  <si>
    <t>Dario Nardella (Partito Democratico)</t>
  </si>
  <si>
    <t>Manlio Di Stefano (MoVimento 5 Stelle)</t>
  </si>
  <si>
    <t>Piero De Luca (Partito Democratico)</t>
  </si>
  <si>
    <t>Vittorio Sgarbi (Noi con l'Italia - USEI - Cambiamo! - Alleanza di Centro)</t>
  </si>
  <si>
    <t>Antonio Razzi (Forza Italia)</t>
  </si>
  <si>
    <t>Valeria Fedeli (Partito Democratico)</t>
  </si>
  <si>
    <t>Renata Polverini (Forza Italia)</t>
  </si>
  <si>
    <t>Gian Marco Centinaio (Lega Salvini Premier)</t>
  </si>
  <si>
    <t>Monica Cirinna (Partito Democratico)</t>
  </si>
  <si>
    <t>Antonio Marco Troiano (Partito Democratico)</t>
  </si>
  <si>
    <t>Francesca Valenti (Altro)</t>
  </si>
  <si>
    <t>Anna Tesi (Altro)</t>
  </si>
  <si>
    <t>Pier Ferdinando Casini (Per le autonomie - Minoranze Linguistiche)</t>
  </si>
  <si>
    <t>Miguel Gotor (Liberi e Uguali)</t>
  </si>
  <si>
    <t>Riccardo Magi (Centro Democratico - Radicali Italiani - +Europa)</t>
  </si>
  <si>
    <t>Salvatore Scalzo (Unione Europea)</t>
  </si>
  <si>
    <t>Maurizio Gambini (Altro)</t>
  </si>
  <si>
    <t>Goffredo Maria Bettini (Partito Democratico)</t>
  </si>
  <si>
    <t>Giuseppe De Cristofaro (Governo/Ministri/Sottosegretari)</t>
  </si>
  <si>
    <t>Chiara Appendino (MoVimento 5 Stelle)</t>
  </si>
  <si>
    <t>Gianfranco Librandi (Italia Viva - PSI)</t>
  </si>
  <si>
    <t>Lucia Azzolina (Governo/Ministri/Sottosegretari)</t>
  </si>
  <si>
    <t>Alessio Villarosa (Governo/Ministri/Sottosegretari)</t>
  </si>
  <si>
    <t>Sergio Venturi (Partito Democratico)</t>
  </si>
  <si>
    <t>Mara Carfagna (Forza Italia)</t>
  </si>
  <si>
    <t>Luigi De Magistris (Altro)</t>
  </si>
  <si>
    <t>Paola Mar (Altro)</t>
  </si>
  <si>
    <t>Vincenzo Iaccarino (Altro)</t>
  </si>
  <si>
    <t>Carlo Chiuri (Altro)</t>
  </si>
  <si>
    <t>Elio Sorba (Altro)</t>
  </si>
  <si>
    <t>Paolo Truzzu (Fratelli d'Italia)</t>
  </si>
  <si>
    <t>Marco Bucci (Forza Italia)</t>
  </si>
  <si>
    <t>Alan Fabbri (Lega Salvini Premier)</t>
  </si>
  <si>
    <t>Filippo Mario Stirati (Liberi e Uguali)</t>
  </si>
  <si>
    <t>Leonardo Cavalieri (Partito Democratico)</t>
  </si>
  <si>
    <t>Daniela Santanche (Fratelli d'Italia)</t>
  </si>
  <si>
    <t>Enrico Letta (Partito Democratico)</t>
  </si>
  <si>
    <t>Paola Pisano (Governo/Ministri/Sottosegretari)</t>
  </si>
  <si>
    <t>Pietro Ioia (Altro)</t>
  </si>
  <si>
    <t>Tempo di Parola: indica il tempo in cui il soggetto politico/istituzionale parla direttamente in voce.
Radio Uno:
Radio Due: Caterpillar; Discorso di fine anno Presidente della Repubblica; Late show.
Radio Tre: Discorso di fine anno Presidente della Repubblica; Fahrenheit;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</si>
  <si>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Babele; Caffè Europa; Centocittà; Coltivando il futuro; I viaggi di Radio1; Il mattino di Radio1; Il mix delle cinque; Il pescatore di perle; In viaggio con Francesco; Inviato speciale; Italia sotto inchiesta; Radio anch'io; Radio1 giorno per giorno; Radio1 in viva voce; Spaziolibero; Speciale GR 1; Sportello Italia; Tra poco in edicola; Un giorno da pecora; Voci dal mondo; Zapping Radio1.
Radio Due: 
Radio Tre: </t>
    </r>
  </si>
  <si>
    <t>Tempo di Parola: indica il tempo in cui il soggetto politico/istituzionale parla direttamente in voce
Rete Radio 24: I figli di Enea.
Testata Radio 24: #autotrasporto; 24 Mattino; 24 Mattino - le interviste; Effetto giorno; Effetto notte; La zanzara; Si può fare; Speciale Radio24 discorso di fine anno Presidente della Repubblica; Uno, nessuno, 100Milan.</t>
  </si>
  <si>
    <t xml:space="preserve">Tempo di Parola: indica il tempo in cui il soggetto politico/istituzionale parla direttamente in voce
Rete Radio Deejay: Ciao belli.
Testata Radio Deejay: </t>
  </si>
  <si>
    <t>Tempo di Parola: indica il tempo in cui il soggetto politico/istituzionale parla direttamente in voce
Rete RTL 102.5: 
Testata RTL 102.5: Discorso di fine anno Presidente della Repubblica; Non stop news.</t>
  </si>
</sst>
</file>

<file path=xl/styles.xml><?xml version="1.0" encoding="utf-8"?>
<styleSheet xmlns="http://schemas.openxmlformats.org/spreadsheetml/2006/main">
  <numFmts count="1">
    <numFmt numFmtId="164" formatCode="[h]:mm:ss;@"/>
  </numFmts>
  <fonts count="43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2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42" fillId="0" borderId="30" xfId="97" applyFont="1" applyFill="1" applyBorder="1" applyAlignment="1">
      <alignment vertical="center"/>
    </xf>
    <xf numFmtId="164" fontId="39" fillId="0" borderId="31" xfId="97" applyNumberFormat="1" applyFont="1" applyFill="1" applyBorder="1" applyAlignment="1">
      <alignment horizontal="center" vertical="center"/>
    </xf>
    <xf numFmtId="10" fontId="39" fillId="0" borderId="40" xfId="97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4" xfId="97" applyFont="1" applyFill="1" applyBorder="1" applyAlignment="1">
      <alignment vertical="top" wrapText="1"/>
    </xf>
    <xf numFmtId="0" fontId="24" fillId="0" borderId="65" xfId="0" applyFont="1" applyBorder="1" applyAlignment="1">
      <alignment vertical="top"/>
    </xf>
    <xf numFmtId="0" fontId="24" fillId="0" borderId="66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3" borderId="55" xfId="97" applyFont="1" applyFill="1" applyBorder="1" applyAlignment="1">
      <alignment horizontal="center" vertical="center"/>
    </xf>
    <xf numFmtId="0" fontId="38" fillId="3" borderId="56" xfId="97" applyFont="1" applyFill="1" applyBorder="1" applyAlignment="1">
      <alignment horizontal="center" vertical="center"/>
    </xf>
    <xf numFmtId="0" fontId="38" fillId="3" borderId="5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7690607821667173"/>
          <c:y val="9.5424118755380177E-2"/>
          <c:w val="0.54808673139098718"/>
          <c:h val="0.87834937926111201"/>
        </c:manualLayout>
      </c:layout>
      <c:barChart>
        <c:barDir val="bar"/>
        <c:grouping val="percentStacked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4.5601851851851897E-3</c:v>
                </c:pt>
                <c:pt idx="2">
                  <c:v>2.2453703703703698E-3</c:v>
                </c:pt>
                <c:pt idx="3">
                  <c:v>1.9675925925925899E-4</c:v>
                </c:pt>
                <c:pt idx="4">
                  <c:v>7.9861111111111105E-3</c:v>
                </c:pt>
                <c:pt idx="5">
                  <c:v>2.0370370370370399E-3</c:v>
                </c:pt>
                <c:pt idx="6">
                  <c:v>0</c:v>
                </c:pt>
                <c:pt idx="7">
                  <c:v>0</c:v>
                </c:pt>
                <c:pt idx="8">
                  <c:v>5.4398148148148101E-4</c:v>
                </c:pt>
                <c:pt idx="9">
                  <c:v>0</c:v>
                </c:pt>
                <c:pt idx="10">
                  <c:v>0</c:v>
                </c:pt>
                <c:pt idx="11">
                  <c:v>1.31828703703704E-2</c:v>
                </c:pt>
                <c:pt idx="12">
                  <c:v>5.9953703703703697E-3</c:v>
                </c:pt>
                <c:pt idx="13">
                  <c:v>4.98842592592593E-3</c:v>
                </c:pt>
                <c:pt idx="14">
                  <c:v>1.30555555555556E-2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1.23032407407407E-2</c:v>
                </c:pt>
                <c:pt idx="2">
                  <c:v>4.1203703703703697E-3</c:v>
                </c:pt>
                <c:pt idx="3">
                  <c:v>1.0995370370370399E-3</c:v>
                </c:pt>
                <c:pt idx="4">
                  <c:v>6.4467592592592597E-3</c:v>
                </c:pt>
                <c:pt idx="5">
                  <c:v>4.0046296296296297E-3</c:v>
                </c:pt>
                <c:pt idx="6">
                  <c:v>0</c:v>
                </c:pt>
                <c:pt idx="7">
                  <c:v>0</c:v>
                </c:pt>
                <c:pt idx="8">
                  <c:v>7.5231481481481503E-4</c:v>
                </c:pt>
                <c:pt idx="9">
                  <c:v>0</c:v>
                </c:pt>
                <c:pt idx="10">
                  <c:v>0</c:v>
                </c:pt>
                <c:pt idx="11">
                  <c:v>1.9571759259259299E-2</c:v>
                </c:pt>
                <c:pt idx="12">
                  <c:v>8.1597222222222193E-3</c:v>
                </c:pt>
                <c:pt idx="13">
                  <c:v>7.3958333333333298E-3</c:v>
                </c:pt>
                <c:pt idx="14">
                  <c:v>2.36111111111111E-2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2.48842592592593E-3</c:v>
                </c:pt>
                <c:pt idx="2">
                  <c:v>1.16898148148148E-3</c:v>
                </c:pt>
                <c:pt idx="3">
                  <c:v>0</c:v>
                </c:pt>
                <c:pt idx="4">
                  <c:v>3.5879629629629602E-4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9.2592592592592602E-5</c:v>
                </c:pt>
                <c:pt idx="9">
                  <c:v>0</c:v>
                </c:pt>
                <c:pt idx="10">
                  <c:v>0</c:v>
                </c:pt>
                <c:pt idx="11">
                  <c:v>4.2939814814814802E-3</c:v>
                </c:pt>
                <c:pt idx="12">
                  <c:v>4.65277777777778E-3</c:v>
                </c:pt>
                <c:pt idx="13">
                  <c:v>1.5162037037037E-3</c:v>
                </c:pt>
                <c:pt idx="14">
                  <c:v>1.1226851851851899E-2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6.7129629629629596E-3</c:v>
                </c:pt>
                <c:pt idx="2">
                  <c:v>3.8078703703703699E-3</c:v>
                </c:pt>
                <c:pt idx="3">
                  <c:v>2.0833333333333299E-4</c:v>
                </c:pt>
                <c:pt idx="4">
                  <c:v>5.2314814814814802E-3</c:v>
                </c:pt>
                <c:pt idx="5">
                  <c:v>7.2916666666666703E-4</c:v>
                </c:pt>
                <c:pt idx="6">
                  <c:v>0</c:v>
                </c:pt>
                <c:pt idx="7">
                  <c:v>0</c:v>
                </c:pt>
                <c:pt idx="8">
                  <c:v>2.5462962962962999E-4</c:v>
                </c:pt>
                <c:pt idx="9">
                  <c:v>0</c:v>
                </c:pt>
                <c:pt idx="10">
                  <c:v>0</c:v>
                </c:pt>
                <c:pt idx="11">
                  <c:v>2.4166666666666701E-2</c:v>
                </c:pt>
                <c:pt idx="12">
                  <c:v>5.5208333333333299E-3</c:v>
                </c:pt>
                <c:pt idx="13">
                  <c:v>4.7222222222222197E-3</c:v>
                </c:pt>
                <c:pt idx="14">
                  <c:v>1.54861111111111E-2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2.70833333333333E-3</c:v>
                </c:pt>
                <c:pt idx="2">
                  <c:v>3.7384259259259302E-3</c:v>
                </c:pt>
                <c:pt idx="3">
                  <c:v>1.50462962962963E-4</c:v>
                </c:pt>
                <c:pt idx="4">
                  <c:v>1.80555555555556E-3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2.0833333333333299E-4</c:v>
                </c:pt>
                <c:pt idx="9">
                  <c:v>0</c:v>
                </c:pt>
                <c:pt idx="10">
                  <c:v>0</c:v>
                </c:pt>
                <c:pt idx="11">
                  <c:v>6.3541666666666703E-3</c:v>
                </c:pt>
                <c:pt idx="12">
                  <c:v>1.9560185185185201E-3</c:v>
                </c:pt>
                <c:pt idx="13">
                  <c:v>8.1018518518518505E-4</c:v>
                </c:pt>
                <c:pt idx="14">
                  <c:v>4.6874999999999998E-3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3.1250000000000002E-3</c:v>
                </c:pt>
                <c:pt idx="2">
                  <c:v>1.9675925925925899E-4</c:v>
                </c:pt>
                <c:pt idx="3">
                  <c:v>0</c:v>
                </c:pt>
                <c:pt idx="4">
                  <c:v>1.0648148148148101E-3</c:v>
                </c:pt>
                <c:pt idx="5">
                  <c:v>1.7361111111111101E-4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3.76157407407407E-3</c:v>
                </c:pt>
                <c:pt idx="12">
                  <c:v>6.4814814814814802E-4</c:v>
                </c:pt>
                <c:pt idx="13">
                  <c:v>1.7361111111111101E-4</c:v>
                </c:pt>
                <c:pt idx="14">
                  <c:v>1.2037037037037001E-3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3.5879629629629602E-4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8.2175925925925895E-4</c:v>
                </c:pt>
                <c:pt idx="13">
                  <c:v>3.2407407407407401E-4</c:v>
                </c:pt>
                <c:pt idx="14">
                  <c:v>1.55092592592593E-3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3.2407407407407401E-4</c:v>
                </c:pt>
                <c:pt idx="2">
                  <c:v>3.1250000000000001E-4</c:v>
                </c:pt>
                <c:pt idx="3">
                  <c:v>0</c:v>
                </c:pt>
                <c:pt idx="4">
                  <c:v>7.2916666666666703E-4</c:v>
                </c:pt>
                <c:pt idx="5">
                  <c:v>5.90277777777778E-4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1.2731481481481499E-4</c:v>
                </c:pt>
                <c:pt idx="13">
                  <c:v>0</c:v>
                </c:pt>
                <c:pt idx="14">
                  <c:v>5.5555555555555599E-4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2.0833333333333299E-4</c:v>
                </c:pt>
                <c:pt idx="9">
                  <c:v>0</c:v>
                </c:pt>
                <c:pt idx="10">
                  <c:v>0</c:v>
                </c:pt>
                <c:pt idx="11">
                  <c:v>6.1342592592592601E-4</c:v>
                </c:pt>
                <c:pt idx="12">
                  <c:v>0</c:v>
                </c:pt>
                <c:pt idx="13">
                  <c:v>0</c:v>
                </c:pt>
                <c:pt idx="14">
                  <c:v>1.6203703703703701E-4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Cambiamo! - 10 volte meglio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5.4398148148148101E-4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4.8726851851851804E-3</c:v>
                </c:pt>
                <c:pt idx="2">
                  <c:v>1.90972222222222E-3</c:v>
                </c:pt>
                <c:pt idx="3">
                  <c:v>6.1342592592592601E-4</c:v>
                </c:pt>
                <c:pt idx="4">
                  <c:v>2.3101851851851901E-2</c:v>
                </c:pt>
                <c:pt idx="5">
                  <c:v>7.0601851851851804E-4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1.19791666666667E-2</c:v>
                </c:pt>
                <c:pt idx="12">
                  <c:v>1.68981481481481E-3</c:v>
                </c:pt>
                <c:pt idx="13">
                  <c:v>2.1875000000000002E-3</c:v>
                </c:pt>
                <c:pt idx="14">
                  <c:v>8.7500000000000008E-3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4.8263888888888896E-3</c:v>
                </c:pt>
                <c:pt idx="2">
                  <c:v>2.0717592592592602E-3</c:v>
                </c:pt>
                <c:pt idx="3">
                  <c:v>4.0509259259259301E-4</c:v>
                </c:pt>
                <c:pt idx="4">
                  <c:v>2.04861111111111E-3</c:v>
                </c:pt>
                <c:pt idx="5">
                  <c:v>1.7361111111111101E-4</c:v>
                </c:pt>
                <c:pt idx="6">
                  <c:v>0</c:v>
                </c:pt>
                <c:pt idx="7">
                  <c:v>0</c:v>
                </c:pt>
                <c:pt idx="8">
                  <c:v>5.78703703703704E-4</c:v>
                </c:pt>
                <c:pt idx="9">
                  <c:v>0</c:v>
                </c:pt>
                <c:pt idx="10">
                  <c:v>0</c:v>
                </c:pt>
                <c:pt idx="11">
                  <c:v>8.4143518518518499E-3</c:v>
                </c:pt>
                <c:pt idx="12">
                  <c:v>4.0740740740740702E-3</c:v>
                </c:pt>
                <c:pt idx="13">
                  <c:v>3.2754629629629601E-3</c:v>
                </c:pt>
                <c:pt idx="14">
                  <c:v>1.2361111111111101E-2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7.8703703703703705E-4</c:v>
                </c:pt>
                <c:pt idx="2">
                  <c:v>2.19907407407407E-4</c:v>
                </c:pt>
                <c:pt idx="3">
                  <c:v>0</c:v>
                </c:pt>
                <c:pt idx="4">
                  <c:v>4.1666666666666702E-4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1.15740740740741E-4</c:v>
                </c:pt>
                <c:pt idx="9">
                  <c:v>0</c:v>
                </c:pt>
                <c:pt idx="10">
                  <c:v>0</c:v>
                </c:pt>
                <c:pt idx="11">
                  <c:v>6.8287037037037003E-4</c:v>
                </c:pt>
                <c:pt idx="12">
                  <c:v>1.6203703703703701E-4</c:v>
                </c:pt>
                <c:pt idx="13">
                  <c:v>1.2731481481481499E-4</c:v>
                </c:pt>
                <c:pt idx="14">
                  <c:v>2.4305555555555601E-4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3.7037037037037003E-4</c:v>
                </c:pt>
                <c:pt idx="2">
                  <c:v>0</c:v>
                </c:pt>
                <c:pt idx="3">
                  <c:v>0</c:v>
                </c:pt>
                <c:pt idx="4">
                  <c:v>2.5462962962962999E-4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7.5231481481481503E-4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1.98958333333333E-2</c:v>
                </c:pt>
                <c:pt idx="2">
                  <c:v>1.9016203703703698E-2</c:v>
                </c:pt>
                <c:pt idx="3">
                  <c:v>4.09722222222222E-3</c:v>
                </c:pt>
                <c:pt idx="4">
                  <c:v>9.7222222222222206E-3</c:v>
                </c:pt>
                <c:pt idx="5">
                  <c:v>3.32175925925926E-3</c:v>
                </c:pt>
                <c:pt idx="6">
                  <c:v>0</c:v>
                </c:pt>
                <c:pt idx="7">
                  <c:v>0</c:v>
                </c:pt>
                <c:pt idx="8">
                  <c:v>1.3194444444444399E-3</c:v>
                </c:pt>
                <c:pt idx="9">
                  <c:v>0</c:v>
                </c:pt>
                <c:pt idx="10">
                  <c:v>0</c:v>
                </c:pt>
                <c:pt idx="11">
                  <c:v>4.30208333333333E-2</c:v>
                </c:pt>
                <c:pt idx="12">
                  <c:v>8.3564814814814804E-3</c:v>
                </c:pt>
                <c:pt idx="13">
                  <c:v>7.8703703703703696E-3</c:v>
                </c:pt>
                <c:pt idx="14">
                  <c:v>2.8032407407407402E-2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7.9861111111111105E-3</c:v>
                </c:pt>
                <c:pt idx="2">
                  <c:v>2.3379629629629601E-3</c:v>
                </c:pt>
                <c:pt idx="3">
                  <c:v>4.2824074074074102E-4</c:v>
                </c:pt>
                <c:pt idx="4">
                  <c:v>1.27662037037037E-2</c:v>
                </c:pt>
                <c:pt idx="5">
                  <c:v>1.0879629629629601E-3</c:v>
                </c:pt>
                <c:pt idx="6">
                  <c:v>0</c:v>
                </c:pt>
                <c:pt idx="7">
                  <c:v>0</c:v>
                </c:pt>
                <c:pt idx="8">
                  <c:v>8.6805555555555605E-4</c:v>
                </c:pt>
                <c:pt idx="9">
                  <c:v>0</c:v>
                </c:pt>
                <c:pt idx="10">
                  <c:v>0</c:v>
                </c:pt>
                <c:pt idx="11">
                  <c:v>4.45023148148148E-2</c:v>
                </c:pt>
                <c:pt idx="12">
                  <c:v>4.7800925925925901E-3</c:v>
                </c:pt>
                <c:pt idx="13">
                  <c:v>3.9120370370370403E-3</c:v>
                </c:pt>
                <c:pt idx="14">
                  <c:v>1.8229166666666699E-2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8"/>
          <c:tx>
            <c:strRef>
              <c:f>grafico1!$A$20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1.7592592592592601E-3</c:v>
                </c:pt>
                <c:pt idx="2">
                  <c:v>0</c:v>
                </c:pt>
                <c:pt idx="3">
                  <c:v>0</c:v>
                </c:pt>
                <c:pt idx="4">
                  <c:v>3.8194444444444398E-4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1.38888888888889E-4</c:v>
                </c:pt>
                <c:pt idx="9">
                  <c:v>0</c:v>
                </c:pt>
                <c:pt idx="10">
                  <c:v>0</c:v>
                </c:pt>
                <c:pt idx="11">
                  <c:v>3.3680555555555599E-3</c:v>
                </c:pt>
                <c:pt idx="12">
                  <c:v>2.89351851851852E-4</c:v>
                </c:pt>
                <c:pt idx="13">
                  <c:v>1.2731481481481499E-4</c:v>
                </c:pt>
                <c:pt idx="14">
                  <c:v>1.27314814814815E-3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gapWidth val="219"/>
        <c:overlap val="100"/>
        <c:axId val="86422656"/>
        <c:axId val="86424192"/>
      </c:barChart>
      <c:catAx>
        <c:axId val="8642265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6424192"/>
        <c:crosses val="autoZero"/>
        <c:auto val="1"/>
        <c:lblAlgn val="ctr"/>
        <c:lblOffset val="100"/>
      </c:catAx>
      <c:valAx>
        <c:axId val="86424192"/>
        <c:scaling>
          <c:orientation val="minMax"/>
        </c:scaling>
        <c:delete val="1"/>
        <c:axPos val="b"/>
        <c:numFmt formatCode="0%" sourceLinked="1"/>
        <c:majorTickMark val="none"/>
        <c:tickLblPos val="nextTo"/>
        <c:crossAx val="8642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2688008661919"/>
          <c:y val="0.15076234504134703"/>
          <c:w val="0.21703047319386176"/>
          <c:h val="0.7474835570692017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'gr2-RAI'!$D$2:$D$20</c:f>
              <c:numCache>
                <c:formatCode>0.00%</c:formatCode>
                <c:ptCount val="19"/>
                <c:pt idx="0">
                  <c:v>0.86812245771783303</c:v>
                </c:pt>
                <c:pt idx="1">
                  <c:v>0.92314879701004404</c:v>
                </c:pt>
                <c:pt idx="2">
                  <c:v>0.75239136376059002</c:v>
                </c:pt>
                <c:pt idx="3">
                  <c:v>0.78193163930739795</c:v>
                </c:pt>
                <c:pt idx="4">
                  <c:v>0.29055555555555601</c:v>
                </c:pt>
                <c:pt idx="5">
                  <c:v>1</c:v>
                </c:pt>
                <c:pt idx="6">
                  <c:v>0.98632911392405098</c:v>
                </c:pt>
                <c:pt idx="7">
                  <c:v>1</c:v>
                </c:pt>
                <c:pt idx="8">
                  <c:v>1</c:v>
                </c:pt>
                <c:pt idx="9">
                  <c:v>0.99594868332207998</c:v>
                </c:pt>
                <c:pt idx="10">
                  <c:v>0</c:v>
                </c:pt>
                <c:pt idx="11">
                  <c:v>0</c:v>
                </c:pt>
                <c:pt idx="12">
                  <c:v>0.82075333431042097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0.83465031253685595</c:v>
                </c:pt>
                <c:pt idx="18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'gr2-RAI'!$E$2:$E$20</c:f>
              <c:numCache>
                <c:formatCode>0.00%</c:formatCode>
                <c:ptCount val="19"/>
                <c:pt idx="0">
                  <c:v>0.131877542282167</c:v>
                </c:pt>
                <c:pt idx="1">
                  <c:v>7.6851202989955597E-2</c:v>
                </c:pt>
                <c:pt idx="2">
                  <c:v>0.24760863623941001</c:v>
                </c:pt>
                <c:pt idx="3">
                  <c:v>0.21806836069260199</c:v>
                </c:pt>
                <c:pt idx="4">
                  <c:v>0.70944444444444399</c:v>
                </c:pt>
                <c:pt idx="5">
                  <c:v>0</c:v>
                </c:pt>
                <c:pt idx="6">
                  <c:v>1.36708860759494E-2</c:v>
                </c:pt>
                <c:pt idx="7">
                  <c:v>0</c:v>
                </c:pt>
                <c:pt idx="8">
                  <c:v>0</c:v>
                </c:pt>
                <c:pt idx="9">
                  <c:v>4.0513166779203198E-3</c:v>
                </c:pt>
                <c:pt idx="10">
                  <c:v>0</c:v>
                </c:pt>
                <c:pt idx="11">
                  <c:v>0</c:v>
                </c:pt>
                <c:pt idx="12">
                  <c:v>0.179246665689579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0.16534968746314399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showVal val="1"/>
        </c:dLbls>
        <c:gapWidth val="75"/>
        <c:overlap val="100"/>
        <c:axId val="89006080"/>
        <c:axId val="89007616"/>
      </c:barChart>
      <c:catAx>
        <c:axId val="8900608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007616"/>
        <c:crosses val="autoZero"/>
        <c:auto val="1"/>
        <c:lblAlgn val="ctr"/>
        <c:lblOffset val="100"/>
      </c:catAx>
      <c:valAx>
        <c:axId val="8900761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900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5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4440104178722272"/>
          <c:y val="9.5555555555555657E-2"/>
          <c:w val="0.66379909764857326"/>
          <c:h val="0.87818181818181873"/>
        </c:manualLayout>
      </c:layout>
      <c:barChart>
        <c:barDir val="bar"/>
        <c:grouping val="percentStacked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3"/>
              <c:layout>
                <c:manualLayout>
                  <c:x val="1.4701377970575479E-2"/>
                  <c:y val="3.6974364742194176E-1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24'!$D$2:$D$20</c:f>
              <c:numCache>
                <c:formatCode>0.00%</c:formatCode>
                <c:ptCount val="19"/>
                <c:pt idx="0">
                  <c:v>0.53562275756022504</c:v>
                </c:pt>
                <c:pt idx="1">
                  <c:v>1</c:v>
                </c:pt>
                <c:pt idx="2">
                  <c:v>0.47778874629812401</c:v>
                </c:pt>
                <c:pt idx="3">
                  <c:v>0.92023480662983403</c:v>
                </c:pt>
                <c:pt idx="4">
                  <c:v>1.1534025374855799E-3</c:v>
                </c:pt>
                <c:pt idx="5">
                  <c:v>0.97453183520599296</c:v>
                </c:pt>
                <c:pt idx="6">
                  <c:v>3.3240997229916899E-2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0.59854405309923997</c:v>
                </c:pt>
                <c:pt idx="18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24'!$E$2:$E$20</c:f>
              <c:numCache>
                <c:formatCode>0.00%</c:formatCode>
                <c:ptCount val="19"/>
                <c:pt idx="0">
                  <c:v>0.46437724243977402</c:v>
                </c:pt>
                <c:pt idx="1">
                  <c:v>0</c:v>
                </c:pt>
                <c:pt idx="2">
                  <c:v>0.52221125370187604</c:v>
                </c:pt>
                <c:pt idx="3">
                  <c:v>7.9765193370165702E-2</c:v>
                </c:pt>
                <c:pt idx="4">
                  <c:v>0.99884659746251403</c:v>
                </c:pt>
                <c:pt idx="5">
                  <c:v>2.54681647940075E-2</c:v>
                </c:pt>
                <c:pt idx="6">
                  <c:v>0.96675900277008298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0.40145594690075997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showVal val="1"/>
        </c:dLbls>
        <c:gapWidth val="75"/>
        <c:overlap val="100"/>
        <c:axId val="88833024"/>
        <c:axId val="88859392"/>
      </c:barChart>
      <c:catAx>
        <c:axId val="8883302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859392"/>
        <c:crosses val="autoZero"/>
        <c:auto val="1"/>
        <c:lblAlgn val="ctr"/>
        <c:lblOffset val="100"/>
      </c:catAx>
      <c:valAx>
        <c:axId val="8885939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88330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'gr2-Mediaset'!$D$2:$D$20</c:f>
              <c:numCache>
                <c:formatCode>0.00%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0.72623574144486702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0.27376425855513298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showVal val="1"/>
        </c:dLbls>
        <c:gapWidth val="75"/>
        <c:overlap val="100"/>
        <c:axId val="89384832"/>
        <c:axId val="89386368"/>
      </c:barChart>
      <c:catAx>
        <c:axId val="8938483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386368"/>
        <c:crosses val="autoZero"/>
        <c:auto val="1"/>
        <c:lblAlgn val="ctr"/>
        <c:lblOffset val="100"/>
      </c:catAx>
      <c:valAx>
        <c:axId val="8938636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938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4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8"/>
              <c:layout>
                <c:manualLayout>
                  <c:x val="1.322834601927473E-2"/>
                  <c:y val="1.5907102521275762E-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'gr2-Eleumedia'!$D$2:$D$20</c:f>
              <c:numCache>
                <c:formatCode>0.00%</c:formatCode>
                <c:ptCount val="19"/>
                <c:pt idx="0">
                  <c:v>0.82758620689655205</c:v>
                </c:pt>
                <c:pt idx="1">
                  <c:v>1</c:v>
                </c:pt>
                <c:pt idx="2">
                  <c:v>0.36986301369863001</c:v>
                </c:pt>
                <c:pt idx="3">
                  <c:v>1</c:v>
                </c:pt>
                <c:pt idx="4">
                  <c:v>0</c:v>
                </c:pt>
                <c:pt idx="5">
                  <c:v>0.93644067796610198</c:v>
                </c:pt>
                <c:pt idx="6">
                  <c:v>0.975247524752475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0.92819548872180402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0.71676300578034702</c:v>
                </c:pt>
                <c:pt idx="18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'gr2-Eleumedia'!$E$2:$E$20</c:f>
              <c:numCache>
                <c:formatCode>0.00%</c:formatCode>
                <c:ptCount val="19"/>
                <c:pt idx="0">
                  <c:v>0.17241379310344801</c:v>
                </c:pt>
                <c:pt idx="1">
                  <c:v>0</c:v>
                </c:pt>
                <c:pt idx="2">
                  <c:v>0.63013698630137005</c:v>
                </c:pt>
                <c:pt idx="3">
                  <c:v>0</c:v>
                </c:pt>
                <c:pt idx="4">
                  <c:v>1</c:v>
                </c:pt>
                <c:pt idx="5">
                  <c:v>6.3559322033898302E-2</c:v>
                </c:pt>
                <c:pt idx="6">
                  <c:v>2.4752475247524799E-2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7.1804511278195496E-2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0.28323699421965298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showVal val="1"/>
        </c:dLbls>
        <c:gapWidth val="75"/>
        <c:overlap val="100"/>
        <c:axId val="88773760"/>
        <c:axId val="88775296"/>
      </c:barChart>
      <c:catAx>
        <c:axId val="8877376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775296"/>
        <c:crosses val="autoZero"/>
        <c:auto val="1"/>
        <c:lblAlgn val="ctr"/>
        <c:lblOffset val="100"/>
      </c:catAx>
      <c:valAx>
        <c:axId val="8877529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87737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showVal val="1"/>
        </c:dLbls>
        <c:gapWidth val="219"/>
        <c:overlap val="100"/>
        <c:axId val="89100672"/>
        <c:axId val="89102208"/>
      </c:barChart>
      <c:catAx>
        <c:axId val="8910067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102208"/>
        <c:crosses val="autoZero"/>
        <c:auto val="1"/>
        <c:lblAlgn val="ctr"/>
        <c:lblOffset val="100"/>
      </c:catAx>
      <c:valAx>
        <c:axId val="8910220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910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8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showVal val="1"/>
        </c:dLbls>
        <c:gapWidth val="75"/>
        <c:overlap val="100"/>
        <c:axId val="89709952"/>
        <c:axId val="90133632"/>
      </c:barChart>
      <c:catAx>
        <c:axId val="8970995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33632"/>
        <c:crosses val="autoZero"/>
        <c:auto val="1"/>
        <c:lblAlgn val="ctr"/>
        <c:lblOffset val="100"/>
      </c:catAx>
      <c:valAx>
        <c:axId val="9013363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970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909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showVal val="1"/>
        </c:dLbls>
        <c:gapWidth val="75"/>
        <c:overlap val="100"/>
        <c:axId val="90180224"/>
        <c:axId val="90202496"/>
      </c:barChart>
      <c:catAx>
        <c:axId val="9018022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202496"/>
        <c:crosses val="autoZero"/>
        <c:auto val="1"/>
        <c:lblAlgn val="ctr"/>
        <c:lblOffset val="100"/>
      </c:catAx>
      <c:valAx>
        <c:axId val="9020249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018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61E-2"/>
          <c:y val="1.8587290225085505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gapWidth val="75"/>
        <c:overlap val="100"/>
        <c:axId val="90306432"/>
        <c:axId val="90307968"/>
      </c:barChart>
      <c:catAx>
        <c:axId val="9030643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307968"/>
        <c:crosses val="autoZero"/>
        <c:auto val="1"/>
        <c:lblAlgn val="ctr"/>
        <c:lblOffset val="100"/>
      </c:catAx>
      <c:valAx>
        <c:axId val="9030796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9030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 baseline="0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'gr1-RAI'!$D$2:$D$20</c:f>
              <c:numCache>
                <c:formatCode>0.00%</c:formatCode>
                <c:ptCount val="19"/>
                <c:pt idx="0">
                  <c:v>0.88733750601829597</c:v>
                </c:pt>
                <c:pt idx="1">
                  <c:v>0.99143026004728096</c:v>
                </c:pt>
                <c:pt idx="2">
                  <c:v>0.76779773785761796</c:v>
                </c:pt>
                <c:pt idx="3">
                  <c:v>0.90823211875843401</c:v>
                </c:pt>
                <c:pt idx="4">
                  <c:v>0.23136645962732899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0.89184234647112703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0.99742046431642295</c:v>
                </c:pt>
                <c:pt idx="18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'gr1-RAI'!$E$2:$E$20</c:f>
              <c:numCache>
                <c:formatCode>0.00%</c:formatCode>
                <c:ptCount val="19"/>
                <c:pt idx="0">
                  <c:v>0.112662493981704</c:v>
                </c:pt>
                <c:pt idx="1">
                  <c:v>8.5697399527186798E-3</c:v>
                </c:pt>
                <c:pt idx="2">
                  <c:v>0.23220226214238199</c:v>
                </c:pt>
                <c:pt idx="3">
                  <c:v>9.1767881241565402E-2</c:v>
                </c:pt>
                <c:pt idx="4">
                  <c:v>0.76863354037267095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0.10815765352887299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2.5795356835769602E-3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showVal val="1"/>
        </c:dLbls>
        <c:gapWidth val="75"/>
        <c:overlap val="100"/>
        <c:axId val="87114880"/>
        <c:axId val="87116416"/>
      </c:barChart>
      <c:catAx>
        <c:axId val="8711488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16416"/>
        <c:crosses val="autoZero"/>
        <c:auto val="1"/>
        <c:lblAlgn val="ctr"/>
        <c:lblOffset val="100"/>
      </c:catAx>
      <c:valAx>
        <c:axId val="8711641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711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87E-3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24'!$D$2:$D$20</c:f>
              <c:numCache>
                <c:formatCode>0.00%</c:formatCode>
                <c:ptCount val="19"/>
                <c:pt idx="0">
                  <c:v>1</c:v>
                </c:pt>
                <c:pt idx="1">
                  <c:v>0.98817267888823201</c:v>
                </c:pt>
                <c:pt idx="2">
                  <c:v>0.859838274932615</c:v>
                </c:pt>
                <c:pt idx="3">
                  <c:v>1</c:v>
                </c:pt>
                <c:pt idx="4">
                  <c:v>2.3679417122040101E-2</c:v>
                </c:pt>
                <c:pt idx="5">
                  <c:v>0.55692307692307697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0.85435630689206798</c:v>
                </c:pt>
                <c:pt idx="18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24'!$E$2:$E$20</c:f>
              <c:numCache>
                <c:formatCode>0.00%</c:formatCode>
                <c:ptCount val="19"/>
                <c:pt idx="0">
                  <c:v>0</c:v>
                </c:pt>
                <c:pt idx="1">
                  <c:v>1.1827321111768201E-2</c:v>
                </c:pt>
                <c:pt idx="2">
                  <c:v>0.140161725067385</c:v>
                </c:pt>
                <c:pt idx="3">
                  <c:v>0</c:v>
                </c:pt>
                <c:pt idx="4">
                  <c:v>0.97632058287795997</c:v>
                </c:pt>
                <c:pt idx="5">
                  <c:v>0.44307692307692298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0.14564369310793199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showVal val="1"/>
        </c:dLbls>
        <c:gapWidth val="75"/>
        <c:overlap val="100"/>
        <c:axId val="87302528"/>
        <c:axId val="87304064"/>
      </c:barChart>
      <c:catAx>
        <c:axId val="8730252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304064"/>
        <c:crosses val="autoZero"/>
        <c:auto val="1"/>
        <c:lblAlgn val="ctr"/>
        <c:lblOffset val="100"/>
      </c:catAx>
      <c:valAx>
        <c:axId val="8730406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73025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78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1</c:v>
                </c:pt>
                <c:pt idx="18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Val val="1"/>
        </c:dLbls>
        <c:gapWidth val="75"/>
        <c:overlap val="100"/>
        <c:axId val="87363584"/>
        <c:axId val="87365120"/>
      </c:barChart>
      <c:catAx>
        <c:axId val="8736358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365120"/>
        <c:crosses val="autoZero"/>
        <c:auto val="1"/>
        <c:lblAlgn val="ctr"/>
        <c:lblOffset val="100"/>
      </c:catAx>
      <c:valAx>
        <c:axId val="8736512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736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9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'gr1-Eleumedia'!$D$2:$D$20</c:f>
              <c:numCache>
                <c:formatCode>0.00%</c:formatCode>
                <c:ptCount val="19"/>
                <c:pt idx="0">
                  <c:v>0.95381062355658197</c:v>
                </c:pt>
                <c:pt idx="1">
                  <c:v>1</c:v>
                </c:pt>
                <c:pt idx="2">
                  <c:v>1</c:v>
                </c:pt>
                <c:pt idx="3">
                  <c:v>0.75728155339805803</c:v>
                </c:pt>
                <c:pt idx="4">
                  <c:v>0.62179487179487203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0.87311618862421003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0.76441102756892199</c:v>
                </c:pt>
                <c:pt idx="18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'gr1-Eleumedia'!$E$2:$E$20</c:f>
              <c:numCache>
                <c:formatCode>0.00%</c:formatCode>
                <c:ptCount val="19"/>
                <c:pt idx="0">
                  <c:v>4.6189376443418001E-2</c:v>
                </c:pt>
                <c:pt idx="1">
                  <c:v>0</c:v>
                </c:pt>
                <c:pt idx="2">
                  <c:v>0</c:v>
                </c:pt>
                <c:pt idx="3">
                  <c:v>0.242718446601942</c:v>
                </c:pt>
                <c:pt idx="4">
                  <c:v>0.37820512820512803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0.12688381137579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0.23558897243107799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showVal val="1"/>
        </c:dLbls>
        <c:gapWidth val="75"/>
        <c:overlap val="100"/>
        <c:axId val="87243776"/>
        <c:axId val="87270144"/>
      </c:barChart>
      <c:catAx>
        <c:axId val="8724377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270144"/>
        <c:crosses val="autoZero"/>
        <c:auto val="1"/>
        <c:lblAlgn val="ctr"/>
        <c:lblOffset val="100"/>
      </c:catAx>
      <c:valAx>
        <c:axId val="8727014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72437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1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1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showVal val="1"/>
        </c:dLbls>
        <c:gapWidth val="75"/>
        <c:overlap val="100"/>
        <c:axId val="87980288"/>
        <c:axId val="87994368"/>
      </c:barChart>
      <c:catAx>
        <c:axId val="8798028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994368"/>
        <c:crosses val="autoZero"/>
        <c:auto val="1"/>
        <c:lblAlgn val="ctr"/>
        <c:lblOffset val="100"/>
      </c:catAx>
      <c:valAx>
        <c:axId val="8799436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79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58"/>
          <c:y val="1.45468861846814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0.22772277227722801</c:v>
                </c:pt>
                <c:pt idx="3">
                  <c:v>0.65349544072948296</c:v>
                </c:pt>
                <c:pt idx="4">
                  <c:v>0.15170278637770901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0.93333333333333302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1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0.77227722772277196</c:v>
                </c:pt>
                <c:pt idx="3">
                  <c:v>0.34650455927051699</c:v>
                </c:pt>
                <c:pt idx="4">
                  <c:v>0.84829721362229105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6.6666666666666693E-2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showVal val="1"/>
        </c:dLbls>
        <c:gapWidth val="75"/>
        <c:overlap val="100"/>
        <c:axId val="88225280"/>
        <c:axId val="88226816"/>
      </c:barChart>
      <c:catAx>
        <c:axId val="8822528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226816"/>
        <c:crosses val="autoZero"/>
        <c:auto val="1"/>
        <c:lblAlgn val="ctr"/>
        <c:lblOffset val="100"/>
      </c:catAx>
      <c:valAx>
        <c:axId val="8822681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82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93"/>
          <c:y val="1.0506482144277428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'gr1-RDS'!$D$2:$D$20</c:f>
              <c:numCache>
                <c:formatCode>0.00%</c:formatCode>
                <c:ptCount val="19"/>
                <c:pt idx="0">
                  <c:v>0.87563451776649703</c:v>
                </c:pt>
                <c:pt idx="1">
                  <c:v>1</c:v>
                </c:pt>
                <c:pt idx="2">
                  <c:v>0.93488372093023298</c:v>
                </c:pt>
                <c:pt idx="3">
                  <c:v>0.97413793103448298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0.87885985748218498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0.97391304347826102</c:v>
                </c:pt>
                <c:pt idx="18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'gr1-RDS'!$E$2:$E$20</c:f>
              <c:numCache>
                <c:formatCode>0.00%</c:formatCode>
                <c:ptCount val="19"/>
                <c:pt idx="0">
                  <c:v>0.12436548223350299</c:v>
                </c:pt>
                <c:pt idx="1">
                  <c:v>0</c:v>
                </c:pt>
                <c:pt idx="2">
                  <c:v>6.5116279069767496E-2</c:v>
                </c:pt>
                <c:pt idx="3">
                  <c:v>2.5862068965517199E-2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0.12114014251781501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2.6086956521739101E-2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showVal val="1"/>
        </c:dLbls>
        <c:gapWidth val="75"/>
        <c:overlap val="100"/>
        <c:axId val="88339200"/>
        <c:axId val="88340736"/>
      </c:barChart>
      <c:catAx>
        <c:axId val="8833920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340736"/>
        <c:crosses val="autoZero"/>
        <c:auto val="1"/>
        <c:lblAlgn val="ctr"/>
        <c:lblOffset val="100"/>
      </c:catAx>
      <c:valAx>
        <c:axId val="8834073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833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01.12.2019 al 31.12.2019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84"/>
          <c:y val="1.6567088204883489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showVal val="1"/>
        </c:dLbls>
        <c:gapWidth val="219"/>
        <c:overlap val="100"/>
        <c:axId val="88392064"/>
        <c:axId val="88393600"/>
      </c:barChart>
      <c:catAx>
        <c:axId val="8839206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393600"/>
        <c:crosses val="autoZero"/>
        <c:auto val="1"/>
        <c:lblAlgn val="ctr"/>
        <c:lblOffset val="100"/>
      </c:catAx>
      <c:valAx>
        <c:axId val="8839360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839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-1"/>
    <xdr:ext cx="8640000" cy="63360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2:N32"/>
  <sheetViews>
    <sheetView showGridLines="0" showZeros="0" zoomScaleSheetLayoutView="80" workbookViewId="0">
      <selection activeCell="B19" sqref="B19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/>
    <row r="3" spans="2:14">
      <c r="B3" s="184" t="s">
        <v>28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</row>
    <row r="4" spans="2:14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</row>
    <row r="5" spans="2:14">
      <c r="B5" s="39"/>
      <c r="C5" s="190" t="s">
        <v>0</v>
      </c>
      <c r="D5" s="190"/>
      <c r="E5" s="190"/>
      <c r="F5" s="190" t="s">
        <v>1</v>
      </c>
      <c r="G5" s="190"/>
      <c r="H5" s="190"/>
      <c r="I5" s="190" t="s">
        <v>2</v>
      </c>
      <c r="J5" s="190"/>
      <c r="K5" s="190"/>
      <c r="L5" s="190" t="s">
        <v>3</v>
      </c>
      <c r="M5" s="190"/>
      <c r="N5" s="191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1.30555555555556E-2</v>
      </c>
      <c r="D7" s="12">
        <f t="shared" ref="D7:D19" si="0">IFERROR(C7/C$20,0)</f>
        <v>0.16260631396857469</v>
      </c>
      <c r="E7" s="12">
        <f t="shared" ref="E7:E19" si="1">IFERROR(C7/C$31,0)</f>
        <v>9.2474176094441973E-2</v>
      </c>
      <c r="F7" s="11">
        <v>4.98842592592593E-3</v>
      </c>
      <c r="G7" s="12">
        <f t="shared" ref="G7:G19" si="2">IFERROR(F7/F$20,0)</f>
        <v>0.22553636839351149</v>
      </c>
      <c r="H7" s="12">
        <f t="shared" ref="H7:H19" si="3">IFERROR(F7/F$31,0)</f>
        <v>0.13327149041434769</v>
      </c>
      <c r="I7" s="11">
        <v>5.9953703703703697E-3</v>
      </c>
      <c r="J7" s="12">
        <f t="shared" ref="J7:J19" si="4">IFERROR(I7/I$20,0)</f>
        <v>0.20273972602739729</v>
      </c>
      <c r="K7" s="12">
        <f t="shared" ref="K7:K19" si="5">IFERROR(I7/I$31,0)</f>
        <v>0.12692967409948544</v>
      </c>
      <c r="L7" s="13">
        <f>SUM(C7,F7,I7)</f>
        <v>2.4039351851851899E-2</v>
      </c>
      <c r="M7" s="12">
        <f t="shared" ref="M7:M19" si="6">IFERROR(L7/L$20,0)</f>
        <v>0.18214504954836472</v>
      </c>
      <c r="N7" s="14">
        <f t="shared" ref="N7:N17" si="7">IFERROR(L7/L$31,0)</f>
        <v>0.10644185927330514</v>
      </c>
    </row>
    <row r="8" spans="2:14">
      <c r="B8" s="148" t="s">
        <v>115</v>
      </c>
      <c r="C8" s="11">
        <v>2.36111111111111E-2</v>
      </c>
      <c r="D8" s="12">
        <f t="shared" si="0"/>
        <v>0.29407524866657014</v>
      </c>
      <c r="E8" s="12">
        <f t="shared" si="1"/>
        <v>0.16724053123462845</v>
      </c>
      <c r="F8" s="11">
        <v>7.3958333333333298E-3</v>
      </c>
      <c r="G8" s="12">
        <f t="shared" si="2"/>
        <v>0.33437990580847715</v>
      </c>
      <c r="H8" s="12">
        <f t="shared" si="3"/>
        <v>0.19758812615955468</v>
      </c>
      <c r="I8" s="11">
        <v>8.1597222222222193E-3</v>
      </c>
      <c r="J8" s="12">
        <f t="shared" si="4"/>
        <v>0.27592954990215263</v>
      </c>
      <c r="K8" s="12">
        <f t="shared" si="5"/>
        <v>0.17275177652536139</v>
      </c>
      <c r="L8" s="13">
        <f t="shared" ref="L8:L19" si="8">SUM(C8,F8,I8)</f>
        <v>3.9166666666666648E-2</v>
      </c>
      <c r="M8" s="12">
        <f t="shared" si="6"/>
        <v>0.29676400947119153</v>
      </c>
      <c r="N8" s="14">
        <f t="shared" si="7"/>
        <v>0.17342284630758967</v>
      </c>
    </row>
    <row r="9" spans="2:14">
      <c r="B9" s="10" t="s">
        <v>51</v>
      </c>
      <c r="C9" s="11">
        <v>1.1226851851851899E-2</v>
      </c>
      <c r="D9" s="12">
        <f t="shared" si="0"/>
        <v>0.13982989765028156</v>
      </c>
      <c r="E9" s="12">
        <f t="shared" si="1"/>
        <v>7.9521232989014881E-2</v>
      </c>
      <c r="F9" s="11">
        <v>1.5162037037037E-3</v>
      </c>
      <c r="G9" s="12">
        <f t="shared" si="2"/>
        <v>6.8550497121925541E-2</v>
      </c>
      <c r="H9" s="12">
        <f t="shared" si="3"/>
        <v>4.0507111935683272E-2</v>
      </c>
      <c r="I9" s="11">
        <v>4.65277777777778E-3</v>
      </c>
      <c r="J9" s="12">
        <f t="shared" si="4"/>
        <v>0.15733855185909992</v>
      </c>
      <c r="K9" s="12">
        <f t="shared" si="5"/>
        <v>9.8505268316589137E-2</v>
      </c>
      <c r="L9" s="13">
        <f t="shared" si="8"/>
        <v>1.7395833333333381E-2</v>
      </c>
      <c r="M9" s="12">
        <f t="shared" si="6"/>
        <v>0.13180741910023708</v>
      </c>
      <c r="N9" s="14">
        <f t="shared" si="7"/>
        <v>7.7025572695126512E-2</v>
      </c>
    </row>
    <row r="10" spans="2:14">
      <c r="B10" s="10" t="s">
        <v>11</v>
      </c>
      <c r="C10" s="11">
        <v>1.54861111111111E-2</v>
      </c>
      <c r="D10" s="12">
        <f t="shared" si="0"/>
        <v>0.19287876603719153</v>
      </c>
      <c r="E10" s="12">
        <f t="shared" si="1"/>
        <v>0.10969011313330039</v>
      </c>
      <c r="F10" s="11">
        <v>4.7222222222222197E-3</v>
      </c>
      <c r="G10" s="12">
        <f t="shared" si="2"/>
        <v>0.21350078492935629</v>
      </c>
      <c r="H10" s="12">
        <f t="shared" si="3"/>
        <v>0.12615955473098325</v>
      </c>
      <c r="I10" s="11">
        <v>5.5208333333333299E-3</v>
      </c>
      <c r="J10" s="12">
        <f t="shared" si="4"/>
        <v>0.18669275929549894</v>
      </c>
      <c r="K10" s="12">
        <f t="shared" si="5"/>
        <v>0.11688311688311682</v>
      </c>
      <c r="L10" s="13">
        <f t="shared" si="8"/>
        <v>2.572916666666665E-2</v>
      </c>
      <c r="M10" s="12">
        <f t="shared" si="6"/>
        <v>0.19494869771112844</v>
      </c>
      <c r="N10" s="14">
        <f t="shared" si="7"/>
        <v>0.11392405063291128</v>
      </c>
    </row>
    <row r="11" spans="2:14">
      <c r="B11" s="10" t="s">
        <v>12</v>
      </c>
      <c r="C11" s="11">
        <v>4.6874999999999998E-3</v>
      </c>
      <c r="D11" s="12">
        <f t="shared" si="0"/>
        <v>5.8382586132333804E-2</v>
      </c>
      <c r="E11" s="12">
        <f t="shared" si="1"/>
        <v>3.3202164289227717E-2</v>
      </c>
      <c r="F11" s="11">
        <v>8.1018518518518505E-4</v>
      </c>
      <c r="G11" s="12">
        <f t="shared" si="2"/>
        <v>3.6630036630036632E-2</v>
      </c>
      <c r="H11" s="12">
        <f t="shared" si="3"/>
        <v>2.1645021645021644E-2</v>
      </c>
      <c r="I11" s="11">
        <v>1.9560185185185201E-3</v>
      </c>
      <c r="J11" s="12">
        <f t="shared" si="4"/>
        <v>6.6144814090019641E-2</v>
      </c>
      <c r="K11" s="12">
        <f t="shared" si="5"/>
        <v>4.1411418769909378E-2</v>
      </c>
      <c r="L11" s="13">
        <f t="shared" si="8"/>
        <v>7.4537037037037054E-3</v>
      </c>
      <c r="M11" s="12">
        <f t="shared" si="6"/>
        <v>5.647636586863105E-2</v>
      </c>
      <c r="N11" s="14">
        <f t="shared" si="7"/>
        <v>3.300363859990775E-2</v>
      </c>
    </row>
    <row r="12" spans="2:14">
      <c r="B12" s="10" t="s">
        <v>186</v>
      </c>
      <c r="C12" s="11">
        <v>1.2037037037037001E-3</v>
      </c>
      <c r="D12" s="12">
        <f t="shared" si="0"/>
        <v>1.4992071500648636E-2</v>
      </c>
      <c r="E12" s="12">
        <f t="shared" si="1"/>
        <v>8.5259878668633889E-3</v>
      </c>
      <c r="F12" s="11">
        <v>1.7361111111111101E-4</v>
      </c>
      <c r="G12" s="12">
        <f t="shared" si="2"/>
        <v>7.8492935635792755E-3</v>
      </c>
      <c r="H12" s="12">
        <f t="shared" si="3"/>
        <v>4.6382189239332072E-3</v>
      </c>
      <c r="I12" s="11">
        <v>6.4814814814814802E-4</v>
      </c>
      <c r="J12" s="12">
        <f t="shared" si="4"/>
        <v>2.1917808219178082E-2</v>
      </c>
      <c r="K12" s="12">
        <f t="shared" si="5"/>
        <v>1.3722126929674099E-2</v>
      </c>
      <c r="L12" s="13">
        <f t="shared" si="8"/>
        <v>2.0254629629629589E-3</v>
      </c>
      <c r="M12" s="12">
        <f t="shared" si="6"/>
        <v>1.5346838551258403E-2</v>
      </c>
      <c r="N12" s="14">
        <f t="shared" si="7"/>
        <v>8.9683800543227388E-3</v>
      </c>
    </row>
    <row r="13" spans="2:14">
      <c r="B13" s="10" t="s">
        <v>122</v>
      </c>
      <c r="C13" s="11">
        <v>1.55092592592593E-3</v>
      </c>
      <c r="D13" s="12">
        <f t="shared" si="0"/>
        <v>1.9316707510451236E-2</v>
      </c>
      <c r="E13" s="12">
        <f t="shared" si="1"/>
        <v>1.0985407443843275E-2</v>
      </c>
      <c r="F13" s="11">
        <v>3.2407407407407401E-4</v>
      </c>
      <c r="G13" s="12">
        <f t="shared" si="2"/>
        <v>1.4652014652014652E-2</v>
      </c>
      <c r="H13" s="12">
        <f t="shared" si="3"/>
        <v>8.658008658008658E-3</v>
      </c>
      <c r="I13" s="11">
        <v>8.2175925925925895E-4</v>
      </c>
      <c r="J13" s="12">
        <f t="shared" si="4"/>
        <v>2.7788649706457922E-2</v>
      </c>
      <c r="K13" s="12">
        <f t="shared" si="5"/>
        <v>1.739769664297966E-2</v>
      </c>
      <c r="L13" s="13">
        <f t="shared" si="8"/>
        <v>2.6967592592592629E-3</v>
      </c>
      <c r="M13" s="12">
        <f t="shared" si="6"/>
        <v>2.043321932824697E-2</v>
      </c>
      <c r="N13" s="14">
        <f t="shared" si="7"/>
        <v>1.1940757443755457E-2</v>
      </c>
    </row>
    <row r="14" spans="2:14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48" t="s">
        <v>222</v>
      </c>
      <c r="C15" s="11">
        <v>5.5555555555555599E-4</v>
      </c>
      <c r="D15" s="12">
        <f t="shared" si="0"/>
        <v>6.9194176156840122E-3</v>
      </c>
      <c r="E15" s="12">
        <f t="shared" si="1"/>
        <v>3.9350713231677331E-3</v>
      </c>
      <c r="F15" s="15">
        <v>0</v>
      </c>
      <c r="G15" s="12">
        <f t="shared" si="2"/>
        <v>0</v>
      </c>
      <c r="H15" s="12">
        <f t="shared" si="3"/>
        <v>0</v>
      </c>
      <c r="I15" s="11">
        <v>1.2731481481481499E-4</v>
      </c>
      <c r="J15" s="12">
        <f t="shared" si="4"/>
        <v>4.3052837573385591E-3</v>
      </c>
      <c r="K15" s="12">
        <f t="shared" si="5"/>
        <v>2.6954177897574169E-3</v>
      </c>
      <c r="L15" s="13">
        <f t="shared" si="8"/>
        <v>6.8287037037037101E-4</v>
      </c>
      <c r="M15" s="12">
        <f t="shared" si="6"/>
        <v>5.1740769972814194E-3</v>
      </c>
      <c r="N15" s="14">
        <f t="shared" si="7"/>
        <v>3.0236252754573894E-3</v>
      </c>
    </row>
    <row r="16" spans="2:14">
      <c r="B16" s="148" t="s">
        <v>223</v>
      </c>
      <c r="C16" s="11">
        <v>1.6203703703703701E-4</v>
      </c>
      <c r="D16" s="12">
        <f t="shared" si="0"/>
        <v>2.018163471241168E-3</v>
      </c>
      <c r="E16" s="12">
        <f t="shared" si="1"/>
        <v>1.1477291359239211E-3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1.6203703703703701E-4</v>
      </c>
      <c r="M16" s="12">
        <f t="shared" si="6"/>
        <v>1.2277470841006745E-3</v>
      </c>
      <c r="N16" s="14">
        <f t="shared" si="7"/>
        <v>7.1747040434582039E-4</v>
      </c>
    </row>
    <row r="17" spans="2:14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0</v>
      </c>
      <c r="M18" s="12">
        <f t="shared" si="6"/>
        <v>0</v>
      </c>
      <c r="N18" s="14"/>
    </row>
    <row r="19" spans="2:14" ht="15.75" thickBot="1">
      <c r="B19" s="10" t="s">
        <v>13</v>
      </c>
      <c r="C19" s="11">
        <v>8.7500000000000008E-3</v>
      </c>
      <c r="D19" s="12">
        <f t="shared" si="0"/>
        <v>0.10898082744702312</v>
      </c>
      <c r="E19" s="12">
        <f t="shared" si="1"/>
        <v>6.1977373339891756E-2</v>
      </c>
      <c r="F19" s="11">
        <v>2.1875000000000002E-3</v>
      </c>
      <c r="G19" s="12">
        <f t="shared" si="2"/>
        <v>9.8901098901098938E-2</v>
      </c>
      <c r="H19" s="12">
        <f t="shared" si="3"/>
        <v>5.8441558441558454E-2</v>
      </c>
      <c r="I19" s="11">
        <v>1.68981481481481E-3</v>
      </c>
      <c r="J19" s="12">
        <f t="shared" si="4"/>
        <v>5.7142857142856995E-2</v>
      </c>
      <c r="K19" s="12">
        <f t="shared" si="5"/>
        <v>3.5775545209507376E-2</v>
      </c>
      <c r="L19" s="13">
        <f t="shared" si="8"/>
        <v>1.2627314814814812E-2</v>
      </c>
      <c r="M19" s="12">
        <f t="shared" si="6"/>
        <v>9.5676576339559699E-2</v>
      </c>
      <c r="N19" s="14">
        <f>IFERROR(L19/L$31,0)</f>
        <v>5.5911443652949283E-2</v>
      </c>
    </row>
    <row r="20" spans="2:14" ht="16.5" thickTop="1" thickBot="1">
      <c r="B20" s="31" t="s">
        <v>3</v>
      </c>
      <c r="C20" s="32">
        <f>SUM(C7:C19)</f>
        <v>8.0289351851851931E-2</v>
      </c>
      <c r="D20" s="33">
        <f>IFERROR(SUM(D7:D19),0)</f>
        <v>0.99999999999999989</v>
      </c>
      <c r="E20" s="33">
        <f>IFERROR(SUM(E7:E19),0)</f>
        <v>0.56869978685030342</v>
      </c>
      <c r="F20" s="32">
        <f>SUM(F7:F19)</f>
        <v>2.2118055555555551E-2</v>
      </c>
      <c r="G20" s="33">
        <f>IFERROR(SUM(G7:G19),0)</f>
        <v>1</v>
      </c>
      <c r="H20" s="33">
        <f>IFERROR(SUM(H7:H19),0)</f>
        <v>0.59090909090909094</v>
      </c>
      <c r="I20" s="32">
        <f>SUM(I7:I19)</f>
        <v>2.9571759259259253E-2</v>
      </c>
      <c r="J20" s="33">
        <f>IFERROR(SUM(J7:J19),0)</f>
        <v>1</v>
      </c>
      <c r="K20" s="33">
        <f>IFERROR(SUM(K7:K19),0)</f>
        <v>0.62607204116638071</v>
      </c>
      <c r="L20" s="32">
        <f>SUM(L7:L19)</f>
        <v>0.13197916666666673</v>
      </c>
      <c r="M20" s="33">
        <f>IFERROR(SUM(M7:M19),0)</f>
        <v>1</v>
      </c>
      <c r="N20" s="34">
        <f>IFERROR(SUM(N7:N19),0)</f>
        <v>0.58437964433967104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6" t="s">
        <v>5</v>
      </c>
      <c r="L22" s="16" t="s">
        <v>57</v>
      </c>
      <c r="M22" s="16" t="s">
        <v>5</v>
      </c>
      <c r="N22" s="17" t="s">
        <v>5</v>
      </c>
    </row>
    <row r="23" spans="2:14">
      <c r="B23" s="18" t="s">
        <v>15</v>
      </c>
      <c r="C23" s="11">
        <v>1.2361111111111101E-2</v>
      </c>
      <c r="D23" s="19"/>
      <c r="E23" s="12">
        <f>IFERROR(C23/C$31,0)</f>
        <v>8.7555336940481912E-2</v>
      </c>
      <c r="F23" s="11">
        <v>3.2754629629629601E-3</v>
      </c>
      <c r="G23" s="19"/>
      <c r="H23" s="12">
        <f>IFERROR(F23/F$31,0)</f>
        <v>8.7507730364873151E-2</v>
      </c>
      <c r="I23" s="11">
        <v>4.0740740740740702E-3</v>
      </c>
      <c r="J23" s="19"/>
      <c r="K23" s="12">
        <f>IFERROR(I23/I$31,0)</f>
        <v>8.6253369272237132E-2</v>
      </c>
      <c r="L23" s="13">
        <f>SUM(C23,F23,I23)</f>
        <v>1.971064814814813E-2</v>
      </c>
      <c r="M23" s="19"/>
      <c r="N23" s="14">
        <f>IFERROR(L23/L$31,0)</f>
        <v>8.7275149900066518E-2</v>
      </c>
    </row>
    <row r="24" spans="2:14">
      <c r="B24" s="18" t="s">
        <v>16</v>
      </c>
      <c r="C24" s="11">
        <v>2.4305555555555601E-4</v>
      </c>
      <c r="D24" s="19"/>
      <c r="E24" s="12">
        <f t="shared" ref="E24:E28" si="9">IFERROR(C24/C$31,0)</f>
        <v>1.7215937038858851E-3</v>
      </c>
      <c r="F24" s="11">
        <v>1.2731481481481499E-4</v>
      </c>
      <c r="G24" s="19"/>
      <c r="H24" s="12">
        <f t="shared" ref="H24:H28" si="10">IFERROR(F24/F$31,0)</f>
        <v>3.4013605442176922E-3</v>
      </c>
      <c r="I24" s="11">
        <v>1.6203703703703701E-4</v>
      </c>
      <c r="J24" s="19"/>
      <c r="K24" s="12">
        <f t="shared" ref="K24:K28" si="11">IFERROR(I24/I$31,0)</f>
        <v>3.4305317324185248E-3</v>
      </c>
      <c r="L24" s="13">
        <f t="shared" ref="L24:L28" si="12">SUM(C24,F24,I24)</f>
        <v>5.3240740740740798E-4</v>
      </c>
      <c r="M24" s="19"/>
      <c r="N24" s="14">
        <f t="shared" ref="N24:N28" si="13">IFERROR(L24/L$31,0)</f>
        <v>2.3574027571362701E-3</v>
      </c>
    </row>
    <row r="25" spans="2:14">
      <c r="B25" s="18" t="s">
        <v>17</v>
      </c>
      <c r="C25" s="11">
        <v>7.5231481481481503E-4</v>
      </c>
      <c r="D25" s="19"/>
      <c r="E25" s="12">
        <f t="shared" si="9"/>
        <v>5.3287424167896358E-3</v>
      </c>
      <c r="F25" s="11">
        <v>0</v>
      </c>
      <c r="G25" s="19"/>
      <c r="H25" s="12">
        <f t="shared" si="10"/>
        <v>0</v>
      </c>
      <c r="I25" s="11">
        <v>0</v>
      </c>
      <c r="J25" s="19"/>
      <c r="K25" s="12">
        <f t="shared" si="11"/>
        <v>0</v>
      </c>
      <c r="L25" s="13">
        <f t="shared" si="12"/>
        <v>7.5231481481481503E-4</v>
      </c>
      <c r="M25" s="19"/>
      <c r="N25" s="14">
        <f t="shared" si="13"/>
        <v>3.3311125916055963E-3</v>
      </c>
    </row>
    <row r="26" spans="2:14">
      <c r="B26" s="18" t="s">
        <v>18</v>
      </c>
      <c r="C26" s="11">
        <v>2.8032407407407402E-2</v>
      </c>
      <c r="D26" s="19"/>
      <c r="E26" s="12">
        <f t="shared" si="9"/>
        <v>0.19855714051483833</v>
      </c>
      <c r="F26" s="11">
        <v>7.8703703703703696E-3</v>
      </c>
      <c r="G26" s="19"/>
      <c r="H26" s="12">
        <f t="shared" si="10"/>
        <v>0.21026592455163884</v>
      </c>
      <c r="I26" s="11">
        <v>8.3564814814814804E-3</v>
      </c>
      <c r="J26" s="19"/>
      <c r="K26" s="12">
        <f t="shared" si="11"/>
        <v>0.17691742220044107</v>
      </c>
      <c r="L26" s="13">
        <f t="shared" si="12"/>
        <v>4.4259259259259248E-2</v>
      </c>
      <c r="M26" s="19"/>
      <c r="N26" s="14">
        <f t="shared" si="13"/>
        <v>0.19597191615845835</v>
      </c>
    </row>
    <row r="27" spans="2:14">
      <c r="B27" s="18" t="s">
        <v>19</v>
      </c>
      <c r="C27" s="11">
        <v>1.8229166666666699E-2</v>
      </c>
      <c r="D27" s="19"/>
      <c r="E27" s="12">
        <f t="shared" si="9"/>
        <v>0.12911952779144137</v>
      </c>
      <c r="F27" s="11">
        <v>3.9120370370370403E-3</v>
      </c>
      <c r="G27" s="19"/>
      <c r="H27" s="12">
        <f t="shared" si="10"/>
        <v>0.10451453308596176</v>
      </c>
      <c r="I27" s="11">
        <v>4.7800925925925901E-3</v>
      </c>
      <c r="J27" s="19"/>
      <c r="K27" s="12">
        <f t="shared" si="11"/>
        <v>0.10120068610634644</v>
      </c>
      <c r="L27" s="13">
        <f t="shared" si="12"/>
        <v>2.6921296296296329E-2</v>
      </c>
      <c r="M27" s="19"/>
      <c r="N27" s="14">
        <f t="shared" si="13"/>
        <v>0.11920258289345576</v>
      </c>
    </row>
    <row r="28" spans="2:14" ht="15.75" thickBot="1">
      <c r="B28" s="23" t="s">
        <v>20</v>
      </c>
      <c r="C28" s="20">
        <v>1.27314814814815E-3</v>
      </c>
      <c r="D28" s="24"/>
      <c r="E28" s="21">
        <f t="shared" si="9"/>
        <v>9.0178717822593946E-3</v>
      </c>
      <c r="F28" s="20">
        <v>1.2731481481481499E-4</v>
      </c>
      <c r="G28" s="24"/>
      <c r="H28" s="21">
        <f t="shared" si="10"/>
        <v>3.4013605442176922E-3</v>
      </c>
      <c r="I28" s="20">
        <v>2.89351851851852E-4</v>
      </c>
      <c r="J28" s="24"/>
      <c r="K28" s="21">
        <f t="shared" si="11"/>
        <v>6.1259495221759417E-3</v>
      </c>
      <c r="L28" s="13">
        <f t="shared" si="12"/>
        <v>1.689814814814817E-3</v>
      </c>
      <c r="M28" s="24"/>
      <c r="N28" s="22">
        <f t="shared" si="13"/>
        <v>7.4821913596064236E-3</v>
      </c>
    </row>
    <row r="29" spans="2:14" ht="16.5" thickTop="1" thickBot="1">
      <c r="B29" s="31" t="s">
        <v>3</v>
      </c>
      <c r="C29" s="32">
        <f>SUM(C23:C28)</f>
        <v>6.0891203703703718E-2</v>
      </c>
      <c r="D29" s="33"/>
      <c r="E29" s="33">
        <f>IFERROR(SUM(E23:E28),0)</f>
        <v>0.43130021314969652</v>
      </c>
      <c r="F29" s="32">
        <f>SUM(F23:F28)</f>
        <v>1.53125E-2</v>
      </c>
      <c r="G29" s="33"/>
      <c r="H29" s="33">
        <f>IFERROR(SUM(H23:H28),0)</f>
        <v>0.40909090909090912</v>
      </c>
      <c r="I29" s="32">
        <f>SUM(I23:I28)</f>
        <v>1.7662037037037032E-2</v>
      </c>
      <c r="J29" s="33"/>
      <c r="K29" s="33">
        <f>IFERROR(SUM(K23:K28),0)</f>
        <v>0.37392795883361907</v>
      </c>
      <c r="L29" s="32">
        <f>SUM(L23:L28)</f>
        <v>9.386574074074075E-2</v>
      </c>
      <c r="M29" s="33"/>
      <c r="N29" s="34">
        <f>IFERROR(SUM(N23:N28),0)</f>
        <v>0.4156203556603289</v>
      </c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>
      <c r="B31" s="31" t="s">
        <v>6</v>
      </c>
      <c r="C31" s="32">
        <f>SUM(C20,C29)</f>
        <v>0.14118055555555564</v>
      </c>
      <c r="D31" s="35"/>
      <c r="E31" s="36">
        <f>IFERROR(SUM(E20,E29),0)</f>
        <v>1</v>
      </c>
      <c r="F31" s="32">
        <f>SUM(F20,F29)</f>
        <v>3.743055555555555E-2</v>
      </c>
      <c r="G31" s="35"/>
      <c r="H31" s="36">
        <f>IFERROR(SUM(H20,H29),0)</f>
        <v>1</v>
      </c>
      <c r="I31" s="32">
        <f>SUM(I20,I29)</f>
        <v>4.7233796296296288E-2</v>
      </c>
      <c r="J31" s="35"/>
      <c r="K31" s="36">
        <f>IFERROR(SUM(K20,K29),0)</f>
        <v>0.99999999999999978</v>
      </c>
      <c r="L31" s="37">
        <f>SUM(L20,L29)</f>
        <v>0.22584490740740748</v>
      </c>
      <c r="M31" s="35"/>
      <c r="N31" s="38">
        <f>IFERROR(SUM(N20,N29),0)</f>
        <v>1</v>
      </c>
    </row>
    <row r="32" spans="2:14" ht="66" customHeight="1" thickTop="1" thickBot="1">
      <c r="B32" s="181" t="s">
        <v>181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3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B2:K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4" t="s">
        <v>42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5.82175925925926E-3</v>
      </c>
      <c r="D7" s="12">
        <f t="shared" ref="D7:D19" si="0">IFERROR(C7/C$20,0)</f>
        <v>0.25481256332320162</v>
      </c>
      <c r="E7" s="12">
        <f t="shared" ref="E7:E19" si="1">IFERROR(C7/C$31,0)</f>
        <v>8.46801346801348E-2</v>
      </c>
      <c r="F7" s="11">
        <v>2.0370370370370399E-3</v>
      </c>
      <c r="G7" s="12">
        <f t="shared" ref="G7:G19" si="2">IFERROR(F7/F$20,0)</f>
        <v>0.24719101123595533</v>
      </c>
      <c r="H7" s="12">
        <f t="shared" ref="H7:H19" si="3">IFERROR(F7/F$31,0)</f>
        <v>0.15884476534296049</v>
      </c>
      <c r="I7" s="11">
        <v>7.8587962962962995E-3</v>
      </c>
      <c r="J7" s="12">
        <f t="shared" ref="J7:J19" si="4">IFERROR(I7/I$20,0)</f>
        <v>0.25279225614296336</v>
      </c>
      <c r="K7" s="14">
        <f t="shared" ref="K7:K19" si="5">IFERROR(I7/I$31,0)</f>
        <v>9.6339387060158932E-2</v>
      </c>
    </row>
    <row r="8" spans="2:11">
      <c r="B8" s="148" t="s">
        <v>115</v>
      </c>
      <c r="C8" s="11">
        <v>8.5069444444444402E-3</v>
      </c>
      <c r="D8" s="12">
        <f t="shared" si="0"/>
        <v>0.37234042553191471</v>
      </c>
      <c r="E8" s="12">
        <f t="shared" si="1"/>
        <v>0.12373737373737384</v>
      </c>
      <c r="F8" s="11">
        <v>4.0046296296296297E-3</v>
      </c>
      <c r="G8" s="12">
        <f t="shared" si="2"/>
        <v>0.48595505617977514</v>
      </c>
      <c r="H8" s="12">
        <f t="shared" si="3"/>
        <v>0.31227436823104693</v>
      </c>
      <c r="I8" s="11">
        <v>1.25115740740741E-2</v>
      </c>
      <c r="J8" s="12">
        <f t="shared" si="4"/>
        <v>0.40245718540580833</v>
      </c>
      <c r="K8" s="14">
        <f t="shared" si="5"/>
        <v>0.15337684449489244</v>
      </c>
    </row>
    <row r="9" spans="2:11">
      <c r="B9" s="10" t="s">
        <v>51</v>
      </c>
      <c r="C9" s="11">
        <v>1.1805555555555599E-3</v>
      </c>
      <c r="D9" s="12">
        <f t="shared" si="0"/>
        <v>5.167173252279654E-2</v>
      </c>
      <c r="E9" s="12">
        <f t="shared" si="1"/>
        <v>1.7171717171717258E-2</v>
      </c>
      <c r="F9" s="11">
        <v>0</v>
      </c>
      <c r="G9" s="12">
        <f t="shared" si="2"/>
        <v>0</v>
      </c>
      <c r="H9" s="12">
        <f t="shared" si="3"/>
        <v>0</v>
      </c>
      <c r="I9" s="11">
        <v>1.1805555555555599E-3</v>
      </c>
      <c r="J9" s="12">
        <f t="shared" si="4"/>
        <v>3.7974683544303896E-2</v>
      </c>
      <c r="K9" s="14">
        <f t="shared" si="5"/>
        <v>1.4472190692395056E-2</v>
      </c>
    </row>
    <row r="10" spans="2:11">
      <c r="B10" s="10" t="s">
        <v>11</v>
      </c>
      <c r="C10" s="11">
        <v>4.0509259259259301E-4</v>
      </c>
      <c r="D10" s="12">
        <f t="shared" si="0"/>
        <v>1.7730496453900728E-2</v>
      </c>
      <c r="E10" s="12">
        <f t="shared" si="1"/>
        <v>5.8922558922559062E-3</v>
      </c>
      <c r="F10" s="11">
        <v>7.2916666666666703E-4</v>
      </c>
      <c r="G10" s="12">
        <f t="shared" si="2"/>
        <v>8.8483146067415752E-2</v>
      </c>
      <c r="H10" s="12">
        <f t="shared" si="3"/>
        <v>5.6859205776173309E-2</v>
      </c>
      <c r="I10" s="11">
        <v>1.13425925925926E-3</v>
      </c>
      <c r="J10" s="12">
        <f t="shared" si="4"/>
        <v>3.6485480268056578E-2</v>
      </c>
      <c r="K10" s="14">
        <f t="shared" si="5"/>
        <v>1.3904653802497169E-2</v>
      </c>
    </row>
    <row r="11" spans="2:11">
      <c r="B11" s="10" t="s">
        <v>12</v>
      </c>
      <c r="C11" s="11">
        <v>5.5555555555555599E-4</v>
      </c>
      <c r="D11" s="12">
        <f t="shared" si="0"/>
        <v>2.4316109422492418E-2</v>
      </c>
      <c r="E11" s="12">
        <f t="shared" si="1"/>
        <v>8.0808080808080981E-3</v>
      </c>
      <c r="F11" s="11">
        <v>0</v>
      </c>
      <c r="G11" s="12">
        <f t="shared" si="2"/>
        <v>0</v>
      </c>
      <c r="H11" s="12">
        <f t="shared" si="3"/>
        <v>0</v>
      </c>
      <c r="I11" s="11">
        <v>5.5555555555555599E-4</v>
      </c>
      <c r="J11" s="12">
        <f t="shared" si="4"/>
        <v>1.7870439314966489E-2</v>
      </c>
      <c r="K11" s="14">
        <f t="shared" si="5"/>
        <v>6.8104426787741245E-3</v>
      </c>
    </row>
    <row r="12" spans="2:11">
      <c r="B12" s="10" t="s">
        <v>186</v>
      </c>
      <c r="C12" s="11">
        <v>2.5462962962962999E-4</v>
      </c>
      <c r="D12" s="12">
        <f t="shared" si="0"/>
        <v>1.1144883485309032E-2</v>
      </c>
      <c r="E12" s="12">
        <f t="shared" si="1"/>
        <v>3.7037037037037138E-3</v>
      </c>
      <c r="F12" s="11">
        <v>1.7361111111111101E-4</v>
      </c>
      <c r="G12" s="12">
        <f t="shared" si="2"/>
        <v>2.1067415730337061E-2</v>
      </c>
      <c r="H12" s="12">
        <f t="shared" si="3"/>
        <v>1.3537906137184107E-2</v>
      </c>
      <c r="I12" s="11">
        <v>4.2824074074074102E-4</v>
      </c>
      <c r="J12" s="12">
        <f t="shared" si="4"/>
        <v>1.3775130305286667E-2</v>
      </c>
      <c r="K12" s="14">
        <f t="shared" si="5"/>
        <v>5.2497162315550535E-3</v>
      </c>
    </row>
    <row r="13" spans="2:1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>
      <c r="B15" s="148" t="s">
        <v>222</v>
      </c>
      <c r="C15" s="11">
        <v>0</v>
      </c>
      <c r="D15" s="12">
        <f t="shared" si="0"/>
        <v>0</v>
      </c>
      <c r="E15" s="12">
        <f t="shared" si="1"/>
        <v>0</v>
      </c>
      <c r="F15" s="11">
        <v>5.90277777777778E-4</v>
      </c>
      <c r="G15" s="12">
        <f t="shared" si="2"/>
        <v>7.1629213483146076E-2</v>
      </c>
      <c r="H15" s="12">
        <f t="shared" si="3"/>
        <v>4.6028880866426009E-2</v>
      </c>
      <c r="I15" s="11">
        <v>5.90277777777778E-4</v>
      </c>
      <c r="J15" s="12">
        <f t="shared" si="4"/>
        <v>1.8987341772151885E-2</v>
      </c>
      <c r="K15" s="14">
        <f t="shared" si="5"/>
        <v>7.2360953461975044E-3</v>
      </c>
    </row>
    <row r="16" spans="2:11">
      <c r="B16" s="148" t="s">
        <v>223</v>
      </c>
      <c r="C16" s="11">
        <v>7.2916666666666703E-4</v>
      </c>
      <c r="D16" s="12">
        <f t="shared" si="0"/>
        <v>3.1914893617021288E-2</v>
      </c>
      <c r="E16" s="12">
        <f t="shared" si="1"/>
        <v>1.0606060606060626E-2</v>
      </c>
      <c r="F16" s="11">
        <v>0</v>
      </c>
      <c r="G16" s="12">
        <f t="shared" si="2"/>
        <v>0</v>
      </c>
      <c r="H16" s="12">
        <f t="shared" si="3"/>
        <v>0</v>
      </c>
      <c r="I16" s="11">
        <v>7.2916666666666703E-4</v>
      </c>
      <c r="J16" s="12">
        <f t="shared" si="4"/>
        <v>2.345495160089351E-2</v>
      </c>
      <c r="K16" s="14">
        <f t="shared" si="5"/>
        <v>8.9387060158910361E-3</v>
      </c>
    </row>
    <row r="17" spans="2:1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5.3935185185185197E-3</v>
      </c>
      <c r="D19" s="12">
        <f t="shared" si="0"/>
        <v>0.23606889564336378</v>
      </c>
      <c r="E19" s="12">
        <f t="shared" si="1"/>
        <v>7.8451178451178577E-2</v>
      </c>
      <c r="F19" s="11">
        <v>7.0601851851851804E-4</v>
      </c>
      <c r="G19" s="12">
        <f t="shared" si="2"/>
        <v>8.5674157303370704E-2</v>
      </c>
      <c r="H19" s="12">
        <f t="shared" si="3"/>
        <v>5.50541516245487E-2</v>
      </c>
      <c r="I19" s="11">
        <v>6.0995370370370396E-3</v>
      </c>
      <c r="J19" s="12">
        <f t="shared" si="4"/>
        <v>0.1962025316455695</v>
      </c>
      <c r="K19" s="14">
        <f t="shared" si="5"/>
        <v>7.4772985244040885E-2</v>
      </c>
    </row>
    <row r="20" spans="2:11" ht="16.5" thickTop="1" thickBot="1">
      <c r="B20" s="31" t="s">
        <v>3</v>
      </c>
      <c r="C20" s="32">
        <f>SUM(C7:C19)</f>
        <v>2.2847222222222224E-2</v>
      </c>
      <c r="D20" s="33">
        <f>IFERROR(SUM(D7:D19),0)</f>
        <v>1.0000000000000002</v>
      </c>
      <c r="E20" s="33">
        <f>IFERROR(SUM(E7:E19),0)</f>
        <v>0.3323232323232328</v>
      </c>
      <c r="F20" s="32">
        <f>SUM(F7:F19)</f>
        <v>8.2407407407407429E-3</v>
      </c>
      <c r="G20" s="33">
        <f>IFERROR(SUM(G7:G19),0)</f>
        <v>1.0000000000000002</v>
      </c>
      <c r="H20" s="33">
        <f>IFERROR(SUM(H7:H19),0)</f>
        <v>0.64259927797833949</v>
      </c>
      <c r="I20" s="32">
        <f>SUM(I7:I19)</f>
        <v>3.1087962962962994E-2</v>
      </c>
      <c r="J20" s="33">
        <f>IFERROR(SUM(J7:J19),0)</f>
        <v>1.0000000000000002</v>
      </c>
      <c r="K20" s="34">
        <f>IFERROR(SUM(K7:K19),0)</f>
        <v>0.38110102156640224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4.2939814814814802E-3</v>
      </c>
      <c r="D23" s="19"/>
      <c r="E23" s="12">
        <f>IFERROR(C23/C$31,0)</f>
        <v>6.2457912457912525E-2</v>
      </c>
      <c r="F23" s="11">
        <v>1.7361111111111101E-4</v>
      </c>
      <c r="G23" s="19"/>
      <c r="H23" s="12">
        <f>IFERROR(F23/F$31,0)</f>
        <v>1.3537906137184107E-2</v>
      </c>
      <c r="I23" s="11">
        <v>4.4675925925925898E-3</v>
      </c>
      <c r="J23" s="19"/>
      <c r="K23" s="14">
        <f>IFERROR(I23/I$31,0)</f>
        <v>5.4767309875141841E-2</v>
      </c>
    </row>
    <row r="24" spans="2:11">
      <c r="B24" s="18" t="s">
        <v>16</v>
      </c>
      <c r="C24" s="11">
        <v>2.19907407407407E-4</v>
      </c>
      <c r="D24" s="19"/>
      <c r="E24" s="12">
        <f t="shared" ref="E24:E28" si="6">IFERROR(C24/C$31,0)</f>
        <v>3.1986531986531968E-3</v>
      </c>
      <c r="F24" s="11">
        <v>0</v>
      </c>
      <c r="G24" s="19"/>
      <c r="H24" s="12">
        <f t="shared" ref="H24:H28" si="7">IFERROR(F24/F$31,0)</f>
        <v>0</v>
      </c>
      <c r="I24" s="11">
        <v>2.19907407407407E-4</v>
      </c>
      <c r="J24" s="19"/>
      <c r="K24" s="14">
        <f t="shared" ref="K24:K28" si="8">IFERROR(I24/I$31,0)</f>
        <v>2.6958002270147502E-3</v>
      </c>
    </row>
    <row r="25" spans="2:11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>
      <c r="B26" s="18" t="s">
        <v>18</v>
      </c>
      <c r="C26" s="11">
        <v>1.19444444444444E-2</v>
      </c>
      <c r="D26" s="19"/>
      <c r="E26" s="12">
        <f t="shared" si="6"/>
        <v>0.17373737373737333</v>
      </c>
      <c r="F26" s="11">
        <v>3.32175925925926E-3</v>
      </c>
      <c r="G26" s="19"/>
      <c r="H26" s="12">
        <f t="shared" si="7"/>
        <v>0.25902527075812282</v>
      </c>
      <c r="I26" s="11">
        <v>1.52662037037037E-2</v>
      </c>
      <c r="J26" s="19"/>
      <c r="K26" s="14">
        <f t="shared" si="8"/>
        <v>0.18714528944381376</v>
      </c>
    </row>
    <row r="27" spans="2:11">
      <c r="B27" s="18" t="s">
        <v>19</v>
      </c>
      <c r="C27" s="11">
        <v>2.9444444444444402E-2</v>
      </c>
      <c r="D27" s="19"/>
      <c r="E27" s="12">
        <f t="shared" si="6"/>
        <v>0.42828282828282821</v>
      </c>
      <c r="F27" s="11">
        <v>1.0879629629629601E-3</v>
      </c>
      <c r="G27" s="19"/>
      <c r="H27" s="12">
        <f t="shared" si="7"/>
        <v>8.4837545126353567E-2</v>
      </c>
      <c r="I27" s="11">
        <v>3.05324074074074E-2</v>
      </c>
      <c r="J27" s="19"/>
      <c r="K27" s="14">
        <f t="shared" si="8"/>
        <v>0.37429057888762751</v>
      </c>
    </row>
    <row r="28" spans="2:11" ht="15.75" thickBot="1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1" ht="16.5" thickTop="1" thickBot="1">
      <c r="B29" s="31" t="s">
        <v>3</v>
      </c>
      <c r="C29" s="32">
        <f>SUM(C23:C28)</f>
        <v>4.5902777777777688E-2</v>
      </c>
      <c r="D29" s="33"/>
      <c r="E29" s="33">
        <f>IFERROR(SUM(E23:E28),0)</f>
        <v>0.6676767676767672</v>
      </c>
      <c r="F29" s="32">
        <f>SUM(F23:F28)</f>
        <v>4.5833333333333308E-3</v>
      </c>
      <c r="G29" s="33"/>
      <c r="H29" s="33">
        <f>IFERROR(SUM(H23:H28),0)</f>
        <v>0.35740072202166046</v>
      </c>
      <c r="I29" s="32">
        <f>SUM(I23:I28)</f>
        <v>5.0486111111111093E-2</v>
      </c>
      <c r="J29" s="33"/>
      <c r="K29" s="34">
        <f>IFERROR(SUM(K23:K28),0)</f>
        <v>0.61889897843359787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6.8749999999999908E-2</v>
      </c>
      <c r="D31" s="35"/>
      <c r="E31" s="36">
        <f>IFERROR(SUM(E20,E29),0)</f>
        <v>1</v>
      </c>
      <c r="F31" s="32">
        <f>SUM(F20,F29)</f>
        <v>1.2824074074074075E-2</v>
      </c>
      <c r="G31" s="35"/>
      <c r="H31" s="36">
        <f>IFERROR(SUM(H20,H29),0)</f>
        <v>1</v>
      </c>
      <c r="I31" s="32">
        <f>SUM(I20,I29)</f>
        <v>8.1574074074074091E-2</v>
      </c>
      <c r="J31" s="35"/>
      <c r="K31" s="38">
        <f>IFERROR(SUM(K20,K29),0)</f>
        <v>1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/>
  <dimension ref="B2:K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/>
    <row r="3" spans="2:11">
      <c r="B3" s="184" t="s">
        <v>45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1.4861111111111099E-2</v>
      </c>
      <c r="D7" s="12">
        <f t="shared" ref="D7:D19" si="0">IFERROR(C7/C$20,0)</f>
        <v>0.20756547041707063</v>
      </c>
      <c r="E7" s="12">
        <f t="shared" ref="E7:E19" si="1">IFERROR(C7/C$31,0)</f>
        <v>9.6796079909536301E-2</v>
      </c>
      <c r="F7" s="11">
        <v>7.9861111111111105E-3</v>
      </c>
      <c r="G7" s="12">
        <f t="shared" ref="G7:G19" si="2">IFERROR(F7/F$20,0)</f>
        <v>0.17091899925687373</v>
      </c>
      <c r="H7" s="12">
        <f t="shared" ref="H7:H19" si="3">IFERROR(F7/F$31,0)</f>
        <v>0.11043533930857867</v>
      </c>
      <c r="I7" s="11">
        <v>2.2847222222222199E-2</v>
      </c>
      <c r="J7" s="12">
        <f t="shared" ref="J7:J19" si="4">IFERROR(I7/I$20,0)</f>
        <v>0.19309400371710822</v>
      </c>
      <c r="K7" s="14">
        <f t="shared" ref="K7:K19" si="5">IFERROR(I7/I$31,0)</f>
        <v>0.10116332701276061</v>
      </c>
    </row>
    <row r="8" spans="2:11">
      <c r="B8" s="148" t="s">
        <v>115</v>
      </c>
      <c r="C8" s="11">
        <v>1.3449074074074099E-2</v>
      </c>
      <c r="D8" s="12">
        <f t="shared" si="0"/>
        <v>0.18784351762043358</v>
      </c>
      <c r="E8" s="12">
        <f t="shared" si="1"/>
        <v>8.7598944591029182E-2</v>
      </c>
      <c r="F8" s="11">
        <v>6.4467592592592597E-3</v>
      </c>
      <c r="G8" s="12">
        <f t="shared" si="2"/>
        <v>0.13797374287837491</v>
      </c>
      <c r="H8" s="12">
        <f t="shared" si="3"/>
        <v>8.9148527528809168E-2</v>
      </c>
      <c r="I8" s="11">
        <v>1.98958333333333E-2</v>
      </c>
      <c r="J8" s="12">
        <f t="shared" si="4"/>
        <v>0.16815024943754248</v>
      </c>
      <c r="K8" s="14">
        <f t="shared" si="5"/>
        <v>8.8095116076461685E-2</v>
      </c>
    </row>
    <row r="9" spans="2:11">
      <c r="B9" s="10" t="s">
        <v>51</v>
      </c>
      <c r="C9" s="11">
        <v>2.8124999999999999E-3</v>
      </c>
      <c r="D9" s="12">
        <f t="shared" si="0"/>
        <v>3.9282250242483024E-2</v>
      </c>
      <c r="E9" s="12">
        <f t="shared" si="1"/>
        <v>1.8318884281944968E-2</v>
      </c>
      <c r="F9" s="11">
        <v>3.5879629629629602E-4</v>
      </c>
      <c r="G9" s="12">
        <f t="shared" si="2"/>
        <v>7.6789695318305535E-3</v>
      </c>
      <c r="H9" s="12">
        <f t="shared" si="3"/>
        <v>4.9615877080665741E-3</v>
      </c>
      <c r="I9" s="11">
        <v>3.1712962962963001E-3</v>
      </c>
      <c r="J9" s="12">
        <f t="shared" si="4"/>
        <v>2.6802308520003936E-2</v>
      </c>
      <c r="K9" s="14">
        <f t="shared" si="5"/>
        <v>1.4041920770768221E-2</v>
      </c>
    </row>
    <row r="10" spans="2:11">
      <c r="B10" s="10" t="s">
        <v>11</v>
      </c>
      <c r="C10" s="11">
        <v>8.9814814814814792E-3</v>
      </c>
      <c r="D10" s="12">
        <f t="shared" si="0"/>
        <v>0.12544455221467826</v>
      </c>
      <c r="E10" s="12">
        <f t="shared" si="1"/>
        <v>5.8499811534112309E-2</v>
      </c>
      <c r="F10" s="11">
        <v>5.2314814814814802E-3</v>
      </c>
      <c r="G10" s="12">
        <f t="shared" si="2"/>
        <v>0.11196432994798103</v>
      </c>
      <c r="H10" s="12">
        <f t="shared" si="3"/>
        <v>7.2343149807938475E-2</v>
      </c>
      <c r="I10" s="11">
        <v>1.4212962962963E-2</v>
      </c>
      <c r="J10" s="12">
        <f t="shared" si="4"/>
        <v>0.12012129511884993</v>
      </c>
      <c r="K10" s="14">
        <f t="shared" si="5"/>
        <v>6.2932404038333584E-2</v>
      </c>
    </row>
    <row r="11" spans="2:11">
      <c r="B11" s="10" t="s">
        <v>12</v>
      </c>
      <c r="C11" s="11">
        <v>2.1875000000000002E-3</v>
      </c>
      <c r="D11" s="12">
        <f t="shared" si="0"/>
        <v>3.0552861299709022E-2</v>
      </c>
      <c r="E11" s="12">
        <f t="shared" si="1"/>
        <v>1.4248021108179422E-2</v>
      </c>
      <c r="F11" s="11">
        <v>1.80555555555556E-3</v>
      </c>
      <c r="G11" s="12">
        <f t="shared" si="2"/>
        <v>3.8642556353728069E-2</v>
      </c>
      <c r="H11" s="12">
        <f t="shared" si="3"/>
        <v>2.4967989756722198E-2</v>
      </c>
      <c r="I11" s="11">
        <v>3.9930555555555596E-3</v>
      </c>
      <c r="J11" s="12">
        <f t="shared" si="4"/>
        <v>3.3747432260588892E-2</v>
      </c>
      <c r="K11" s="14">
        <f t="shared" si="5"/>
        <v>1.7680520678522028E-2</v>
      </c>
    </row>
    <row r="12" spans="2:11">
      <c r="B12" s="10" t="s">
        <v>186</v>
      </c>
      <c r="C12" s="11">
        <v>6.8402777777777802E-3</v>
      </c>
      <c r="D12" s="12">
        <f t="shared" si="0"/>
        <v>9.5538312318137752E-2</v>
      </c>
      <c r="E12" s="12">
        <f t="shared" si="1"/>
        <v>4.455333584621185E-2</v>
      </c>
      <c r="F12" s="11">
        <v>1.0648148148148101E-3</v>
      </c>
      <c r="G12" s="12">
        <f t="shared" si="2"/>
        <v>2.2789199900916397E-2</v>
      </c>
      <c r="H12" s="12">
        <f t="shared" si="3"/>
        <v>1.4724711907810425E-2</v>
      </c>
      <c r="I12" s="11">
        <v>7.9050925925925903E-3</v>
      </c>
      <c r="J12" s="12">
        <f t="shared" si="4"/>
        <v>6.6810134011542566E-2</v>
      </c>
      <c r="K12" s="14">
        <f t="shared" si="5"/>
        <v>3.5002306154871099E-2</v>
      </c>
    </row>
    <row r="13" spans="2:11">
      <c r="B13" s="10" t="s">
        <v>122</v>
      </c>
      <c r="C13" s="11">
        <v>2.31481481481481E-4</v>
      </c>
      <c r="D13" s="12">
        <f t="shared" si="0"/>
        <v>3.2331070158422175E-3</v>
      </c>
      <c r="E13" s="12">
        <f t="shared" si="1"/>
        <v>1.5077271013946444E-3</v>
      </c>
      <c r="F13" s="11">
        <v>0</v>
      </c>
      <c r="G13" s="12">
        <f t="shared" si="2"/>
        <v>0</v>
      </c>
      <c r="H13" s="12">
        <f t="shared" si="3"/>
        <v>0</v>
      </c>
      <c r="I13" s="11">
        <v>2.31481481481481E-4</v>
      </c>
      <c r="J13" s="12">
        <f t="shared" si="4"/>
        <v>1.9563728846718137E-3</v>
      </c>
      <c r="K13" s="14">
        <f t="shared" si="5"/>
        <v>1.0249577204940275E-3</v>
      </c>
    </row>
    <row r="14" spans="2:11">
      <c r="B14" s="10" t="s">
        <v>123</v>
      </c>
      <c r="C14" s="11">
        <v>1.8518518518518501E-4</v>
      </c>
      <c r="D14" s="12">
        <f t="shared" si="0"/>
        <v>2.5864856126737771E-3</v>
      </c>
      <c r="E14" s="12">
        <f t="shared" si="1"/>
        <v>1.206181681115717E-3</v>
      </c>
      <c r="F14" s="11">
        <v>0</v>
      </c>
      <c r="G14" s="12">
        <f t="shared" si="2"/>
        <v>0</v>
      </c>
      <c r="H14" s="12">
        <f t="shared" si="3"/>
        <v>0</v>
      </c>
      <c r="I14" s="11">
        <v>1.8518518518518501E-4</v>
      </c>
      <c r="J14" s="12">
        <f t="shared" si="4"/>
        <v>1.5650983077374529E-3</v>
      </c>
      <c r="K14" s="14">
        <f t="shared" si="5"/>
        <v>8.1996617639522285E-4</v>
      </c>
    </row>
    <row r="15" spans="2:11">
      <c r="B15" s="148" t="s">
        <v>222</v>
      </c>
      <c r="C15" s="11">
        <v>1.2731481481481499E-4</v>
      </c>
      <c r="D15" s="12">
        <f t="shared" si="0"/>
        <v>1.7782088587132258E-3</v>
      </c>
      <c r="E15" s="12">
        <f t="shared" si="1"/>
        <v>8.2924990576705728E-4</v>
      </c>
      <c r="F15" s="11">
        <v>7.2916666666666703E-4</v>
      </c>
      <c r="G15" s="12">
        <f t="shared" si="2"/>
        <v>1.5605647758236306E-2</v>
      </c>
      <c r="H15" s="12">
        <f t="shared" si="3"/>
        <v>1.0083226632522407E-2</v>
      </c>
      <c r="I15" s="11">
        <v>8.5648148148148205E-4</v>
      </c>
      <c r="J15" s="12">
        <f t="shared" si="4"/>
        <v>7.2385796732857312E-3</v>
      </c>
      <c r="K15" s="14">
        <f t="shared" si="5"/>
        <v>3.792343565827912E-3</v>
      </c>
    </row>
    <row r="16" spans="2:11">
      <c r="B16" s="148" t="s">
        <v>223</v>
      </c>
      <c r="C16" s="11">
        <v>9.2592592592592602E-5</v>
      </c>
      <c r="D16" s="12">
        <f t="shared" si="0"/>
        <v>1.2932428063368898E-3</v>
      </c>
      <c r="E16" s="12">
        <f t="shared" si="1"/>
        <v>6.0309084055785913E-4</v>
      </c>
      <c r="F16" s="11">
        <v>0</v>
      </c>
      <c r="G16" s="12">
        <f t="shared" si="2"/>
        <v>0</v>
      </c>
      <c r="H16" s="12">
        <f t="shared" si="3"/>
        <v>0</v>
      </c>
      <c r="I16" s="11">
        <v>9.2592592592592602E-5</v>
      </c>
      <c r="J16" s="12">
        <f t="shared" si="4"/>
        <v>7.8254915386872723E-4</v>
      </c>
      <c r="K16" s="14">
        <f t="shared" si="5"/>
        <v>4.0998308819761186E-4</v>
      </c>
    </row>
    <row r="17" spans="2:1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2.1828703703703701E-2</v>
      </c>
      <c r="D19" s="12">
        <f t="shared" si="0"/>
        <v>0.30488199159392171</v>
      </c>
      <c r="E19" s="12">
        <f t="shared" si="1"/>
        <v>0.14217866566151524</v>
      </c>
      <c r="F19" s="11">
        <v>2.3101851851851901E-2</v>
      </c>
      <c r="G19" s="12">
        <f t="shared" si="2"/>
        <v>0.49442655437205901</v>
      </c>
      <c r="H19" s="12">
        <f t="shared" si="3"/>
        <v>0.31946222791293261</v>
      </c>
      <c r="I19" s="11">
        <v>4.4930555555555599E-2</v>
      </c>
      <c r="J19" s="12">
        <f t="shared" si="4"/>
        <v>0.37973197691480021</v>
      </c>
      <c r="K19" s="14">
        <f t="shared" si="5"/>
        <v>0.19894429354789134</v>
      </c>
    </row>
    <row r="20" spans="2:11" ht="16.5" thickTop="1" thickBot="1">
      <c r="B20" s="31" t="s">
        <v>3</v>
      </c>
      <c r="C20" s="32">
        <f>SUM(C7:C19)</f>
        <v>7.1597222222222229E-2</v>
      </c>
      <c r="D20" s="33">
        <f>IFERROR(SUM(D7:D19),0)</f>
        <v>1.0000000000000002</v>
      </c>
      <c r="E20" s="33">
        <f>IFERROR(SUM(E7:E19),0)</f>
        <v>0.46633999246136448</v>
      </c>
      <c r="F20" s="32">
        <f>SUM(F7:F19)</f>
        <v>4.6724537037037085E-2</v>
      </c>
      <c r="G20" s="33">
        <f>IFERROR(SUM(G7:G19),0)</f>
        <v>1</v>
      </c>
      <c r="H20" s="33">
        <f>IFERROR(SUM(H7:H19),0)</f>
        <v>0.64612676056338048</v>
      </c>
      <c r="I20" s="32">
        <f>SUM(I7:I19)</f>
        <v>0.11832175925925929</v>
      </c>
      <c r="J20" s="33">
        <f>IFERROR(SUM(J7:J19),0)</f>
        <v>0.99999999999999989</v>
      </c>
      <c r="K20" s="34">
        <f>IFERROR(SUM(K7:K19),0)</f>
        <v>0.52390713883052342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3.2986111111111098E-3</v>
      </c>
      <c r="D23" s="19"/>
      <c r="E23" s="12">
        <f>IFERROR(C23/C$31,0)</f>
        <v>2.1485111194873719E-2</v>
      </c>
      <c r="F23" s="11">
        <v>2.04861111111111E-3</v>
      </c>
      <c r="G23" s="19"/>
      <c r="H23" s="12">
        <f>IFERROR(F23/F$31,0)</f>
        <v>2.8329065300896253E-2</v>
      </c>
      <c r="I23" s="11">
        <v>5.3472222222222202E-3</v>
      </c>
      <c r="J23" s="19"/>
      <c r="K23" s="14">
        <f>IFERROR(I23/I$31,0)</f>
        <v>2.3676523343412074E-2</v>
      </c>
    </row>
    <row r="24" spans="2:11">
      <c r="B24" s="18" t="s">
        <v>16</v>
      </c>
      <c r="C24" s="11">
        <v>6.1342592592592601E-4</v>
      </c>
      <c r="D24" s="19"/>
      <c r="E24" s="12">
        <f t="shared" ref="E24:E28" si="6">IFERROR(C24/C$31,0)</f>
        <v>3.9954768186958164E-3</v>
      </c>
      <c r="F24" s="11">
        <v>4.1666666666666702E-4</v>
      </c>
      <c r="G24" s="19"/>
      <c r="H24" s="12">
        <f t="shared" ref="H24:H28" si="7">IFERROR(F24/F$31,0)</f>
        <v>5.7618437900128052E-3</v>
      </c>
      <c r="I24" s="11">
        <v>1.03009259259259E-3</v>
      </c>
      <c r="J24" s="19"/>
      <c r="K24" s="14">
        <f t="shared" ref="K24:K28" si="8">IFERROR(I24/I$31,0)</f>
        <v>4.5610618561984203E-3</v>
      </c>
    </row>
    <row r="25" spans="2:11">
      <c r="B25" s="18" t="s">
        <v>17</v>
      </c>
      <c r="C25" s="11">
        <v>5.78703703703704E-5</v>
      </c>
      <c r="D25" s="19"/>
      <c r="E25" s="12">
        <f t="shared" si="6"/>
        <v>3.7693177534866206E-4</v>
      </c>
      <c r="F25" s="11">
        <v>2.5462962962962999E-4</v>
      </c>
      <c r="G25" s="19"/>
      <c r="H25" s="12">
        <f t="shared" si="7"/>
        <v>3.521126760563383E-3</v>
      </c>
      <c r="I25" s="11">
        <v>3.1250000000000001E-4</v>
      </c>
      <c r="J25" s="19"/>
      <c r="K25" s="14">
        <f t="shared" si="8"/>
        <v>1.38369292266694E-3</v>
      </c>
    </row>
    <row r="26" spans="2:11">
      <c r="B26" s="18" t="s">
        <v>18</v>
      </c>
      <c r="C26" s="11">
        <v>2.13773148148148E-2</v>
      </c>
      <c r="D26" s="19"/>
      <c r="E26" s="12">
        <f t="shared" si="6"/>
        <v>0.13923859781379561</v>
      </c>
      <c r="F26" s="11">
        <v>9.7222222222222206E-3</v>
      </c>
      <c r="G26" s="19"/>
      <c r="H26" s="12">
        <f t="shared" si="7"/>
        <v>0.13444302176696532</v>
      </c>
      <c r="I26" s="11">
        <v>3.1099537037036998E-2</v>
      </c>
      <c r="J26" s="19"/>
      <c r="K26" s="14">
        <f t="shared" si="8"/>
        <v>0.13770306974837271</v>
      </c>
    </row>
    <row r="27" spans="2:11">
      <c r="B27" s="18" t="s">
        <v>19</v>
      </c>
      <c r="C27" s="11">
        <v>5.6307870370370397E-2</v>
      </c>
      <c r="D27" s="19"/>
      <c r="E27" s="12">
        <f t="shared" si="6"/>
        <v>0.3667546174142482</v>
      </c>
      <c r="F27" s="11">
        <v>1.27662037037037E-2</v>
      </c>
      <c r="G27" s="19"/>
      <c r="H27" s="12">
        <f t="shared" si="7"/>
        <v>0.17653649167733659</v>
      </c>
      <c r="I27" s="11">
        <v>6.9074074074074093E-2</v>
      </c>
      <c r="J27" s="19"/>
      <c r="K27" s="14">
        <f t="shared" si="8"/>
        <v>0.30584738379541848</v>
      </c>
    </row>
    <row r="28" spans="2:11" ht="15.75" thickBot="1">
      <c r="B28" s="23" t="s">
        <v>20</v>
      </c>
      <c r="C28" s="20">
        <v>2.7777777777777799E-4</v>
      </c>
      <c r="D28" s="24"/>
      <c r="E28" s="21">
        <f t="shared" si="6"/>
        <v>1.8092725216735785E-3</v>
      </c>
      <c r="F28" s="20">
        <v>3.8194444444444398E-4</v>
      </c>
      <c r="G28" s="24"/>
      <c r="H28" s="21">
        <f t="shared" si="7"/>
        <v>5.2816901408450608E-3</v>
      </c>
      <c r="I28" s="20">
        <v>6.5972222222222203E-4</v>
      </c>
      <c r="J28" s="24"/>
      <c r="K28" s="22">
        <f t="shared" si="8"/>
        <v>2.9211295034079834E-3</v>
      </c>
    </row>
    <row r="29" spans="2:11" ht="16.5" thickTop="1" thickBot="1">
      <c r="B29" s="31" t="s">
        <v>3</v>
      </c>
      <c r="C29" s="32">
        <f>SUM(C23:C28)</f>
        <v>8.1932870370370378E-2</v>
      </c>
      <c r="D29" s="33"/>
      <c r="E29" s="33">
        <f>IFERROR(SUM(E23:E28),0)</f>
        <v>0.53366000753863563</v>
      </c>
      <c r="F29" s="32">
        <f>SUM(F23:F28)</f>
        <v>2.5590277777777771E-2</v>
      </c>
      <c r="G29" s="33"/>
      <c r="H29" s="33">
        <f>IFERROR(SUM(H23:H28),0)</f>
        <v>0.35387323943661941</v>
      </c>
      <c r="I29" s="32">
        <f>SUM(I23:I28)</f>
        <v>0.10752314814814813</v>
      </c>
      <c r="J29" s="33"/>
      <c r="K29" s="34">
        <f>IFERROR(SUM(K23:K28),0)</f>
        <v>0.47609286116947663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0.15353009259259259</v>
      </c>
      <c r="D31" s="35"/>
      <c r="E31" s="36">
        <f>IFERROR(SUM(E20,E29),0)</f>
        <v>1</v>
      </c>
      <c r="F31" s="32">
        <f>SUM(F20,F29)</f>
        <v>7.231481481481486E-2</v>
      </c>
      <c r="G31" s="35"/>
      <c r="H31" s="36">
        <f>IFERROR(SUM(H20,H29),0)</f>
        <v>0.99999999999999989</v>
      </c>
      <c r="I31" s="32">
        <f>SUM(I20,I29)</f>
        <v>0.22584490740740742</v>
      </c>
      <c r="J31" s="35"/>
      <c r="K31" s="38">
        <f>IFERROR(SUM(K20,K29),0)</f>
        <v>1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/>
  <dimension ref="B2:K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4" t="s">
        <v>39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6.0995370370370396E-3</v>
      </c>
      <c r="D7" s="12">
        <f t="shared" ref="D7:D19" si="0">IFERROR(C7/C$20,0)</f>
        <v>0.28924259055982454</v>
      </c>
      <c r="E7" s="12">
        <f t="shared" ref="E7:E19" si="1">IFERROR(C7/C$31,0)</f>
        <v>7.7935522034900923E-2</v>
      </c>
      <c r="F7" s="11">
        <v>1.9675925925925899E-4</v>
      </c>
      <c r="G7" s="12">
        <f t="shared" ref="G7:G19" si="2">IFERROR(F7/F$20,0)</f>
        <v>8.6734693877550811E-2</v>
      </c>
      <c r="H7" s="12">
        <f t="shared" ref="H7:H19" si="3">IFERROR(F7/F$31,0)</f>
        <v>2.7331189710610892E-2</v>
      </c>
      <c r="I7" s="11">
        <v>6.2962962962962998E-3</v>
      </c>
      <c r="J7" s="12">
        <f t="shared" ref="J7:J19" si="4">IFERROR(I7/I$20,0)</f>
        <v>0.26957383548067404</v>
      </c>
      <c r="K7" s="14">
        <f t="shared" ref="K7:K19" si="5">IFERROR(I7/I$31,0)</f>
        <v>7.3672806067172331E-2</v>
      </c>
    </row>
    <row r="8" spans="2:11">
      <c r="B8" s="148" t="s">
        <v>115</v>
      </c>
      <c r="C8" s="11">
        <v>5.5208333333333299E-3</v>
      </c>
      <c r="D8" s="12">
        <f t="shared" si="0"/>
        <v>0.26180021953896804</v>
      </c>
      <c r="E8" s="12">
        <f t="shared" si="1"/>
        <v>7.0541259982253704E-2</v>
      </c>
      <c r="F8" s="11">
        <v>1.0995370370370399E-3</v>
      </c>
      <c r="G8" s="12">
        <f t="shared" si="2"/>
        <v>0.48469387755102117</v>
      </c>
      <c r="H8" s="12">
        <f t="shared" si="3"/>
        <v>0.15273311897106148</v>
      </c>
      <c r="I8" s="11">
        <v>6.6203703703703702E-3</v>
      </c>
      <c r="J8" s="12">
        <f t="shared" si="4"/>
        <v>0.28344895936570857</v>
      </c>
      <c r="K8" s="14">
        <f t="shared" si="5"/>
        <v>7.7464788732394388E-2</v>
      </c>
    </row>
    <row r="9" spans="2:11">
      <c r="B9" s="10" t="s">
        <v>51</v>
      </c>
      <c r="C9" s="11">
        <v>4.9768518518518499E-4</v>
      </c>
      <c r="D9" s="12">
        <f t="shared" si="0"/>
        <v>2.3600439077936325E-2</v>
      </c>
      <c r="E9" s="12">
        <f t="shared" si="1"/>
        <v>6.3590653652765413E-3</v>
      </c>
      <c r="F9" s="11">
        <v>0</v>
      </c>
      <c r="G9" s="12">
        <f t="shared" si="2"/>
        <v>0</v>
      </c>
      <c r="H9" s="12">
        <f t="shared" si="3"/>
        <v>0</v>
      </c>
      <c r="I9" s="11">
        <v>4.9768518518518499E-4</v>
      </c>
      <c r="J9" s="12">
        <f t="shared" si="4"/>
        <v>2.130822596630326E-2</v>
      </c>
      <c r="K9" s="14">
        <f t="shared" si="5"/>
        <v>5.8234019501625135E-3</v>
      </c>
    </row>
    <row r="10" spans="2:11">
      <c r="B10" s="10" t="s">
        <v>11</v>
      </c>
      <c r="C10" s="11">
        <v>1.0648148148148101E-3</v>
      </c>
      <c r="D10" s="12">
        <f t="shared" si="0"/>
        <v>5.0493962678375193E-2</v>
      </c>
      <c r="E10" s="12">
        <f t="shared" si="1"/>
        <v>1.3605442176870684E-2</v>
      </c>
      <c r="F10" s="11">
        <v>2.0833333333333299E-4</v>
      </c>
      <c r="G10" s="12">
        <f t="shared" si="2"/>
        <v>9.1836734693877306E-2</v>
      </c>
      <c r="H10" s="12">
        <f t="shared" si="3"/>
        <v>2.8938906752411526E-2</v>
      </c>
      <c r="I10" s="11">
        <v>1.27314814814815E-3</v>
      </c>
      <c r="J10" s="12">
        <f t="shared" si="4"/>
        <v>5.4509415262636342E-2</v>
      </c>
      <c r="K10" s="14">
        <f t="shared" si="5"/>
        <v>1.4897074756229712E-2</v>
      </c>
    </row>
    <row r="11" spans="2:11">
      <c r="B11" s="10" t="s">
        <v>12</v>
      </c>
      <c r="C11" s="11">
        <v>1.6435185185185201E-3</v>
      </c>
      <c r="D11" s="12">
        <f t="shared" si="0"/>
        <v>7.7936333699231697E-2</v>
      </c>
      <c r="E11" s="12">
        <f t="shared" si="1"/>
        <v>2.0999704229517909E-2</v>
      </c>
      <c r="F11" s="11">
        <v>1.50462962962963E-4</v>
      </c>
      <c r="G11" s="12">
        <f t="shared" si="2"/>
        <v>6.6326530612244847E-2</v>
      </c>
      <c r="H11" s="12">
        <f t="shared" si="3"/>
        <v>2.0900321543408363E-2</v>
      </c>
      <c r="I11" s="11">
        <v>1.79398148148148E-3</v>
      </c>
      <c r="J11" s="12">
        <f t="shared" si="4"/>
        <v>7.680872150644194E-2</v>
      </c>
      <c r="K11" s="14">
        <f t="shared" si="5"/>
        <v>2.0991332611050909E-2</v>
      </c>
    </row>
    <row r="12" spans="2:11">
      <c r="B12" s="10" t="s">
        <v>186</v>
      </c>
      <c r="C12" s="11">
        <v>3.2407407407407401E-4</v>
      </c>
      <c r="D12" s="12">
        <f t="shared" si="0"/>
        <v>1.5367727771679471E-2</v>
      </c>
      <c r="E12" s="12">
        <f t="shared" si="1"/>
        <v>4.1407867494823994E-3</v>
      </c>
      <c r="F12" s="11">
        <v>0</v>
      </c>
      <c r="G12" s="12">
        <f t="shared" si="2"/>
        <v>0</v>
      </c>
      <c r="H12" s="12">
        <f t="shared" si="3"/>
        <v>0</v>
      </c>
      <c r="I12" s="11">
        <v>3.2407407407407401E-4</v>
      </c>
      <c r="J12" s="12">
        <f t="shared" si="4"/>
        <v>1.3875123885034682E-2</v>
      </c>
      <c r="K12" s="14">
        <f t="shared" si="5"/>
        <v>3.7919826652221024E-3</v>
      </c>
    </row>
    <row r="13" spans="2:1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>
      <c r="B15" s="148" t="s">
        <v>222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>
      <c r="B16" s="148" t="s">
        <v>223</v>
      </c>
      <c r="C16" s="11">
        <v>9.1435185185185196E-4</v>
      </c>
      <c r="D16" s="12">
        <f t="shared" si="0"/>
        <v>4.3358946212952811E-2</v>
      </c>
      <c r="E16" s="12">
        <f t="shared" si="1"/>
        <v>1.1682934043182488E-2</v>
      </c>
      <c r="F16" s="11">
        <v>0</v>
      </c>
      <c r="G16" s="12">
        <f t="shared" si="2"/>
        <v>0</v>
      </c>
      <c r="H16" s="12">
        <f t="shared" si="3"/>
        <v>0</v>
      </c>
      <c r="I16" s="11">
        <v>9.1435185185185196E-4</v>
      </c>
      <c r="J16" s="12">
        <f t="shared" si="4"/>
        <v>3.9147670961347865E-2</v>
      </c>
      <c r="K16" s="14">
        <f t="shared" si="5"/>
        <v>1.0698808234019506E-2</v>
      </c>
    </row>
    <row r="17" spans="2:1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5.0231481481481498E-3</v>
      </c>
      <c r="D19" s="12">
        <f t="shared" si="0"/>
        <v>0.23819978046103193</v>
      </c>
      <c r="E19" s="12">
        <f t="shared" si="1"/>
        <v>6.4182194616977231E-2</v>
      </c>
      <c r="F19" s="11">
        <v>6.1342592592592601E-4</v>
      </c>
      <c r="G19" s="12">
        <f t="shared" si="2"/>
        <v>0.27040816326530587</v>
      </c>
      <c r="H19" s="12">
        <f t="shared" si="3"/>
        <v>8.5209003215434093E-2</v>
      </c>
      <c r="I19" s="11">
        <v>5.6365740740740699E-3</v>
      </c>
      <c r="J19" s="12">
        <f t="shared" si="4"/>
        <v>0.24132804757185311</v>
      </c>
      <c r="K19" s="14">
        <f t="shared" si="5"/>
        <v>6.5953412784398674E-2</v>
      </c>
    </row>
    <row r="20" spans="2:11" ht="16.5" thickTop="1" thickBot="1">
      <c r="B20" s="31" t="s">
        <v>3</v>
      </c>
      <c r="C20" s="32">
        <f>SUM(C7:C19)</f>
        <v>2.1087962962962961E-2</v>
      </c>
      <c r="D20" s="33">
        <f>IFERROR(SUM(D7:D19),0)</f>
        <v>0.99999999999999989</v>
      </c>
      <c r="E20" s="33">
        <f>IFERROR(SUM(E7:E19),0)</f>
        <v>0.26944690919846187</v>
      </c>
      <c r="F20" s="32">
        <f>SUM(F7:F19)</f>
        <v>2.2685185185185208E-3</v>
      </c>
      <c r="G20" s="33">
        <f>IFERROR(SUM(G7:G19),0)</f>
        <v>1</v>
      </c>
      <c r="H20" s="33">
        <f>IFERROR(SUM(H7:H19),0)</f>
        <v>0.31511254019292634</v>
      </c>
      <c r="I20" s="32">
        <f>SUM(I7:I19)</f>
        <v>2.3356481481481485E-2</v>
      </c>
      <c r="J20" s="33">
        <f>IFERROR(SUM(J7:J19),0)</f>
        <v>0.99999999999999967</v>
      </c>
      <c r="K20" s="34">
        <f>IFERROR(SUM(K7:K19),0)</f>
        <v>0.27329360780065015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2.5694444444444402E-3</v>
      </c>
      <c r="D23" s="19"/>
      <c r="E23" s="12">
        <f>IFERROR(C23/C$31,0)</f>
        <v>3.2830523513753262E-2</v>
      </c>
      <c r="F23" s="11">
        <v>4.0509259259259301E-4</v>
      </c>
      <c r="G23" s="19"/>
      <c r="H23" s="12">
        <f>IFERROR(F23/F$31,0)</f>
        <v>5.6270096463022563E-2</v>
      </c>
      <c r="I23" s="11">
        <v>2.9745370370370399E-3</v>
      </c>
      <c r="J23" s="19"/>
      <c r="K23" s="14">
        <f>IFERROR(I23/I$31,0)</f>
        <v>3.4804983748645768E-2</v>
      </c>
    </row>
    <row r="24" spans="2:11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>
      <c r="B26" s="18" t="s">
        <v>18</v>
      </c>
      <c r="C26" s="11">
        <v>1.0451388888888901E-2</v>
      </c>
      <c r="D26" s="19"/>
      <c r="E26" s="12">
        <f t="shared" si="6"/>
        <v>0.13354037267080757</v>
      </c>
      <c r="F26" s="11">
        <v>4.09722222222222E-3</v>
      </c>
      <c r="G26" s="19"/>
      <c r="H26" s="12">
        <f t="shared" si="7"/>
        <v>0.5691318327974273</v>
      </c>
      <c r="I26" s="11">
        <v>1.4548611111111101E-2</v>
      </c>
      <c r="J26" s="19"/>
      <c r="K26" s="14">
        <f t="shared" si="8"/>
        <v>0.17023293607800644</v>
      </c>
    </row>
    <row r="27" spans="2:11">
      <c r="B27" s="18" t="s">
        <v>19</v>
      </c>
      <c r="C27" s="11">
        <v>4.41550925925926E-2</v>
      </c>
      <c r="D27" s="19"/>
      <c r="E27" s="12">
        <f t="shared" si="6"/>
        <v>0.56418219461697716</v>
      </c>
      <c r="F27" s="11">
        <v>4.2824074074074102E-4</v>
      </c>
      <c r="G27" s="19"/>
      <c r="H27" s="12">
        <f t="shared" si="7"/>
        <v>5.9485530546623824E-2</v>
      </c>
      <c r="I27" s="11">
        <v>4.4583333333333301E-2</v>
      </c>
      <c r="J27" s="19"/>
      <c r="K27" s="14">
        <f t="shared" si="8"/>
        <v>0.52166847237269753</v>
      </c>
    </row>
    <row r="28" spans="2:11" ht="15.75" thickBot="1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1" ht="16.5" thickTop="1" thickBot="1">
      <c r="B29" s="31" t="s">
        <v>3</v>
      </c>
      <c r="C29" s="32">
        <f>SUM(C23:C28)</f>
        <v>5.7175925925925943E-2</v>
      </c>
      <c r="D29" s="33"/>
      <c r="E29" s="33">
        <f>IFERROR(SUM(E23:E28),0)</f>
        <v>0.73055309080153796</v>
      </c>
      <c r="F29" s="32">
        <f>SUM(F23:F28)</f>
        <v>4.9305555555555543E-3</v>
      </c>
      <c r="G29" s="33"/>
      <c r="H29" s="33">
        <f>IFERROR(SUM(H23:H28),0)</f>
        <v>0.68488745980707377</v>
      </c>
      <c r="I29" s="32">
        <f>SUM(I23:I28)</f>
        <v>6.2106481481481443E-2</v>
      </c>
      <c r="J29" s="33"/>
      <c r="K29" s="34">
        <f>IFERROR(SUM(K23:K28),0)</f>
        <v>0.72670639219934974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7.8263888888888911E-2</v>
      </c>
      <c r="D31" s="35"/>
      <c r="E31" s="36">
        <f>IFERROR(SUM(E20,E29),0)</f>
        <v>0.99999999999999978</v>
      </c>
      <c r="F31" s="32">
        <f>SUM(F20,F29)</f>
        <v>7.1990740740740747E-3</v>
      </c>
      <c r="G31" s="35"/>
      <c r="H31" s="36">
        <f>IFERROR(SUM(H20,H29),0)</f>
        <v>1</v>
      </c>
      <c r="I31" s="32">
        <f>SUM(I20,I29)</f>
        <v>8.5462962962962935E-2</v>
      </c>
      <c r="J31" s="35"/>
      <c r="K31" s="38">
        <f>IFERROR(SUM(K20,K29),0)</f>
        <v>0.99999999999999989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/>
  <dimension ref="B2:K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4" t="s">
        <v>41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2.59143518518519E-2</v>
      </c>
      <c r="D7" s="12">
        <f t="shared" ref="D7:D19" si="0">IFERROR(C7/C$20,0)</f>
        <v>0.25980505917846408</v>
      </c>
      <c r="E7" s="12">
        <f t="shared" ref="E7:E19" si="1">IFERROR(C7/C$31,0)</f>
        <v>9.4345187931906466E-2</v>
      </c>
      <c r="F7" s="11">
        <v>2.2453703703703698E-3</v>
      </c>
      <c r="G7" s="12">
        <f t="shared" ref="G7:G19" si="2">IFERROR(F7/F$20,0)</f>
        <v>0.12572909915748542</v>
      </c>
      <c r="H7" s="12">
        <f t="shared" ref="H7:H19" si="3">IFERROR(F7/F$31,0)</f>
        <v>5.4099274958170671E-2</v>
      </c>
      <c r="I7" s="11">
        <v>2.8159722222222201E-2</v>
      </c>
      <c r="J7" s="12">
        <f t="shared" ref="J7:J19" si="4">IFERROR(I7/I$20,0)</f>
        <v>0.23944493652199583</v>
      </c>
      <c r="K7" s="14">
        <f t="shared" ref="K7:K19" si="5">IFERROR(I7/I$31,0)</f>
        <v>8.9062156819679272E-2</v>
      </c>
    </row>
    <row r="8" spans="2:11">
      <c r="B8" s="148" t="s">
        <v>115</v>
      </c>
      <c r="C8" s="11">
        <v>1.7303240740740699E-2</v>
      </c>
      <c r="D8" s="12">
        <f t="shared" si="0"/>
        <v>0.17347412392666464</v>
      </c>
      <c r="E8" s="12">
        <f t="shared" si="1"/>
        <v>6.2995112084948443E-2</v>
      </c>
      <c r="F8" s="11">
        <v>4.1203703703703697E-3</v>
      </c>
      <c r="G8" s="12">
        <f t="shared" si="2"/>
        <v>0.23071937783538563</v>
      </c>
      <c r="H8" s="12">
        <f t="shared" si="3"/>
        <v>9.9274958170663716E-2</v>
      </c>
      <c r="I8" s="11">
        <v>2.1423611111111102E-2</v>
      </c>
      <c r="J8" s="12">
        <f t="shared" si="4"/>
        <v>0.18216710953646298</v>
      </c>
      <c r="K8" s="14">
        <f t="shared" si="5"/>
        <v>6.7757522512629009E-2</v>
      </c>
    </row>
    <row r="9" spans="2:11">
      <c r="B9" s="10" t="s">
        <v>51</v>
      </c>
      <c r="C9" s="11">
        <v>3.8888888888888901E-3</v>
      </c>
      <c r="D9" s="12">
        <f t="shared" si="0"/>
        <v>3.8988164307263866E-2</v>
      </c>
      <c r="E9" s="12">
        <f t="shared" si="1"/>
        <v>1.4158098769593801E-2</v>
      </c>
      <c r="F9" s="11">
        <v>1.16898148148148E-3</v>
      </c>
      <c r="G9" s="12">
        <f t="shared" si="2"/>
        <v>6.5456902138690792E-2</v>
      </c>
      <c r="H9" s="12">
        <f t="shared" si="3"/>
        <v>2.8165086447295012E-2</v>
      </c>
      <c r="I9" s="11">
        <v>5.0578703703703697E-3</v>
      </c>
      <c r="J9" s="12">
        <f t="shared" si="4"/>
        <v>4.3007577994291925E-2</v>
      </c>
      <c r="K9" s="14">
        <f t="shared" si="5"/>
        <v>1.5996778680723332E-2</v>
      </c>
    </row>
    <row r="10" spans="2:11">
      <c r="B10" s="10" t="s">
        <v>11</v>
      </c>
      <c r="C10" s="11">
        <v>9.9305555555555605E-3</v>
      </c>
      <c r="D10" s="12">
        <f t="shared" si="0"/>
        <v>9.9559062427477391E-2</v>
      </c>
      <c r="E10" s="12">
        <f t="shared" si="1"/>
        <v>3.6153716500927038E-2</v>
      </c>
      <c r="F10" s="11">
        <v>3.8078703703703699E-3</v>
      </c>
      <c r="G10" s="12">
        <f t="shared" si="2"/>
        <v>0.21322099805573561</v>
      </c>
      <c r="H10" s="12">
        <f t="shared" si="3"/>
        <v>9.1745677635248213E-2</v>
      </c>
      <c r="I10" s="11">
        <v>1.37384259259259E-2</v>
      </c>
      <c r="J10" s="12">
        <f t="shared" si="4"/>
        <v>0.11681921070760738</v>
      </c>
      <c r="K10" s="14">
        <f t="shared" si="5"/>
        <v>4.3451204334138585E-2</v>
      </c>
    </row>
    <row r="11" spans="2:11">
      <c r="B11" s="10" t="s">
        <v>12</v>
      </c>
      <c r="C11" s="11">
        <v>1.66666666666667E-3</v>
      </c>
      <c r="D11" s="12">
        <f t="shared" si="0"/>
        <v>1.6709213274541685E-2</v>
      </c>
      <c r="E11" s="12">
        <f t="shared" si="1"/>
        <v>6.0677566155402114E-3</v>
      </c>
      <c r="F11" s="11">
        <v>3.7384259259259302E-3</v>
      </c>
      <c r="G11" s="12">
        <f t="shared" si="2"/>
        <v>0.20933246921581364</v>
      </c>
      <c r="H11" s="12">
        <f t="shared" si="3"/>
        <v>9.0072504182933763E-2</v>
      </c>
      <c r="I11" s="11">
        <v>5.4050925925925898E-3</v>
      </c>
      <c r="J11" s="12">
        <f t="shared" si="4"/>
        <v>4.5960043302824528E-2</v>
      </c>
      <c r="K11" s="14">
        <f t="shared" si="5"/>
        <v>1.7094955706859941E-2</v>
      </c>
    </row>
    <row r="12" spans="2:11">
      <c r="B12" s="10" t="s">
        <v>186</v>
      </c>
      <c r="C12" s="11">
        <v>8.9583333333333303E-3</v>
      </c>
      <c r="D12" s="12">
        <f t="shared" si="0"/>
        <v>8.9812021350661353E-2</v>
      </c>
      <c r="E12" s="12">
        <f t="shared" si="1"/>
        <v>3.2614191808528557E-2</v>
      </c>
      <c r="F12" s="11">
        <v>1.9675925925925899E-4</v>
      </c>
      <c r="G12" s="12">
        <f t="shared" si="2"/>
        <v>1.1017498379779637E-2</v>
      </c>
      <c r="H12" s="12">
        <f t="shared" si="3"/>
        <v>4.7406581148912389E-3</v>
      </c>
      <c r="I12" s="11">
        <v>9.1550925925925897E-3</v>
      </c>
      <c r="J12" s="12">
        <f t="shared" si="4"/>
        <v>7.7846668634976898E-2</v>
      </c>
      <c r="K12" s="14">
        <f t="shared" si="5"/>
        <v>2.8955267589135362E-2</v>
      </c>
    </row>
    <row r="13" spans="2:1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3.5879629629629602E-4</v>
      </c>
      <c r="G13" s="12">
        <f t="shared" si="2"/>
        <v>2.0090732339598173E-2</v>
      </c>
      <c r="H13" s="12">
        <f t="shared" si="3"/>
        <v>8.6447295036252061E-3</v>
      </c>
      <c r="I13" s="11">
        <v>3.5879629629629602E-4</v>
      </c>
      <c r="J13" s="12">
        <f t="shared" si="4"/>
        <v>3.0508808188170452E-3</v>
      </c>
      <c r="K13" s="14">
        <f t="shared" si="5"/>
        <v>1.1347829270078329E-3</v>
      </c>
    </row>
    <row r="14" spans="2:1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>
      <c r="B15" s="148" t="s">
        <v>222</v>
      </c>
      <c r="C15" s="11">
        <v>4.6412037037037003E-3</v>
      </c>
      <c r="D15" s="12">
        <f t="shared" si="0"/>
        <v>4.6530517521466648E-2</v>
      </c>
      <c r="E15" s="12">
        <f t="shared" si="1"/>
        <v>1.6897016686330681E-2</v>
      </c>
      <c r="F15" s="11">
        <v>3.1250000000000001E-4</v>
      </c>
      <c r="G15" s="12">
        <f t="shared" si="2"/>
        <v>1.7498379779650037E-2</v>
      </c>
      <c r="H15" s="12">
        <f t="shared" si="3"/>
        <v>7.5292805354155081E-3</v>
      </c>
      <c r="I15" s="11">
        <v>4.9537037037036998E-3</v>
      </c>
      <c r="J15" s="12">
        <f t="shared" si="4"/>
        <v>4.2121838401732108E-2</v>
      </c>
      <c r="K15" s="14">
        <f t="shared" si="5"/>
        <v>1.5667325572882338E-2</v>
      </c>
    </row>
    <row r="16" spans="2:11">
      <c r="B16" s="148" t="s">
        <v>223</v>
      </c>
      <c r="C16" s="11">
        <v>6.4004629629629602E-3</v>
      </c>
      <c r="D16" s="12">
        <f t="shared" si="0"/>
        <v>6.4168020422371727E-2</v>
      </c>
      <c r="E16" s="12">
        <f t="shared" si="1"/>
        <v>2.3301870891623114E-2</v>
      </c>
      <c r="F16" s="11">
        <v>0</v>
      </c>
      <c r="G16" s="12">
        <f t="shared" si="2"/>
        <v>0</v>
      </c>
      <c r="H16" s="12">
        <f t="shared" si="3"/>
        <v>0</v>
      </c>
      <c r="I16" s="11">
        <v>6.4004629629629602E-3</v>
      </c>
      <c r="J16" s="12">
        <f t="shared" si="4"/>
        <v>5.4423777187284729E-2</v>
      </c>
      <c r="K16" s="14">
        <f t="shared" si="5"/>
        <v>2.0243063181784898E-2</v>
      </c>
    </row>
    <row r="17" spans="2:1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2.1041666666666702E-2</v>
      </c>
      <c r="D19" s="12">
        <f t="shared" si="0"/>
        <v>0.21095381759108869</v>
      </c>
      <c r="E19" s="12">
        <f t="shared" si="1"/>
        <v>7.660542727119514E-2</v>
      </c>
      <c r="F19" s="11">
        <v>1.90972222222222E-3</v>
      </c>
      <c r="G19" s="12">
        <f t="shared" si="2"/>
        <v>0.10693454309786121</v>
      </c>
      <c r="H19" s="12">
        <f t="shared" si="3"/>
        <v>4.601226993865027E-2</v>
      </c>
      <c r="I19" s="11">
        <v>2.29513888888889E-2</v>
      </c>
      <c r="J19" s="12">
        <f t="shared" si="4"/>
        <v>0.1951579568940067</v>
      </c>
      <c r="K19" s="14">
        <f t="shared" si="5"/>
        <v>7.2589501427630182E-2</v>
      </c>
    </row>
    <row r="20" spans="2:11" ht="16.5" thickTop="1" thickBot="1">
      <c r="B20" s="31" t="s">
        <v>3</v>
      </c>
      <c r="C20" s="32">
        <f>SUM(C7:C19)</f>
        <v>9.9745370370370401E-2</v>
      </c>
      <c r="D20" s="33">
        <f>IFERROR(SUM(D7:D19),0)</f>
        <v>1</v>
      </c>
      <c r="E20" s="33">
        <f>IFERROR(SUM(E7:E19),0)</f>
        <v>0.36313837856059344</v>
      </c>
      <c r="F20" s="32">
        <f>SUM(F7:F19)</f>
        <v>1.7858796296296293E-2</v>
      </c>
      <c r="G20" s="33">
        <f>IFERROR(SUM(G7:G19),0)</f>
        <v>1</v>
      </c>
      <c r="H20" s="33">
        <f>IFERROR(SUM(H7:H19),0)</f>
        <v>0.4302844394868936</v>
      </c>
      <c r="I20" s="32">
        <f>SUM(I7:I19)</f>
        <v>0.11760416666666659</v>
      </c>
      <c r="J20" s="33">
        <f>IFERROR(SUM(J7:J19),0)</f>
        <v>1.0000000000000002</v>
      </c>
      <c r="K20" s="34">
        <f>IFERROR(SUM(K7:K19),0)</f>
        <v>0.3719525587524708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2.1006944444444401E-2</v>
      </c>
      <c r="D23" s="19"/>
      <c r="E23" s="12">
        <f>IFERROR(C23/C$31,0)</f>
        <v>7.6479015675037759E-2</v>
      </c>
      <c r="F23" s="11">
        <v>2.0717592592592602E-3</v>
      </c>
      <c r="G23" s="19"/>
      <c r="H23" s="12">
        <f>IFERROR(F23/F$31,0)</f>
        <v>4.991634132738431E-2</v>
      </c>
      <c r="I23" s="11">
        <v>2.3078703703703699E-2</v>
      </c>
      <c r="J23" s="19"/>
      <c r="K23" s="14">
        <f>IFERROR(I23/I$31,0)</f>
        <v>7.2992166337213546E-2</v>
      </c>
    </row>
    <row r="24" spans="2:11">
      <c r="B24" s="18" t="s">
        <v>16</v>
      </c>
      <c r="C24" s="11">
        <v>3.2407407407407402E-3</v>
      </c>
      <c r="D24" s="19"/>
      <c r="E24" s="12">
        <f t="shared" ref="E24:E28" si="6">IFERROR(C24/C$31,0)</f>
        <v>1.1798415641328162E-2</v>
      </c>
      <c r="F24" s="11">
        <v>2.19907407407407E-4</v>
      </c>
      <c r="G24" s="19"/>
      <c r="H24" s="12">
        <f t="shared" ref="H24:H28" si="7">IFERROR(F24/F$31,0)</f>
        <v>5.2983825989960879E-3</v>
      </c>
      <c r="I24" s="11">
        <v>3.4606481481481502E-3</v>
      </c>
      <c r="J24" s="19"/>
      <c r="K24" s="14">
        <f t="shared" ref="K24:K28" si="8">IFERROR(I24/I$31,0)</f>
        <v>1.0945164360494919E-2</v>
      </c>
    </row>
    <row r="25" spans="2:11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>
      <c r="B26" s="18" t="s">
        <v>18</v>
      </c>
      <c r="C26" s="11">
        <v>7.09722222222222E-2</v>
      </c>
      <c r="D26" s="19"/>
      <c r="E26" s="12">
        <f t="shared" si="6"/>
        <v>0.25838530254508674</v>
      </c>
      <c r="F26" s="11">
        <v>1.9016203703703698E-2</v>
      </c>
      <c r="G26" s="19"/>
      <c r="H26" s="12">
        <f t="shared" si="7"/>
        <v>0.45817066369213616</v>
      </c>
      <c r="I26" s="11">
        <v>8.9988425925925902E-2</v>
      </c>
      <c r="J26" s="19"/>
      <c r="K26" s="14">
        <f t="shared" si="8"/>
        <v>0.2846108792737389</v>
      </c>
    </row>
    <row r="27" spans="2:11">
      <c r="B27" s="18" t="s">
        <v>19</v>
      </c>
      <c r="C27" s="11">
        <v>7.9594907407407406E-2</v>
      </c>
      <c r="D27" s="19"/>
      <c r="E27" s="12">
        <f t="shared" si="6"/>
        <v>0.28977751559076353</v>
      </c>
      <c r="F27" s="11">
        <v>2.3379629629629601E-3</v>
      </c>
      <c r="G27" s="19"/>
      <c r="H27" s="12">
        <f t="shared" si="7"/>
        <v>5.6330172894590025E-2</v>
      </c>
      <c r="I27" s="11">
        <v>8.1932870370370406E-2</v>
      </c>
      <c r="J27" s="19"/>
      <c r="K27" s="14">
        <f t="shared" si="8"/>
        <v>0.25913317226736965</v>
      </c>
    </row>
    <row r="28" spans="2:11" ht="15.75" thickBot="1">
      <c r="B28" s="23" t="s">
        <v>20</v>
      </c>
      <c r="C28" s="20">
        <v>1.15740740740741E-4</v>
      </c>
      <c r="D28" s="24"/>
      <c r="E28" s="21">
        <f t="shared" si="6"/>
        <v>4.2137198719029254E-4</v>
      </c>
      <c r="F28" s="20">
        <v>0</v>
      </c>
      <c r="G28" s="24"/>
      <c r="H28" s="21">
        <f t="shared" si="7"/>
        <v>0</v>
      </c>
      <c r="I28" s="20">
        <v>1.15740740740741E-4</v>
      </c>
      <c r="J28" s="24"/>
      <c r="K28" s="22">
        <f t="shared" si="8"/>
        <v>3.6605900871220529E-4</v>
      </c>
    </row>
    <row r="29" spans="2:11" ht="16.5" thickTop="1" thickBot="1">
      <c r="B29" s="31" t="s">
        <v>3</v>
      </c>
      <c r="C29" s="32">
        <f>SUM(C23:C28)</f>
        <v>0.17493055555555551</v>
      </c>
      <c r="D29" s="33"/>
      <c r="E29" s="33">
        <f>IFERROR(SUM(E23:E28),0)</f>
        <v>0.63686162143940639</v>
      </c>
      <c r="F29" s="32">
        <f>SUM(F23:F28)</f>
        <v>2.3645833333333324E-2</v>
      </c>
      <c r="G29" s="33"/>
      <c r="H29" s="33">
        <f>IFERROR(SUM(H23:H28),0)</f>
        <v>0.56971556051310657</v>
      </c>
      <c r="I29" s="32">
        <f>SUM(I23:I28)</f>
        <v>0.19857638888888893</v>
      </c>
      <c r="J29" s="33"/>
      <c r="K29" s="34">
        <f>IFERROR(SUM(K23:K28),0)</f>
        <v>0.6280474412475292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0.27467592592592593</v>
      </c>
      <c r="D31" s="35"/>
      <c r="E31" s="36">
        <f>IFERROR(SUM(E20,E29),0)</f>
        <v>0.99999999999999978</v>
      </c>
      <c r="F31" s="32">
        <f>SUM(F20,F29)</f>
        <v>4.1504629629629614E-2</v>
      </c>
      <c r="G31" s="35"/>
      <c r="H31" s="36">
        <f>IFERROR(SUM(H20,H29),0)</f>
        <v>1.0000000000000002</v>
      </c>
      <c r="I31" s="32">
        <f>SUM(I20,I29)</f>
        <v>0.31618055555555552</v>
      </c>
      <c r="J31" s="35"/>
      <c r="K31" s="38">
        <f>IFERROR(SUM(K20,K29),0)</f>
        <v>1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/>
  <dimension ref="B2:K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84" t="s">
        <v>43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0.01</v>
      </c>
      <c r="D7" s="12">
        <f t="shared" ref="D7:D19" si="0">IFERROR(C7/C$20,0)</f>
        <v>0.21867881548974966</v>
      </c>
      <c r="E7" s="12">
        <f t="shared" ref="E7:E19" si="1">IFERROR(C7/C$31,0)</f>
        <v>8.2687338501292021E-2</v>
      </c>
      <c r="F7" s="11">
        <v>4.5601851851851897E-3</v>
      </c>
      <c r="G7" s="12">
        <f t="shared" ref="G7:G19" si="2">IFERROR(F7/F$20,0)</f>
        <v>0.1211562115621159</v>
      </c>
      <c r="H7" s="12">
        <f t="shared" ref="H7:H19" si="3">IFERROR(F7/F$31,0)</f>
        <v>6.2243285939968536E-2</v>
      </c>
      <c r="I7" s="11">
        <v>1.45601851851852E-2</v>
      </c>
      <c r="J7" s="12">
        <f t="shared" ref="J7:J19" si="4">IFERROR(I7/I$20,0)</f>
        <v>0.17464945161738182</v>
      </c>
      <c r="K7" s="14">
        <f t="shared" ref="K7:K19" si="5">IFERROR(I7/I$31,0)</f>
        <v>7.4974670719351669E-2</v>
      </c>
    </row>
    <row r="8" spans="2:11">
      <c r="B8" s="148" t="s">
        <v>115</v>
      </c>
      <c r="C8" s="11">
        <v>1.0787037037037E-2</v>
      </c>
      <c r="D8" s="12">
        <f t="shared" si="0"/>
        <v>0.23588964819033098</v>
      </c>
      <c r="E8" s="12">
        <f t="shared" si="1"/>
        <v>8.9195138290745254E-2</v>
      </c>
      <c r="F8" s="11">
        <v>1.23032407407407E-2</v>
      </c>
      <c r="G8" s="12">
        <f t="shared" si="2"/>
        <v>0.32687576875768692</v>
      </c>
      <c r="H8" s="12">
        <f t="shared" si="3"/>
        <v>0.16793048973143723</v>
      </c>
      <c r="I8" s="11">
        <v>2.30902777777778E-2</v>
      </c>
      <c r="J8" s="12">
        <f t="shared" si="4"/>
        <v>0.27696793002915476</v>
      </c>
      <c r="K8" s="14">
        <f t="shared" si="5"/>
        <v>0.11889862327909903</v>
      </c>
    </row>
    <row r="9" spans="2:11">
      <c r="B9" s="10" t="s">
        <v>51</v>
      </c>
      <c r="C9" s="11">
        <v>2.8472222222222202E-3</v>
      </c>
      <c r="D9" s="12">
        <f t="shared" si="0"/>
        <v>6.2262718299164785E-2</v>
      </c>
      <c r="E9" s="12">
        <f t="shared" si="1"/>
        <v>2.3542922767728961E-2</v>
      </c>
      <c r="F9" s="11">
        <v>2.48842592592593E-3</v>
      </c>
      <c r="G9" s="12">
        <f t="shared" si="2"/>
        <v>6.6113161131611503E-2</v>
      </c>
      <c r="H9" s="12">
        <f t="shared" si="3"/>
        <v>3.3965244865718891E-2</v>
      </c>
      <c r="I9" s="11">
        <v>5.3356481481481501E-3</v>
      </c>
      <c r="J9" s="12">
        <f t="shared" si="4"/>
        <v>6.4001110648340992E-2</v>
      </c>
      <c r="K9" s="14">
        <f t="shared" si="5"/>
        <v>2.747481971512011E-2</v>
      </c>
    </row>
    <row r="10" spans="2:11">
      <c r="B10" s="10" t="s">
        <v>11</v>
      </c>
      <c r="C10" s="11">
        <v>4.6296296296296302E-3</v>
      </c>
      <c r="D10" s="12">
        <f t="shared" si="0"/>
        <v>0.1012401923563656</v>
      </c>
      <c r="E10" s="12">
        <f t="shared" si="1"/>
        <v>3.8281175232079648E-2</v>
      </c>
      <c r="F10" s="11">
        <v>6.7129629629629596E-3</v>
      </c>
      <c r="G10" s="12">
        <f t="shared" si="2"/>
        <v>0.17835178351783532</v>
      </c>
      <c r="H10" s="12">
        <f t="shared" si="3"/>
        <v>9.1627172195892628E-2</v>
      </c>
      <c r="I10" s="11">
        <v>1.13425925925926E-2</v>
      </c>
      <c r="J10" s="12">
        <f t="shared" si="4"/>
        <v>0.13605442176870758</v>
      </c>
      <c r="K10" s="14">
        <f t="shared" si="5"/>
        <v>5.8406341259908276E-2</v>
      </c>
    </row>
    <row r="11" spans="2:11">
      <c r="B11" s="10" t="s">
        <v>12</v>
      </c>
      <c r="C11" s="11">
        <v>3.7268518518518501E-3</v>
      </c>
      <c r="D11" s="12">
        <f t="shared" si="0"/>
        <v>8.149835484687426E-2</v>
      </c>
      <c r="E11" s="12">
        <f t="shared" si="1"/>
        <v>3.0816346061824096E-2</v>
      </c>
      <c r="F11" s="11">
        <v>2.70833333333333E-3</v>
      </c>
      <c r="G11" s="12">
        <f t="shared" si="2"/>
        <v>7.1955719557195583E-2</v>
      </c>
      <c r="H11" s="12">
        <f t="shared" si="3"/>
        <v>3.6966824644549756E-2</v>
      </c>
      <c r="I11" s="11">
        <v>6.4351851851851896E-3</v>
      </c>
      <c r="J11" s="12">
        <f t="shared" si="4"/>
        <v>7.7190059697348379E-2</v>
      </c>
      <c r="K11" s="14">
        <f t="shared" si="5"/>
        <v>3.3136658918886737E-2</v>
      </c>
    </row>
    <row r="12" spans="2:11">
      <c r="B12" s="10" t="s">
        <v>186</v>
      </c>
      <c r="C12" s="11">
        <v>3.8425925925925902E-3</v>
      </c>
      <c r="D12" s="12">
        <f t="shared" si="0"/>
        <v>8.4029359655783384E-2</v>
      </c>
      <c r="E12" s="12">
        <f t="shared" si="1"/>
        <v>3.1773375442626081E-2</v>
      </c>
      <c r="F12" s="11">
        <v>3.1250000000000002E-3</v>
      </c>
      <c r="G12" s="12">
        <f t="shared" si="2"/>
        <v>8.3025830258302694E-2</v>
      </c>
      <c r="H12" s="12">
        <f t="shared" si="3"/>
        <v>4.2654028436019009E-2</v>
      </c>
      <c r="I12" s="11">
        <v>6.9675925925925903E-3</v>
      </c>
      <c r="J12" s="12">
        <f t="shared" si="4"/>
        <v>8.3576287657920287E-2</v>
      </c>
      <c r="K12" s="14">
        <f t="shared" si="5"/>
        <v>3.5878181059657906E-2</v>
      </c>
    </row>
    <row r="13" spans="2:1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>
      <c r="B15" s="148" t="s">
        <v>222</v>
      </c>
      <c r="C15" s="11">
        <v>3.00925925925926E-4</v>
      </c>
      <c r="D15" s="12">
        <f t="shared" si="0"/>
        <v>6.5806125031637646E-3</v>
      </c>
      <c r="E15" s="12">
        <f t="shared" si="1"/>
        <v>2.4882763900851775E-3</v>
      </c>
      <c r="F15" s="11">
        <v>3.2407407407407401E-4</v>
      </c>
      <c r="G15" s="12">
        <f t="shared" si="2"/>
        <v>8.6100861008610186E-3</v>
      </c>
      <c r="H15" s="12">
        <f t="shared" si="3"/>
        <v>4.423380726698266E-3</v>
      </c>
      <c r="I15" s="11">
        <v>6.2500000000000001E-4</v>
      </c>
      <c r="J15" s="12">
        <f t="shared" si="4"/>
        <v>7.4968763015410243E-3</v>
      </c>
      <c r="K15" s="14">
        <f t="shared" si="5"/>
        <v>3.2183086000357602E-3</v>
      </c>
    </row>
    <row r="16" spans="2:11">
      <c r="B16" s="148" t="s">
        <v>223</v>
      </c>
      <c r="C16" s="11">
        <v>2.31481481481481E-4</v>
      </c>
      <c r="D16" s="12">
        <f t="shared" si="0"/>
        <v>5.0620096178182689E-3</v>
      </c>
      <c r="E16" s="12">
        <f t="shared" si="1"/>
        <v>1.9140587616039782E-3</v>
      </c>
      <c r="F16" s="11">
        <v>0</v>
      </c>
      <c r="G16" s="12">
        <f t="shared" si="2"/>
        <v>0</v>
      </c>
      <c r="H16" s="12">
        <f t="shared" si="3"/>
        <v>0</v>
      </c>
      <c r="I16" s="11">
        <v>2.31481481481481E-4</v>
      </c>
      <c r="J16" s="12">
        <f t="shared" si="4"/>
        <v>2.7766208524225961E-3</v>
      </c>
      <c r="K16" s="14">
        <f t="shared" si="5"/>
        <v>1.1919661481613901E-3</v>
      </c>
    </row>
    <row r="17" spans="2:11">
      <c r="B17" s="10" t="s">
        <v>187</v>
      </c>
      <c r="C17" s="11">
        <v>1.50462962962963E-4</v>
      </c>
      <c r="D17" s="12">
        <f t="shared" si="0"/>
        <v>3.2903062515818823E-3</v>
      </c>
      <c r="E17" s="12">
        <f t="shared" si="1"/>
        <v>1.2441381950425887E-3</v>
      </c>
      <c r="F17" s="11">
        <v>5.4398148148148101E-4</v>
      </c>
      <c r="G17" s="12">
        <f t="shared" si="2"/>
        <v>1.445264452644527E-2</v>
      </c>
      <c r="H17" s="12">
        <f t="shared" si="3"/>
        <v>7.4249605055292274E-3</v>
      </c>
      <c r="I17" s="11">
        <v>6.9444444444444404E-4</v>
      </c>
      <c r="J17" s="12">
        <f t="shared" si="4"/>
        <v>8.3298625572678E-3</v>
      </c>
      <c r="K17" s="14">
        <f t="shared" si="5"/>
        <v>3.5758984444841757E-3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9.2129629629629593E-3</v>
      </c>
      <c r="D19" s="12">
        <f t="shared" si="0"/>
        <v>0.20146798278916742</v>
      </c>
      <c r="E19" s="12">
        <f t="shared" si="1"/>
        <v>7.6179538711838454E-2</v>
      </c>
      <c r="F19" s="11">
        <v>4.8726851851851804E-3</v>
      </c>
      <c r="G19" s="12">
        <f t="shared" si="2"/>
        <v>0.12945879458794593</v>
      </c>
      <c r="H19" s="12">
        <f t="shared" si="3"/>
        <v>6.6508688783570302E-2</v>
      </c>
      <c r="I19" s="11">
        <v>1.4085648148148101E-2</v>
      </c>
      <c r="J19" s="12">
        <f t="shared" si="4"/>
        <v>0.16895737886991474</v>
      </c>
      <c r="K19" s="14">
        <f t="shared" si="5"/>
        <v>7.2531140115620493E-2</v>
      </c>
    </row>
    <row r="20" spans="2:11" ht="16.5" thickTop="1" thickBot="1">
      <c r="B20" s="31" t="s">
        <v>3</v>
      </c>
      <c r="C20" s="32">
        <f>SUM(C7:C19)</f>
        <v>4.5729166666666619E-2</v>
      </c>
      <c r="D20" s="33">
        <f>IFERROR(SUM(D7:D19),0)</f>
        <v>1</v>
      </c>
      <c r="E20" s="33">
        <f>IFERROR(SUM(E7:E19),0)</f>
        <v>0.37812230835486632</v>
      </c>
      <c r="F20" s="32">
        <f>SUM(F7:F19)</f>
        <v>3.763888888888884E-2</v>
      </c>
      <c r="G20" s="33">
        <f>IFERROR(SUM(G7:G19),0)</f>
        <v>1</v>
      </c>
      <c r="H20" s="33">
        <f>IFERROR(SUM(H7:H19),0)</f>
        <v>0.51374407582938386</v>
      </c>
      <c r="I20" s="32">
        <f>SUM(I7:I19)</f>
        <v>8.3368055555555556E-2</v>
      </c>
      <c r="J20" s="33">
        <f>IFERROR(SUM(J7:J19),0)</f>
        <v>0.99999999999999978</v>
      </c>
      <c r="K20" s="34">
        <f>IFERROR(SUM(K7:K19),0)</f>
        <v>0.42928660826032561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7.4421296296296301E-3</v>
      </c>
      <c r="D23" s="19"/>
      <c r="E23" s="12">
        <f>IFERROR(C23/C$31,0)</f>
        <v>6.1536989185568026E-2</v>
      </c>
      <c r="F23" s="11">
        <v>4.8263888888888896E-3</v>
      </c>
      <c r="G23" s="19"/>
      <c r="H23" s="12">
        <f>IFERROR(F23/F$31,0)</f>
        <v>6.5876777251184918E-2</v>
      </c>
      <c r="I23" s="11">
        <v>1.22685185185185E-2</v>
      </c>
      <c r="J23" s="19"/>
      <c r="K23" s="14">
        <f>IFERROR(I23/I$31,0)</f>
        <v>6.3174205852553705E-2</v>
      </c>
    </row>
    <row r="24" spans="2:11">
      <c r="B24" s="18" t="s">
        <v>16</v>
      </c>
      <c r="C24" s="11">
        <v>5.09259259259259E-4</v>
      </c>
      <c r="D24" s="19"/>
      <c r="E24" s="12">
        <f t="shared" ref="E24:E28" si="6">IFERROR(C24/C$31,0)</f>
        <v>4.2109292755287582E-3</v>
      </c>
      <c r="F24" s="11">
        <v>7.8703703703703705E-4</v>
      </c>
      <c r="G24" s="19"/>
      <c r="H24" s="12">
        <f t="shared" ref="H24:H28" si="7">IFERROR(F24/F$31,0)</f>
        <v>1.0742496050552934E-2</v>
      </c>
      <c r="I24" s="11">
        <v>1.2962962962962999E-3</v>
      </c>
      <c r="J24" s="19"/>
      <c r="K24" s="14">
        <f t="shared" ref="K24:K28" si="8">IFERROR(I24/I$31,0)</f>
        <v>6.6750104297038171E-3</v>
      </c>
    </row>
    <row r="25" spans="2:11">
      <c r="B25" s="18" t="s">
        <v>17</v>
      </c>
      <c r="C25" s="11">
        <v>1.03009259259259E-3</v>
      </c>
      <c r="D25" s="19"/>
      <c r="E25" s="12">
        <f t="shared" si="6"/>
        <v>8.517561489137699E-3</v>
      </c>
      <c r="F25" s="11">
        <v>3.7037037037037003E-4</v>
      </c>
      <c r="G25" s="19"/>
      <c r="H25" s="12">
        <f t="shared" si="7"/>
        <v>5.0552922590837287E-3</v>
      </c>
      <c r="I25" s="11">
        <v>1.4004629629629599E-3</v>
      </c>
      <c r="J25" s="19"/>
      <c r="K25" s="14">
        <f t="shared" si="8"/>
        <v>7.2113951963764097E-3</v>
      </c>
    </row>
    <row r="26" spans="2:11">
      <c r="B26" s="18" t="s">
        <v>18</v>
      </c>
      <c r="C26" s="11">
        <v>2.6701388888888899E-2</v>
      </c>
      <c r="D26" s="19"/>
      <c r="E26" s="12">
        <f t="shared" si="6"/>
        <v>0.22078667815101941</v>
      </c>
      <c r="F26" s="11">
        <v>1.98958333333333E-2</v>
      </c>
      <c r="G26" s="19"/>
      <c r="H26" s="12">
        <f t="shared" si="7"/>
        <v>0.27156398104265389</v>
      </c>
      <c r="I26" s="11">
        <v>4.65972222222222E-2</v>
      </c>
      <c r="J26" s="19"/>
      <c r="K26" s="14">
        <f t="shared" si="8"/>
        <v>0.23994278562488822</v>
      </c>
    </row>
    <row r="27" spans="2:11">
      <c r="B27" s="18" t="s">
        <v>19</v>
      </c>
      <c r="C27" s="11">
        <v>3.8437499999999999E-2</v>
      </c>
      <c r="D27" s="19"/>
      <c r="E27" s="12">
        <f t="shared" si="6"/>
        <v>0.31782945736434121</v>
      </c>
      <c r="F27" s="11">
        <v>7.9861111111111105E-3</v>
      </c>
      <c r="G27" s="19"/>
      <c r="H27" s="12">
        <f t="shared" si="7"/>
        <v>0.109004739336493</v>
      </c>
      <c r="I27" s="11">
        <v>4.6423611111111103E-2</v>
      </c>
      <c r="J27" s="19"/>
      <c r="K27" s="14">
        <f t="shared" si="8"/>
        <v>0.23904881101376724</v>
      </c>
    </row>
    <row r="28" spans="2:11" ht="15.75" thickBot="1">
      <c r="B28" s="23" t="s">
        <v>20</v>
      </c>
      <c r="C28" s="20">
        <v>1.0879629629629601E-3</v>
      </c>
      <c r="D28" s="24"/>
      <c r="E28" s="21">
        <f t="shared" si="6"/>
        <v>8.9960761795386916E-3</v>
      </c>
      <c r="F28" s="20">
        <v>1.7592592592592601E-3</v>
      </c>
      <c r="G28" s="24"/>
      <c r="H28" s="21">
        <f t="shared" si="7"/>
        <v>2.4012638230647747E-2</v>
      </c>
      <c r="I28" s="20">
        <v>2.8472222222222202E-3</v>
      </c>
      <c r="J28" s="24"/>
      <c r="K28" s="22">
        <f t="shared" si="8"/>
        <v>1.4661183622385119E-2</v>
      </c>
    </row>
    <row r="29" spans="2:11" ht="16.5" thickTop="1" thickBot="1">
      <c r="B29" s="31" t="s">
        <v>3</v>
      </c>
      <c r="C29" s="32">
        <f>SUM(C23:C28)</f>
        <v>7.5208333333333335E-2</v>
      </c>
      <c r="D29" s="33"/>
      <c r="E29" s="33">
        <f>IFERROR(SUM(E23:E28),0)</f>
        <v>0.62187769164513385</v>
      </c>
      <c r="F29" s="32">
        <f>SUM(F23:F28)</f>
        <v>3.5624999999999969E-2</v>
      </c>
      <c r="G29" s="33"/>
      <c r="H29" s="33">
        <f>IFERROR(SUM(H23:H28),0)</f>
        <v>0.48625592417061625</v>
      </c>
      <c r="I29" s="32">
        <f>SUM(I23:I28)</f>
        <v>0.11083333333333328</v>
      </c>
      <c r="J29" s="33"/>
      <c r="K29" s="34">
        <f>IFERROR(SUM(K23:K28),0)</f>
        <v>0.5707133917396745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0.12093749999999995</v>
      </c>
      <c r="D31" s="35"/>
      <c r="E31" s="36">
        <f>IFERROR(SUM(E20,E29),0)</f>
        <v>1.0000000000000002</v>
      </c>
      <c r="F31" s="32">
        <f>SUM(F20,F29)</f>
        <v>7.3263888888888809E-2</v>
      </c>
      <c r="G31" s="35"/>
      <c r="H31" s="36">
        <f>IFERROR(SUM(H20,H29),0)</f>
        <v>1</v>
      </c>
      <c r="I31" s="32">
        <f>SUM(I20,I29)</f>
        <v>0.19420138888888883</v>
      </c>
      <c r="J31" s="35"/>
      <c r="K31" s="38">
        <f>IFERROR(SUM(K20,K29),0)</f>
        <v>1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/>
  <dimension ref="B1:K67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4" t="s">
        <v>32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s="5" customFormat="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s="5" customFormat="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3.4027777777777802E-3</v>
      </c>
      <c r="D7" s="12">
        <f t="shared" ref="D7:D19" si="0">IFERROR(C7/C$20,0)</f>
        <v>0.21075268817204323</v>
      </c>
      <c r="E7" s="12">
        <f t="shared" ref="E7:E19" si="1">IFERROR(C7/C$31,0)</f>
        <v>6.8008327550312303E-2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3.4027777777777802E-3</v>
      </c>
      <c r="J7" s="12">
        <f t="shared" ref="J7:J19" si="4">IFERROR(I7/I$20,0)</f>
        <v>0.21075268817204323</v>
      </c>
      <c r="K7" s="14">
        <f t="shared" ref="K7:K19" si="5">IFERROR(I7/I$31,0)</f>
        <v>6.8008327550312303E-2</v>
      </c>
    </row>
    <row r="8" spans="2:11" s="5" customFormat="1">
      <c r="B8" s="148" t="s">
        <v>115</v>
      </c>
      <c r="C8" s="11">
        <v>3.9351851851851796E-3</v>
      </c>
      <c r="D8" s="12">
        <f t="shared" si="0"/>
        <v>0.24372759856630799</v>
      </c>
      <c r="E8" s="12">
        <f t="shared" si="1"/>
        <v>7.8649086282673919E-2</v>
      </c>
      <c r="F8" s="11">
        <v>0</v>
      </c>
      <c r="G8" s="12">
        <f t="shared" si="2"/>
        <v>0</v>
      </c>
      <c r="H8" s="12">
        <f t="shared" si="3"/>
        <v>0</v>
      </c>
      <c r="I8" s="11">
        <v>3.9351851851851796E-3</v>
      </c>
      <c r="J8" s="12">
        <f t="shared" si="4"/>
        <v>0.24372759856630799</v>
      </c>
      <c r="K8" s="14">
        <f t="shared" si="5"/>
        <v>7.8649086282673919E-2</v>
      </c>
    </row>
    <row r="9" spans="2:11" s="5" customFormat="1">
      <c r="B9" s="10" t="s">
        <v>51</v>
      </c>
      <c r="C9" s="11">
        <v>2.0833333333333299E-4</v>
      </c>
      <c r="D9" s="12">
        <f t="shared" si="0"/>
        <v>1.2903225806451596E-2</v>
      </c>
      <c r="E9" s="12">
        <f t="shared" si="1"/>
        <v>4.1637751561415595E-3</v>
      </c>
      <c r="F9" s="11">
        <v>0</v>
      </c>
      <c r="G9" s="12">
        <f t="shared" si="2"/>
        <v>0</v>
      </c>
      <c r="H9" s="12">
        <f t="shared" si="3"/>
        <v>0</v>
      </c>
      <c r="I9" s="11">
        <v>2.0833333333333299E-4</v>
      </c>
      <c r="J9" s="12">
        <f t="shared" si="4"/>
        <v>1.2903225806451596E-2</v>
      </c>
      <c r="K9" s="14">
        <f t="shared" si="5"/>
        <v>4.1637751561415595E-3</v>
      </c>
    </row>
    <row r="10" spans="2:11" s="5" customFormat="1">
      <c r="B10" s="10" t="s">
        <v>11</v>
      </c>
      <c r="C10" s="11">
        <v>1.2615740740740699E-3</v>
      </c>
      <c r="D10" s="12">
        <f t="shared" si="0"/>
        <v>7.8136200716845641E-2</v>
      </c>
      <c r="E10" s="12">
        <f t="shared" si="1"/>
        <v>2.5213971778857182E-2</v>
      </c>
      <c r="F10" s="11">
        <v>0</v>
      </c>
      <c r="G10" s="12">
        <f t="shared" si="2"/>
        <v>0</v>
      </c>
      <c r="H10" s="12">
        <f t="shared" si="3"/>
        <v>0</v>
      </c>
      <c r="I10" s="11">
        <v>1.2615740740740699E-3</v>
      </c>
      <c r="J10" s="12">
        <f t="shared" si="4"/>
        <v>7.8136200716845641E-2</v>
      </c>
      <c r="K10" s="14">
        <f t="shared" si="5"/>
        <v>2.5213971778857182E-2</v>
      </c>
    </row>
    <row r="11" spans="2:11" s="5" customFormat="1">
      <c r="B11" s="10" t="s">
        <v>12</v>
      </c>
      <c r="C11" s="11">
        <v>3.4722222222222202E-4</v>
      </c>
      <c r="D11" s="12">
        <f t="shared" si="0"/>
        <v>2.1505376344086016E-2</v>
      </c>
      <c r="E11" s="12">
        <f t="shared" si="1"/>
        <v>6.93962526023594E-3</v>
      </c>
      <c r="F11" s="11">
        <v>0</v>
      </c>
      <c r="G11" s="12">
        <f t="shared" si="2"/>
        <v>0</v>
      </c>
      <c r="H11" s="12">
        <f t="shared" si="3"/>
        <v>0</v>
      </c>
      <c r="I11" s="11">
        <v>3.4722222222222202E-4</v>
      </c>
      <c r="J11" s="12">
        <f t="shared" si="4"/>
        <v>2.1505376344086016E-2</v>
      </c>
      <c r="K11" s="14">
        <f t="shared" si="5"/>
        <v>6.93962526023594E-3</v>
      </c>
    </row>
    <row r="12" spans="2:11" s="5" customFormat="1">
      <c r="B12" s="10" t="s">
        <v>186</v>
      </c>
      <c r="C12" s="11">
        <v>1.07638888888889E-3</v>
      </c>
      <c r="D12" s="12">
        <f t="shared" si="0"/>
        <v>6.6666666666666749E-2</v>
      </c>
      <c r="E12" s="12">
        <f t="shared" si="1"/>
        <v>2.1512838306731449E-2</v>
      </c>
      <c r="F12" s="11">
        <v>0</v>
      </c>
      <c r="G12" s="12">
        <f t="shared" si="2"/>
        <v>0</v>
      </c>
      <c r="H12" s="12">
        <f t="shared" si="3"/>
        <v>0</v>
      </c>
      <c r="I12" s="11">
        <v>1.07638888888889E-3</v>
      </c>
      <c r="J12" s="12">
        <f t="shared" si="4"/>
        <v>6.6666666666666749E-2</v>
      </c>
      <c r="K12" s="14">
        <f t="shared" si="5"/>
        <v>2.1512838306731449E-2</v>
      </c>
    </row>
    <row r="13" spans="2:11" s="5" customFormat="1">
      <c r="B13" s="10" t="s">
        <v>122</v>
      </c>
      <c r="C13" s="11">
        <v>1.15740740740741E-4</v>
      </c>
      <c r="D13" s="12">
        <f t="shared" si="0"/>
        <v>7.1684587813620254E-3</v>
      </c>
      <c r="E13" s="12">
        <f t="shared" si="1"/>
        <v>2.3132084200786535E-3</v>
      </c>
      <c r="F13" s="11">
        <v>0</v>
      </c>
      <c r="G13" s="12">
        <f t="shared" si="2"/>
        <v>0</v>
      </c>
      <c r="H13" s="12">
        <f t="shared" si="3"/>
        <v>0</v>
      </c>
      <c r="I13" s="11">
        <v>1.15740740740741E-4</v>
      </c>
      <c r="J13" s="12">
        <f t="shared" si="4"/>
        <v>7.1684587813620254E-3</v>
      </c>
      <c r="K13" s="14">
        <f t="shared" si="5"/>
        <v>2.3132084200786535E-3</v>
      </c>
    </row>
    <row r="14" spans="2:11" s="5" customFormat="1">
      <c r="B14" s="10" t="s">
        <v>123</v>
      </c>
      <c r="C14" s="11">
        <v>6.9444444444444404E-5</v>
      </c>
      <c r="D14" s="12">
        <f t="shared" si="0"/>
        <v>4.3010752688172034E-3</v>
      </c>
      <c r="E14" s="12">
        <f t="shared" si="1"/>
        <v>1.3879250520471881E-3</v>
      </c>
      <c r="F14" s="11">
        <v>0</v>
      </c>
      <c r="G14" s="12">
        <f t="shared" si="2"/>
        <v>0</v>
      </c>
      <c r="H14" s="12">
        <f t="shared" si="3"/>
        <v>0</v>
      </c>
      <c r="I14" s="11">
        <v>6.9444444444444404E-5</v>
      </c>
      <c r="J14" s="12">
        <f t="shared" si="4"/>
        <v>4.3010752688172034E-3</v>
      </c>
      <c r="K14" s="14">
        <f t="shared" si="5"/>
        <v>1.3879250520471881E-3</v>
      </c>
    </row>
    <row r="15" spans="2:11" s="5" customFormat="1">
      <c r="B15" s="148" t="s">
        <v>222</v>
      </c>
      <c r="C15" s="11">
        <v>1.6203703703703701E-4</v>
      </c>
      <c r="D15" s="12">
        <f t="shared" si="0"/>
        <v>1.0035842293906812E-2</v>
      </c>
      <c r="E15" s="12">
        <f t="shared" si="1"/>
        <v>3.2384917881101067E-3</v>
      </c>
      <c r="F15" s="11">
        <v>0</v>
      </c>
      <c r="G15" s="12">
        <f t="shared" si="2"/>
        <v>0</v>
      </c>
      <c r="H15" s="12">
        <f t="shared" si="3"/>
        <v>0</v>
      </c>
      <c r="I15" s="11">
        <v>1.6203703703703701E-4</v>
      </c>
      <c r="J15" s="12">
        <f t="shared" si="4"/>
        <v>1.0035842293906812E-2</v>
      </c>
      <c r="K15" s="14">
        <f t="shared" si="5"/>
        <v>3.2384917881101067E-3</v>
      </c>
    </row>
    <row r="16" spans="2:11" s="5" customFormat="1">
      <c r="B16" s="148" t="s">
        <v>223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5.5671296296296302E-3</v>
      </c>
      <c r="D19" s="12">
        <f t="shared" si="0"/>
        <v>0.34480286738351268</v>
      </c>
      <c r="E19" s="12">
        <f t="shared" si="1"/>
        <v>0.11126532500578298</v>
      </c>
      <c r="F19" s="11">
        <v>0</v>
      </c>
      <c r="G19" s="12">
        <f t="shared" si="2"/>
        <v>0</v>
      </c>
      <c r="H19" s="12">
        <f t="shared" si="3"/>
        <v>0</v>
      </c>
      <c r="I19" s="11">
        <v>5.5671296296296302E-3</v>
      </c>
      <c r="J19" s="12">
        <f t="shared" si="4"/>
        <v>0.34480286738351268</v>
      </c>
      <c r="K19" s="14">
        <f t="shared" si="5"/>
        <v>0.11126532500578298</v>
      </c>
    </row>
    <row r="20" spans="2:11" s="5" customFormat="1" ht="16.5" thickTop="1" thickBot="1">
      <c r="B20" s="31" t="s">
        <v>3</v>
      </c>
      <c r="C20" s="32">
        <f>SUM(C7:C19)</f>
        <v>1.6145833333333328E-2</v>
      </c>
      <c r="D20" s="33">
        <f>IFERROR(SUM(D7:D19),0)</f>
        <v>1</v>
      </c>
      <c r="E20" s="33">
        <f>IFERROR(SUM(E7:E19),0)</f>
        <v>0.32269257460097128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1.6145833333333328E-2</v>
      </c>
      <c r="J20" s="33">
        <f>IFERROR(SUM(J7:J19),0)</f>
        <v>1</v>
      </c>
      <c r="K20" s="34">
        <f>IFERROR(SUM(K7:K19),0)</f>
        <v>0.32269257460097128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4.4791666666666704E-3</v>
      </c>
      <c r="D23" s="19"/>
      <c r="E23" s="12">
        <f>IFERROR(C23/C$31,0)</f>
        <v>8.9521165857043755E-2</v>
      </c>
      <c r="F23" s="11">
        <v>0</v>
      </c>
      <c r="G23" s="19"/>
      <c r="H23" s="12">
        <f>IFERROR(F23/F$31,0)</f>
        <v>0</v>
      </c>
      <c r="I23" s="11">
        <v>4.4791666666666704E-3</v>
      </c>
      <c r="J23" s="19"/>
      <c r="K23" s="14">
        <f>IFERROR(I23/I$31,0)</f>
        <v>8.9521165857043755E-2</v>
      </c>
    </row>
    <row r="24" spans="2:11" s="5" customFormat="1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s="5" customFormat="1">
      <c r="B26" s="18" t="s">
        <v>18</v>
      </c>
      <c r="C26" s="11">
        <v>9.5138888888888894E-3</v>
      </c>
      <c r="D26" s="19"/>
      <c r="E26" s="12">
        <f t="shared" si="6"/>
        <v>0.19014573213046487</v>
      </c>
      <c r="F26" s="11">
        <v>0</v>
      </c>
      <c r="G26" s="19"/>
      <c r="H26" s="12">
        <f t="shared" si="7"/>
        <v>0</v>
      </c>
      <c r="I26" s="11">
        <v>9.5138888888888894E-3</v>
      </c>
      <c r="J26" s="19"/>
      <c r="K26" s="14">
        <f t="shared" si="8"/>
        <v>0.19014573213046487</v>
      </c>
    </row>
    <row r="27" spans="2:11" s="5" customFormat="1">
      <c r="B27" s="18" t="s">
        <v>19</v>
      </c>
      <c r="C27" s="11">
        <v>1.9699074074074101E-2</v>
      </c>
      <c r="D27" s="19"/>
      <c r="E27" s="12">
        <f t="shared" si="6"/>
        <v>0.39370807309738642</v>
      </c>
      <c r="F27" s="11">
        <v>0</v>
      </c>
      <c r="G27" s="19"/>
      <c r="H27" s="12">
        <f t="shared" si="7"/>
        <v>0</v>
      </c>
      <c r="I27" s="11">
        <v>1.9699074074074101E-2</v>
      </c>
      <c r="J27" s="19"/>
      <c r="K27" s="14">
        <f t="shared" si="8"/>
        <v>0.39370807309738642</v>
      </c>
    </row>
    <row r="28" spans="2:11" s="5" customFormat="1" ht="15.75" thickBot="1">
      <c r="B28" s="23" t="s">
        <v>20</v>
      </c>
      <c r="C28" s="20">
        <v>1.9675925925925899E-4</v>
      </c>
      <c r="D28" s="24"/>
      <c r="E28" s="21">
        <f t="shared" si="6"/>
        <v>3.9324543141336966E-3</v>
      </c>
      <c r="F28" s="20">
        <v>0</v>
      </c>
      <c r="G28" s="24"/>
      <c r="H28" s="21">
        <f t="shared" si="7"/>
        <v>0</v>
      </c>
      <c r="I28" s="20">
        <v>1.9675925925925899E-4</v>
      </c>
      <c r="J28" s="24"/>
      <c r="K28" s="22">
        <f t="shared" si="8"/>
        <v>3.9324543141336966E-3</v>
      </c>
    </row>
    <row r="29" spans="2:11" s="5" customFormat="1" ht="16.5" thickTop="1" thickBot="1">
      <c r="B29" s="31" t="s">
        <v>3</v>
      </c>
      <c r="C29" s="32">
        <f>SUM(C23:C28)</f>
        <v>3.388888888888892E-2</v>
      </c>
      <c r="D29" s="33"/>
      <c r="E29" s="33">
        <f>IFERROR(SUM(E23:E28),0)</f>
        <v>0.67730742539902877</v>
      </c>
      <c r="F29" s="32">
        <f>SUM(F23:F28)</f>
        <v>0</v>
      </c>
      <c r="G29" s="33"/>
      <c r="H29" s="33">
        <f>IFERROR(SUM(H23:H28),0)</f>
        <v>0</v>
      </c>
      <c r="I29" s="32">
        <f>SUM(I23:I28)</f>
        <v>3.388888888888892E-2</v>
      </c>
      <c r="J29" s="33"/>
      <c r="K29" s="34">
        <f>IFERROR(SUM(K23:K28),0)</f>
        <v>0.67730742539902877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5.0034722222222244E-2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5.0034722222222244E-2</v>
      </c>
      <c r="J31" s="35"/>
      <c r="K31" s="38">
        <f>IFERROR(SUM(K20,K29),0)</f>
        <v>1</v>
      </c>
    </row>
    <row r="32" spans="2:11" s="5" customFormat="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/>
  <dimension ref="B2:N32"/>
  <sheetViews>
    <sheetView showGridLines="0" showZeros="0" zoomScaleSheetLayoutView="9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84" t="s">
        <v>33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</row>
    <row r="4" spans="2:14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</row>
    <row r="5" spans="2:14">
      <c r="B5" s="39"/>
      <c r="C5" s="185" t="s">
        <v>0</v>
      </c>
      <c r="D5" s="185"/>
      <c r="E5" s="185"/>
      <c r="F5" s="185" t="s">
        <v>1</v>
      </c>
      <c r="G5" s="185"/>
      <c r="H5" s="185"/>
      <c r="I5" s="185" t="s">
        <v>2</v>
      </c>
      <c r="J5" s="185"/>
      <c r="K5" s="185"/>
      <c r="L5" s="185" t="s">
        <v>3</v>
      </c>
      <c r="M5" s="185"/>
      <c r="N5" s="186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6.4930555555555601E-3</v>
      </c>
      <c r="D7" s="12">
        <f t="shared" ref="D7:D19" si="0">IFERROR(C7/C$20,0)</f>
        <v>0.15696698377168442</v>
      </c>
      <c r="E7" s="12">
        <f t="shared" ref="E7:E19" si="1">IFERROR(C7/C$31,0)</f>
        <v>9.8959252072676016E-2</v>
      </c>
      <c r="F7" s="11">
        <v>4.0740740740740702E-3</v>
      </c>
      <c r="G7" s="12">
        <f t="shared" ref="G7:G19" si="2">IFERROR(F7/F$20,0)</f>
        <v>0.23127463863337688</v>
      </c>
      <c r="H7" s="12">
        <f t="shared" ref="H7:H19" si="3">IFERROR(F7/F$31,0)</f>
        <v>0.15651400622498871</v>
      </c>
      <c r="I7" s="11">
        <v>5.3125000000000004E-3</v>
      </c>
      <c r="J7" s="12">
        <f t="shared" ref="J7:J19" si="4">IFERROR(I7/I$20,0)</f>
        <v>0.19793014230271663</v>
      </c>
      <c r="K7" s="12">
        <f t="shared" ref="K7:K19" si="5">IFERROR(I7/I$31,0)</f>
        <v>0.13571850975753988</v>
      </c>
      <c r="L7" s="13">
        <f>SUM(C7,F7,I7)</f>
        <v>1.5879629629629632E-2</v>
      </c>
      <c r="M7" s="12">
        <f t="shared" ref="M7:M12" si="6">IFERROR(L7/L$20,0)</f>
        <v>0.18503034389750503</v>
      </c>
      <c r="N7" s="14">
        <f t="shared" ref="N7:N12" si="7">IFERROR(L7/L$31,0)</f>
        <v>0.12141592920353984</v>
      </c>
    </row>
    <row r="8" spans="2:14">
      <c r="B8" s="148" t="s">
        <v>115</v>
      </c>
      <c r="C8" s="11">
        <v>1.1793981481481501E-2</v>
      </c>
      <c r="D8" s="12">
        <f t="shared" si="0"/>
        <v>0.28511471740346978</v>
      </c>
      <c r="E8" s="12">
        <f t="shared" si="1"/>
        <v>0.17974951490562735</v>
      </c>
      <c r="F8" s="11">
        <v>6.3888888888888901E-3</v>
      </c>
      <c r="G8" s="12">
        <f t="shared" si="2"/>
        <v>0.36268068331143233</v>
      </c>
      <c r="H8" s="12">
        <f t="shared" si="3"/>
        <v>0.24544241885282347</v>
      </c>
      <c r="I8" s="11">
        <v>7.43055555555556E-3</v>
      </c>
      <c r="J8" s="12">
        <f t="shared" si="4"/>
        <v>0.27684346701164303</v>
      </c>
      <c r="K8" s="12">
        <f t="shared" si="5"/>
        <v>0.18982850384387942</v>
      </c>
      <c r="L8" s="13">
        <f t="shared" ref="L8:L19" si="8">SUM(C8,F8,I8)</f>
        <v>2.5613425925925949E-2</v>
      </c>
      <c r="M8" s="12">
        <f t="shared" si="6"/>
        <v>0.29844908968307499</v>
      </c>
      <c r="N8" s="14">
        <f t="shared" si="7"/>
        <v>0.19584070796460196</v>
      </c>
    </row>
    <row r="9" spans="2:14">
      <c r="B9" s="10" t="s">
        <v>51</v>
      </c>
      <c r="C9" s="11">
        <v>6.2384259259259302E-3</v>
      </c>
      <c r="D9" s="12">
        <f t="shared" si="0"/>
        <v>0.15081141578063795</v>
      </c>
      <c r="E9" s="12">
        <f t="shared" si="1"/>
        <v>9.5078497089433819E-2</v>
      </c>
      <c r="F9" s="11">
        <v>9.3749999999999997E-4</v>
      </c>
      <c r="G9" s="12">
        <f t="shared" si="2"/>
        <v>5.3219448094612341E-2</v>
      </c>
      <c r="H9" s="12">
        <f t="shared" si="3"/>
        <v>3.6016007114273003E-2</v>
      </c>
      <c r="I9" s="11">
        <v>4.3055555555555599E-3</v>
      </c>
      <c r="J9" s="12">
        <f t="shared" si="4"/>
        <v>0.16041397153945677</v>
      </c>
      <c r="K9" s="12">
        <f t="shared" si="5"/>
        <v>0.1099940863394442</v>
      </c>
      <c r="L9" s="13">
        <f t="shared" si="8"/>
        <v>1.148148148148149E-2</v>
      </c>
      <c r="M9" s="12">
        <f t="shared" si="6"/>
        <v>0.13378287255563054</v>
      </c>
      <c r="N9" s="14">
        <f t="shared" si="7"/>
        <v>8.7787610619469089E-2</v>
      </c>
    </row>
    <row r="10" spans="2:14">
      <c r="B10" s="10" t="s">
        <v>11</v>
      </c>
      <c r="C10" s="11">
        <v>7.7083333333333301E-3</v>
      </c>
      <c r="D10" s="12">
        <f t="shared" si="0"/>
        <v>0.18634583100167859</v>
      </c>
      <c r="E10" s="12">
        <f t="shared" si="1"/>
        <v>0.11748103721996818</v>
      </c>
      <c r="F10" s="11">
        <v>3.6805555555555602E-3</v>
      </c>
      <c r="G10" s="12">
        <f t="shared" si="2"/>
        <v>0.20893561103810798</v>
      </c>
      <c r="H10" s="12">
        <f t="shared" si="3"/>
        <v>0.14139617607825716</v>
      </c>
      <c r="I10" s="11">
        <v>4.9768518518518504E-3</v>
      </c>
      <c r="J10" s="12">
        <f t="shared" si="4"/>
        <v>0.18542475204829656</v>
      </c>
      <c r="K10" s="12">
        <f t="shared" si="5"/>
        <v>0.1271437019515079</v>
      </c>
      <c r="L10" s="13">
        <f t="shared" si="8"/>
        <v>1.636574074074074E-2</v>
      </c>
      <c r="M10" s="12">
        <f t="shared" si="6"/>
        <v>0.190694538098449</v>
      </c>
      <c r="N10" s="14">
        <f t="shared" si="7"/>
        <v>0.12513274336283187</v>
      </c>
    </row>
    <row r="11" spans="2:14">
      <c r="B11" s="10" t="s">
        <v>12</v>
      </c>
      <c r="C11" s="11">
        <v>2.44212962962963E-3</v>
      </c>
      <c r="D11" s="12">
        <f t="shared" si="0"/>
        <v>5.903749300503635E-2</v>
      </c>
      <c r="E11" s="12">
        <f t="shared" si="1"/>
        <v>3.7219968248368318E-2</v>
      </c>
      <c r="F11" s="11">
        <v>8.1018518518518505E-4</v>
      </c>
      <c r="G11" s="12">
        <f t="shared" si="2"/>
        <v>4.5992115637319302E-2</v>
      </c>
      <c r="H11" s="12">
        <f t="shared" si="3"/>
        <v>3.1124944419742097E-2</v>
      </c>
      <c r="I11" s="11">
        <v>1.9560185185185201E-3</v>
      </c>
      <c r="J11" s="12">
        <f t="shared" si="4"/>
        <v>7.2876239758516634E-2</v>
      </c>
      <c r="K11" s="12">
        <f t="shared" si="5"/>
        <v>4.997043169722061E-2</v>
      </c>
      <c r="L11" s="13">
        <f t="shared" si="8"/>
        <v>5.2083333333333356E-3</v>
      </c>
      <c r="M11" s="12">
        <f t="shared" si="6"/>
        <v>6.0687795010114634E-2</v>
      </c>
      <c r="N11" s="14">
        <f t="shared" si="7"/>
        <v>3.9823008849557542E-2</v>
      </c>
    </row>
    <row r="12" spans="2:14">
      <c r="B12" s="10" t="s">
        <v>186</v>
      </c>
      <c r="C12" s="11">
        <v>4.7453703703703698E-4</v>
      </c>
      <c r="D12" s="12">
        <f t="shared" si="0"/>
        <v>1.1471740346950188E-2</v>
      </c>
      <c r="E12" s="12">
        <f t="shared" si="1"/>
        <v>7.2323161051331781E-3</v>
      </c>
      <c r="F12" s="11">
        <v>1.04166666666667E-4</v>
      </c>
      <c r="G12" s="12">
        <f t="shared" si="2"/>
        <v>5.9132720105125013E-3</v>
      </c>
      <c r="H12" s="12">
        <f t="shared" si="3"/>
        <v>4.0017785682525684E-3</v>
      </c>
      <c r="I12" s="11">
        <v>5.20833333333333E-4</v>
      </c>
      <c r="J12" s="12">
        <f t="shared" si="4"/>
        <v>1.9404915912031029E-2</v>
      </c>
      <c r="K12" s="12">
        <f t="shared" si="5"/>
        <v>1.3305736250739195E-2</v>
      </c>
      <c r="L12" s="13">
        <f t="shared" si="8"/>
        <v>1.0995370370370369E-3</v>
      </c>
      <c r="M12" s="12">
        <f t="shared" si="6"/>
        <v>1.2811867835468638E-2</v>
      </c>
      <c r="N12" s="14">
        <f t="shared" si="7"/>
        <v>8.4070796460176973E-3</v>
      </c>
    </row>
    <row r="13" spans="2:14">
      <c r="B13" s="10" t="s">
        <v>122</v>
      </c>
      <c r="C13" s="11">
        <v>1.0416666666666699E-3</v>
      </c>
      <c r="D13" s="12">
        <f t="shared" si="0"/>
        <v>2.5181869054280982E-2</v>
      </c>
      <c r="E13" s="12">
        <f t="shared" si="1"/>
        <v>1.5875815840536298E-2</v>
      </c>
      <c r="F13" s="11">
        <v>3.2407407407407401E-4</v>
      </c>
      <c r="G13" s="12">
        <f t="shared" si="2"/>
        <v>1.8396846254927719E-2</v>
      </c>
      <c r="H13" s="12">
        <f t="shared" si="3"/>
        <v>1.2449977767896837E-2</v>
      </c>
      <c r="I13" s="11">
        <v>8.2175925925925895E-4</v>
      </c>
      <c r="J13" s="12">
        <f t="shared" si="4"/>
        <v>3.0616645105648967E-2</v>
      </c>
      <c r="K13" s="12">
        <f t="shared" si="5"/>
        <v>2.0993494973388514E-2</v>
      </c>
      <c r="L13" s="13">
        <f t="shared" ref="L13" si="9">SUM(C13,F13,I13)</f>
        <v>2.1875000000000028E-3</v>
      </c>
      <c r="M13" s="12">
        <f t="shared" ref="M13" si="10">IFERROR(L13/L$20,0)</f>
        <v>2.5488873904248168E-2</v>
      </c>
      <c r="N13" s="14">
        <f t="shared" ref="N13" si="11">IFERROR(L13/L$31,0)</f>
        <v>1.6725663716814183E-2</v>
      </c>
    </row>
    <row r="14" spans="2:14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>
      <c r="B15" s="148" t="s">
        <v>222</v>
      </c>
      <c r="C15" s="15">
        <v>1.15740740740741E-4</v>
      </c>
      <c r="D15" s="12">
        <f t="shared" si="0"/>
        <v>2.7979854504756622E-3</v>
      </c>
      <c r="E15" s="12">
        <f t="shared" si="1"/>
        <v>1.7639795378373649E-3</v>
      </c>
      <c r="F15" s="15">
        <v>0</v>
      </c>
      <c r="G15" s="12">
        <f t="shared" si="2"/>
        <v>0</v>
      </c>
      <c r="H15" s="12">
        <f t="shared" si="3"/>
        <v>0</v>
      </c>
      <c r="I15" s="11">
        <v>1.2731481481481499E-4</v>
      </c>
      <c r="J15" s="12">
        <f t="shared" si="4"/>
        <v>4.7434238896075943E-3</v>
      </c>
      <c r="K15" s="12">
        <f t="shared" si="5"/>
        <v>3.2525133057362543E-3</v>
      </c>
      <c r="L15" s="13">
        <f t="shared" si="8"/>
        <v>2.4305555555555598E-4</v>
      </c>
      <c r="M15" s="12">
        <f>IFERROR(L15/L$20,0)</f>
        <v>2.83209710047202E-3</v>
      </c>
      <c r="N15" s="14">
        <f>IFERROR(L15/L$31,0)</f>
        <v>1.858407079646021E-3</v>
      </c>
    </row>
    <row r="16" spans="2:14">
      <c r="B16" s="148" t="s">
        <v>223</v>
      </c>
      <c r="C16" s="11">
        <v>1.6203703703703701E-4</v>
      </c>
      <c r="D16" s="12">
        <f t="shared" si="0"/>
        <v>3.9171796306659177E-3</v>
      </c>
      <c r="E16" s="12">
        <f t="shared" si="1"/>
        <v>2.4695713529723049E-3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1.6203703703703701E-4</v>
      </c>
      <c r="M16" s="12">
        <f>IFERROR(L16/L$20,0)</f>
        <v>1.8880647336480096E-3</v>
      </c>
      <c r="N16" s="14">
        <f>IFERROR(L16/L$31,0)</f>
        <v>1.2389380530973449E-3</v>
      </c>
    </row>
    <row r="17" spans="2:14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>IFERROR(L17/L$20,0)</f>
        <v>0</v>
      </c>
      <c r="N17" s="14">
        <f>IFERROR(L17/L$31,0)</f>
        <v>0</v>
      </c>
    </row>
    <row r="18" spans="2:14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/>
      <c r="M18" s="12"/>
      <c r="N18" s="14"/>
    </row>
    <row r="19" spans="2:14" ht="15.75" thickBot="1">
      <c r="B19" s="10" t="s">
        <v>13</v>
      </c>
      <c r="C19" s="11">
        <v>4.8958333333333302E-3</v>
      </c>
      <c r="D19" s="12">
        <f t="shared" si="0"/>
        <v>0.11835478455512016</v>
      </c>
      <c r="E19" s="12">
        <f t="shared" si="1"/>
        <v>7.4616334450520308E-2</v>
      </c>
      <c r="F19" s="11">
        <v>1.2962962962962999E-3</v>
      </c>
      <c r="G19" s="12">
        <f t="shared" si="2"/>
        <v>7.3587385019711099E-2</v>
      </c>
      <c r="H19" s="12">
        <f t="shared" si="3"/>
        <v>4.9799911071587502E-2</v>
      </c>
      <c r="I19" s="11">
        <v>1.38888888888889E-3</v>
      </c>
      <c r="J19" s="12">
        <f t="shared" si="4"/>
        <v>5.1746442432082825E-2</v>
      </c>
      <c r="K19" s="12">
        <f t="shared" si="5"/>
        <v>3.5481963335304574E-2</v>
      </c>
      <c r="L19" s="13">
        <f t="shared" si="8"/>
        <v>7.5810185185185199E-3</v>
      </c>
      <c r="M19" s="12">
        <f>IFERROR(L19/L$20,0)</f>
        <v>8.8334457181389062E-2</v>
      </c>
      <c r="N19" s="14">
        <f>IFERROR(L19/L$31,0)</f>
        <v>5.7964601769911514E-2</v>
      </c>
    </row>
    <row r="20" spans="2:14" ht="16.5" thickTop="1" thickBot="1">
      <c r="B20" s="31" t="s">
        <v>3</v>
      </c>
      <c r="C20" s="32">
        <f>SUM(C7:C19)</f>
        <v>4.1365740740740765E-2</v>
      </c>
      <c r="D20" s="33">
        <f>IFERROR(SUM(D7:D19),0)</f>
        <v>1</v>
      </c>
      <c r="E20" s="33">
        <f>IFERROR(SUM(E7:E19),0)</f>
        <v>0.63044628682307324</v>
      </c>
      <c r="F20" s="32">
        <f>SUM(F7:F19)</f>
        <v>1.7615740740740744E-2</v>
      </c>
      <c r="G20" s="33">
        <f>IFERROR(SUM(G7:G19),0)</f>
        <v>1.0000000000000002</v>
      </c>
      <c r="H20" s="33">
        <f>IFERROR(SUM(H7:H19),0)</f>
        <v>0.67674522009782134</v>
      </c>
      <c r="I20" s="32">
        <f>SUM(I7:I19)</f>
        <v>2.6840277777777786E-2</v>
      </c>
      <c r="J20" s="33">
        <f>IFERROR(SUM(J7:J19),0)</f>
        <v>1.0000000000000002</v>
      </c>
      <c r="K20" s="33">
        <f>IFERROR(SUM(K7:K19),0)</f>
        <v>0.68568894145476056</v>
      </c>
      <c r="L20" s="32">
        <f>SUM(L7:L19)</f>
        <v>8.5821759259259292E-2</v>
      </c>
      <c r="M20" s="33">
        <f>IFERROR(SUM(M7:M19),0)</f>
        <v>1.0000000000000002</v>
      </c>
      <c r="N20" s="34">
        <f>IFERROR(SUM(N7:N19),0)</f>
        <v>0.65619469026548716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6" t="s">
        <v>5</v>
      </c>
      <c r="L22" s="16" t="s">
        <v>57</v>
      </c>
      <c r="M22" s="16" t="s">
        <v>5</v>
      </c>
      <c r="N22" s="17" t="s">
        <v>5</v>
      </c>
    </row>
    <row r="23" spans="2:14">
      <c r="B23" s="18" t="s">
        <v>15</v>
      </c>
      <c r="C23" s="11">
        <v>4.2476851851851903E-3</v>
      </c>
      <c r="D23" s="19"/>
      <c r="E23" s="12">
        <f>IFERROR(C23/C$31,0)</f>
        <v>6.4738049038631215E-2</v>
      </c>
      <c r="F23" s="11">
        <v>1.58564814814815E-3</v>
      </c>
      <c r="G23" s="19"/>
      <c r="H23" s="12">
        <f>IFERROR(F23/F$31,0)</f>
        <v>6.0915962650066754E-2</v>
      </c>
      <c r="I23" s="11">
        <v>2.9050925925925902E-3</v>
      </c>
      <c r="J23" s="19"/>
      <c r="K23" s="12">
        <f>IFERROR(I23/I$31,0)</f>
        <v>7.4216439976345278E-2</v>
      </c>
      <c r="L23" s="13">
        <f>SUM(C23,F23,I23)</f>
        <v>8.7384259259259307E-3</v>
      </c>
      <c r="M23" s="19"/>
      <c r="N23" s="14">
        <f>IFERROR(L23/L$31,0)</f>
        <v>6.6814159292035435E-2</v>
      </c>
    </row>
    <row r="24" spans="2:14">
      <c r="B24" s="18" t="s">
        <v>16</v>
      </c>
      <c r="C24" s="11">
        <v>0</v>
      </c>
      <c r="D24" s="19"/>
      <c r="E24" s="12">
        <f t="shared" ref="E24:E28" si="12">IFERROR(C24/C$31,0)</f>
        <v>0</v>
      </c>
      <c r="F24" s="11">
        <v>1.2731481481481499E-4</v>
      </c>
      <c r="G24" s="19"/>
      <c r="H24" s="12">
        <f t="shared" ref="H24:H28" si="13">IFERROR(F24/F$31,0)</f>
        <v>4.8910626945309083E-3</v>
      </c>
      <c r="I24" s="11">
        <v>0</v>
      </c>
      <c r="J24" s="19"/>
      <c r="K24" s="12">
        <f t="shared" ref="K24:K28" si="14">IFERROR(I24/I$31,0)</f>
        <v>0</v>
      </c>
      <c r="L24" s="13">
        <f t="shared" ref="L24:L28" si="15">SUM(C24,F24,I24)</f>
        <v>1.2731481481481499E-4</v>
      </c>
      <c r="M24" s="19"/>
      <c r="N24" s="14">
        <f t="shared" ref="N24:N28" si="16">IFERROR(L24/L$31,0)</f>
        <v>9.7345132743362965E-4</v>
      </c>
    </row>
    <row r="25" spans="2:14">
      <c r="B25" s="18" t="s">
        <v>17</v>
      </c>
      <c r="C25" s="11">
        <v>3.1250000000000001E-4</v>
      </c>
      <c r="D25" s="19"/>
      <c r="E25" s="12">
        <f t="shared" si="12"/>
        <v>4.7627447521608746E-3</v>
      </c>
      <c r="F25" s="11">
        <v>0</v>
      </c>
      <c r="G25" s="19"/>
      <c r="H25" s="12">
        <f t="shared" si="13"/>
        <v>0</v>
      </c>
      <c r="I25" s="11">
        <v>0</v>
      </c>
      <c r="J25" s="19"/>
      <c r="K25" s="12">
        <f t="shared" si="14"/>
        <v>0</v>
      </c>
      <c r="L25" s="13">
        <f t="shared" si="15"/>
        <v>3.1250000000000001E-4</v>
      </c>
      <c r="M25" s="19"/>
      <c r="N25" s="14">
        <f t="shared" si="16"/>
        <v>2.3893805309734514E-3</v>
      </c>
    </row>
    <row r="26" spans="2:14">
      <c r="B26" s="18" t="s">
        <v>18</v>
      </c>
      <c r="C26" s="11">
        <v>1.00347222222222E-2</v>
      </c>
      <c r="D26" s="19"/>
      <c r="E26" s="12">
        <f t="shared" si="12"/>
        <v>0.15293702593049885</v>
      </c>
      <c r="F26" s="11">
        <v>4.2592592592592604E-3</v>
      </c>
      <c r="G26" s="19"/>
      <c r="H26" s="12">
        <f t="shared" si="13"/>
        <v>0.16362827923521567</v>
      </c>
      <c r="I26" s="11">
        <v>5.3935185185185197E-3</v>
      </c>
      <c r="J26" s="19"/>
      <c r="K26" s="12">
        <f t="shared" si="14"/>
        <v>0.13778829095209935</v>
      </c>
      <c r="L26" s="13">
        <f t="shared" si="15"/>
        <v>1.9687499999999979E-2</v>
      </c>
      <c r="M26" s="19"/>
      <c r="N26" s="14">
        <f t="shared" si="16"/>
        <v>0.15053097345132727</v>
      </c>
    </row>
    <row r="27" spans="2:14">
      <c r="B27" s="18" t="s">
        <v>19</v>
      </c>
      <c r="C27" s="11">
        <v>9.0972222222222201E-3</v>
      </c>
      <c r="D27" s="19"/>
      <c r="E27" s="12">
        <f t="shared" si="12"/>
        <v>0.13864879167401653</v>
      </c>
      <c r="F27" s="11">
        <v>2.44212962962963E-3</v>
      </c>
      <c r="G27" s="19"/>
      <c r="H27" s="12">
        <f t="shared" si="13"/>
        <v>9.3819475322365495E-2</v>
      </c>
      <c r="I27" s="11">
        <v>3.8888888888888901E-3</v>
      </c>
      <c r="J27" s="19"/>
      <c r="K27" s="12">
        <f t="shared" si="14"/>
        <v>9.934949733885276E-2</v>
      </c>
      <c r="L27" s="13">
        <f t="shared" si="15"/>
        <v>1.5428240740740739E-2</v>
      </c>
      <c r="M27" s="19"/>
      <c r="N27" s="14">
        <f t="shared" si="16"/>
        <v>0.1179646017699115</v>
      </c>
    </row>
    <row r="28" spans="2:14" ht="15.75" thickBot="1">
      <c r="B28" s="23" t="s">
        <v>20</v>
      </c>
      <c r="C28" s="20">
        <v>5.5555555555555599E-4</v>
      </c>
      <c r="D28" s="24"/>
      <c r="E28" s="21">
        <f t="shared" si="12"/>
        <v>8.4671017816193381E-3</v>
      </c>
      <c r="F28" s="20">
        <v>0</v>
      </c>
      <c r="G28" s="24"/>
      <c r="H28" s="21">
        <f t="shared" si="13"/>
        <v>0</v>
      </c>
      <c r="I28" s="20">
        <v>1.15740740740741E-4</v>
      </c>
      <c r="J28" s="24"/>
      <c r="K28" s="21">
        <f t="shared" si="14"/>
        <v>2.9568302779420519E-3</v>
      </c>
      <c r="L28" s="13">
        <f t="shared" si="15"/>
        <v>6.71296296296297E-4</v>
      </c>
      <c r="M28" s="24"/>
      <c r="N28" s="22">
        <f t="shared" si="16"/>
        <v>5.1327433628318639E-3</v>
      </c>
    </row>
    <row r="29" spans="2:14" ht="16.5" thickTop="1" thickBot="1">
      <c r="B29" s="31" t="s">
        <v>3</v>
      </c>
      <c r="C29" s="32">
        <f>SUM(C23:C28)</f>
        <v>2.4247685185185167E-2</v>
      </c>
      <c r="D29" s="33"/>
      <c r="E29" s="33">
        <f>IFERROR(SUM(E23:E28),0)</f>
        <v>0.36955371317692687</v>
      </c>
      <c r="F29" s="32">
        <f>SUM(F23:F28)</f>
        <v>8.4143518518518551E-3</v>
      </c>
      <c r="G29" s="33"/>
      <c r="H29" s="33">
        <f>IFERROR(SUM(H23:H28),0)</f>
        <v>0.32325477990217882</v>
      </c>
      <c r="I29" s="32">
        <f>SUM(I23:I28)</f>
        <v>1.2303240740740741E-2</v>
      </c>
      <c r="J29" s="33"/>
      <c r="K29" s="33">
        <f>IFERROR(SUM(K23:K28),0)</f>
        <v>0.31431105854523944</v>
      </c>
      <c r="L29" s="32">
        <f>SUM(L23:L28)</f>
        <v>4.4965277777777757E-2</v>
      </c>
      <c r="M29" s="33"/>
      <c r="N29" s="34">
        <f>IFERROR(SUM(N23:N28),0)</f>
        <v>0.34380530973451318</v>
      </c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>
      <c r="B31" s="31" t="s">
        <v>6</v>
      </c>
      <c r="C31" s="32">
        <f>SUM(C20,C29)</f>
        <v>6.5613425925925936E-2</v>
      </c>
      <c r="D31" s="35"/>
      <c r="E31" s="36">
        <f>IFERROR(SUM(E20,E29),0)</f>
        <v>1</v>
      </c>
      <c r="F31" s="32">
        <f>SUM(F20,F29)</f>
        <v>2.6030092592592598E-2</v>
      </c>
      <c r="G31" s="35"/>
      <c r="H31" s="36">
        <f>IFERROR(SUM(H20,H29),0)</f>
        <v>1.0000000000000002</v>
      </c>
      <c r="I31" s="32">
        <f>SUM(I20,I29)</f>
        <v>3.9143518518518529E-2</v>
      </c>
      <c r="J31" s="35"/>
      <c r="K31" s="36">
        <f>IFERROR(SUM(K20,K29),0)</f>
        <v>1</v>
      </c>
      <c r="L31" s="37">
        <f>SUM(L20,L29)</f>
        <v>0.13078703703703703</v>
      </c>
      <c r="M31" s="35"/>
      <c r="N31" s="38">
        <f>IFERROR(SUM(N20,N29),0)</f>
        <v>1.0000000000000004</v>
      </c>
    </row>
    <row r="32" spans="2:14" ht="66" customHeight="1" thickTop="1" thickBot="1">
      <c r="B32" s="181" t="s">
        <v>181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3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/>
  <dimension ref="B1:N67"/>
  <sheetViews>
    <sheetView showGridLines="0" showZeros="0" zoomScaleSheetLayoutView="110" zoomScalePageLayoutView="5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84" t="s">
        <v>34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</row>
    <row r="4" spans="2:14" s="5" customFormat="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</row>
    <row r="5" spans="2:14" s="5" customFormat="1">
      <c r="B5" s="39"/>
      <c r="C5" s="190" t="s">
        <v>0</v>
      </c>
      <c r="D5" s="190"/>
      <c r="E5" s="190"/>
      <c r="F5" s="190" t="s">
        <v>1</v>
      </c>
      <c r="G5" s="190"/>
      <c r="H5" s="190"/>
      <c r="I5" s="190" t="s">
        <v>2</v>
      </c>
      <c r="J5" s="190"/>
      <c r="K5" s="190"/>
      <c r="L5" s="190" t="s">
        <v>3</v>
      </c>
      <c r="M5" s="190"/>
      <c r="N5" s="191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3.0277777777777799E-2</v>
      </c>
      <c r="D7" s="12">
        <f t="shared" ref="D7:D19" si="0">IFERROR(C7/C$20,0)</f>
        <v>0.24015422748554138</v>
      </c>
      <c r="E7" s="12">
        <f t="shared" ref="E7:E19" si="1">IFERROR(C7/C$31,0)</f>
        <v>0.10431869840890065</v>
      </c>
      <c r="F7" s="11">
        <v>7.2222222222222202E-3</v>
      </c>
      <c r="G7" s="12">
        <f t="shared" ref="G7:G19" si="2">IFERROR(F7/F$20,0)</f>
        <v>0.17199558985667024</v>
      </c>
      <c r="H7" s="12">
        <f t="shared" ref="H7:H19" si="3">IFERROR(F7/F$31,0)</f>
        <v>6.1672267246491372E-2</v>
      </c>
      <c r="I7" s="11">
        <v>2.2569444444444399E-2</v>
      </c>
      <c r="J7" s="12">
        <f t="shared" ref="J7:J19" si="4">IFERROR(I7/I$20,0)</f>
        <v>0.2427486617701976</v>
      </c>
      <c r="K7" s="12">
        <f t="shared" ref="K7:K19" si="5">IFERROR(I7/I$31,0)</f>
        <v>0.11018194146231192</v>
      </c>
      <c r="L7" s="13">
        <f>SUM(C7,F7,I7)</f>
        <v>6.0069444444444418E-2</v>
      </c>
      <c r="M7" s="12">
        <f t="shared" ref="M7:M12" si="6">IFERROR(L7/L$20,0)</f>
        <v>0.23011439212556525</v>
      </c>
      <c r="N7" s="14">
        <f t="shared" ref="N7:N12" si="7">IFERROR(L7/L$31,0)</f>
        <v>9.8122624922012305E-2</v>
      </c>
    </row>
    <row r="8" spans="2:14" s="5" customFormat="1">
      <c r="B8" s="148" t="s">
        <v>115</v>
      </c>
      <c r="C8" s="11">
        <v>2.3622685185185201E-2</v>
      </c>
      <c r="D8" s="12">
        <f t="shared" si="0"/>
        <v>0.18736803451758027</v>
      </c>
      <c r="E8" s="12">
        <f t="shared" si="1"/>
        <v>8.1389320891653752E-2</v>
      </c>
      <c r="F8" s="11">
        <v>6.5624999999999998E-3</v>
      </c>
      <c r="G8" s="12">
        <f t="shared" si="2"/>
        <v>0.15628445424476289</v>
      </c>
      <c r="H8" s="12">
        <f t="shared" si="3"/>
        <v>5.603874283455227E-2</v>
      </c>
      <c r="I8" s="11">
        <v>1.95138888888889E-2</v>
      </c>
      <c r="J8" s="12">
        <f t="shared" si="4"/>
        <v>0.20988422756130984</v>
      </c>
      <c r="K8" s="12">
        <f t="shared" si="5"/>
        <v>9.5265001695106849E-2</v>
      </c>
      <c r="L8" s="13">
        <f t="shared" ref="L8:L19" si="8">SUM(C8,F8,I8)</f>
        <v>4.9699074074074104E-2</v>
      </c>
      <c r="M8" s="12">
        <f t="shared" si="6"/>
        <v>0.19038751440986093</v>
      </c>
      <c r="N8" s="14">
        <f t="shared" si="7"/>
        <v>8.1182765205225674E-2</v>
      </c>
    </row>
    <row r="9" spans="2:14" s="5" customFormat="1">
      <c r="B9" s="10" t="s">
        <v>51</v>
      </c>
      <c r="C9" s="11">
        <v>1.3865740740740699E-2</v>
      </c>
      <c r="D9" s="12">
        <f t="shared" si="0"/>
        <v>0.10997888552281251</v>
      </c>
      <c r="E9" s="12">
        <f t="shared" si="1"/>
        <v>4.7772859592455093E-2</v>
      </c>
      <c r="F9" s="11">
        <v>7.7546296296296304E-4</v>
      </c>
      <c r="G9" s="12">
        <f t="shared" si="2"/>
        <v>1.8467475192943769E-2</v>
      </c>
      <c r="H9" s="12">
        <f t="shared" si="3"/>
        <v>6.6218620280687878E-3</v>
      </c>
      <c r="I9" s="11">
        <v>9.0972222222222201E-3</v>
      </c>
      <c r="J9" s="12">
        <f t="shared" si="4"/>
        <v>9.7846383667372125E-2</v>
      </c>
      <c r="K9" s="12">
        <f t="shared" si="5"/>
        <v>4.4411797943270423E-2</v>
      </c>
      <c r="L9" s="13">
        <f t="shared" si="8"/>
        <v>2.3738425925925885E-2</v>
      </c>
      <c r="M9" s="12">
        <f t="shared" si="6"/>
        <v>9.0937306021104766E-2</v>
      </c>
      <c r="N9" s="14">
        <f t="shared" si="7"/>
        <v>3.8776397632957031E-2</v>
      </c>
    </row>
    <row r="10" spans="2:14" s="5" customFormat="1">
      <c r="B10" s="10" t="s">
        <v>11</v>
      </c>
      <c r="C10" s="11">
        <v>1.96875E-2</v>
      </c>
      <c r="D10" s="12">
        <f t="shared" si="0"/>
        <v>0.15615532911043792</v>
      </c>
      <c r="E10" s="12">
        <f t="shared" si="1"/>
        <v>6.78310802727599E-2</v>
      </c>
      <c r="F10" s="11">
        <v>4.3634259259259303E-3</v>
      </c>
      <c r="G10" s="12">
        <f t="shared" si="2"/>
        <v>0.10391400220507174</v>
      </c>
      <c r="H10" s="12">
        <f t="shared" si="3"/>
        <v>3.7260328128088584E-2</v>
      </c>
      <c r="I10" s="11">
        <v>1.44212962962963E-2</v>
      </c>
      <c r="J10" s="12">
        <f t="shared" si="4"/>
        <v>0.15511017054649584</v>
      </c>
      <c r="K10" s="12">
        <f t="shared" si="5"/>
        <v>7.0403435416431265E-2</v>
      </c>
      <c r="L10" s="13">
        <f t="shared" si="8"/>
        <v>3.8472222222222227E-2</v>
      </c>
      <c r="M10" s="12">
        <f t="shared" si="6"/>
        <v>0.14737962223995749</v>
      </c>
      <c r="N10" s="14">
        <f t="shared" si="7"/>
        <v>6.2843854574329297E-2</v>
      </c>
    </row>
    <row r="11" spans="2:14" s="5" customFormat="1">
      <c r="B11" s="10" t="s">
        <v>12</v>
      </c>
      <c r="C11" s="11">
        <v>6.7708333333333301E-3</v>
      </c>
      <c r="D11" s="12">
        <f t="shared" si="0"/>
        <v>5.3704213715229952E-2</v>
      </c>
      <c r="E11" s="12">
        <f t="shared" si="1"/>
        <v>2.3328149300155508E-2</v>
      </c>
      <c r="F11" s="11">
        <v>2.3958333333333301E-3</v>
      </c>
      <c r="G11" s="12">
        <f t="shared" si="2"/>
        <v>5.7056229327453051E-2</v>
      </c>
      <c r="H11" s="12">
        <f t="shared" si="3"/>
        <v>2.0458588653884134E-2</v>
      </c>
      <c r="I11" s="11">
        <v>5.2546296296296299E-3</v>
      </c>
      <c r="J11" s="12">
        <f t="shared" si="4"/>
        <v>5.6516867919830738E-2</v>
      </c>
      <c r="K11" s="12">
        <f t="shared" si="5"/>
        <v>2.5652616114815237E-2</v>
      </c>
      <c r="L11" s="13">
        <f t="shared" si="8"/>
        <v>1.442129629629629E-2</v>
      </c>
      <c r="M11" s="12">
        <f t="shared" si="6"/>
        <v>5.5245189323401597E-2</v>
      </c>
      <c r="N11" s="14">
        <f t="shared" si="7"/>
        <v>2.3556992418656518E-2</v>
      </c>
    </row>
    <row r="12" spans="2:14" s="5" customFormat="1">
      <c r="B12" s="10" t="s">
        <v>186</v>
      </c>
      <c r="C12" s="11">
        <v>1.2974537037037E-2</v>
      </c>
      <c r="D12" s="12">
        <f t="shared" si="0"/>
        <v>0.10291012576884211</v>
      </c>
      <c r="E12" s="12">
        <f t="shared" si="1"/>
        <v>4.4702316864058567E-2</v>
      </c>
      <c r="F12" s="11">
        <v>6.7129629629629603E-4</v>
      </c>
      <c r="G12" s="12">
        <f t="shared" si="2"/>
        <v>1.5986769570011015E-2</v>
      </c>
      <c r="H12" s="12">
        <f t="shared" si="3"/>
        <v>5.7323581735520823E-3</v>
      </c>
      <c r="I12" s="11">
        <v>8.6574074074074105E-3</v>
      </c>
      <c r="J12" s="12">
        <f t="shared" si="4"/>
        <v>9.3115896925183711E-2</v>
      </c>
      <c r="K12" s="12">
        <f t="shared" si="5"/>
        <v>4.2264662673748468E-2</v>
      </c>
      <c r="L12" s="13">
        <f t="shared" si="8"/>
        <v>2.2303240740740707E-2</v>
      </c>
      <c r="M12" s="12">
        <f t="shared" si="6"/>
        <v>8.5439389908663538E-2</v>
      </c>
      <c r="N12" s="14">
        <f t="shared" si="7"/>
        <v>3.6432042047151739E-2</v>
      </c>
    </row>
    <row r="13" spans="2:14" s="5" customFormat="1">
      <c r="B13" s="10" t="s">
        <v>122</v>
      </c>
      <c r="C13" s="11">
        <v>1.16898148148148E-3</v>
      </c>
      <c r="D13" s="12">
        <f t="shared" si="0"/>
        <v>9.2720095474157615E-3</v>
      </c>
      <c r="E13" s="12">
        <f t="shared" si="1"/>
        <v>4.0275950073772725E-3</v>
      </c>
      <c r="F13" s="11">
        <v>0</v>
      </c>
      <c r="G13" s="12">
        <f t="shared" si="2"/>
        <v>0</v>
      </c>
      <c r="H13" s="12">
        <f t="shared" si="3"/>
        <v>0</v>
      </c>
      <c r="I13" s="11">
        <v>1.38888888888889E-4</v>
      </c>
      <c r="J13" s="12">
        <f t="shared" si="4"/>
        <v>1.4938379185858355E-3</v>
      </c>
      <c r="K13" s="12">
        <f t="shared" si="5"/>
        <v>6.7804271669115218E-4</v>
      </c>
      <c r="L13" s="13">
        <f t="shared" ref="L13:L14" si="9">SUM(C13,F13,I13)</f>
        <v>1.307870370370369E-3</v>
      </c>
      <c r="M13" s="12">
        <f t="shared" ref="M13:M14" si="10">IFERROR(L13/L$20,0)</f>
        <v>5.0101977476279111E-3</v>
      </c>
      <c r="N13" s="14">
        <f t="shared" ref="N13:N14" si="11">IFERROR(L13/L$31,0)</f>
        <v>2.136388558032251E-3</v>
      </c>
    </row>
    <row r="14" spans="2:14" s="5" customFormat="1">
      <c r="B14" s="10" t="s">
        <v>123</v>
      </c>
      <c r="C14" s="11">
        <v>6.01851851851852E-4</v>
      </c>
      <c r="D14" s="12">
        <f t="shared" si="0"/>
        <v>4.7737078857982215E-3</v>
      </c>
      <c r="E14" s="12">
        <f t="shared" si="1"/>
        <v>2.0736132711249356E-3</v>
      </c>
      <c r="F14" s="11">
        <v>2.4305555555555601E-4</v>
      </c>
      <c r="G14" s="12">
        <f t="shared" si="2"/>
        <v>5.7883131201764146E-3</v>
      </c>
      <c r="H14" s="12">
        <f t="shared" si="3"/>
        <v>2.0755089938723102E-3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8.4490740740740804E-4</v>
      </c>
      <c r="M14" s="12">
        <f t="shared" si="10"/>
        <v>3.2366764210339659E-3</v>
      </c>
      <c r="N14" s="14">
        <f t="shared" si="11"/>
        <v>1.3801448206757045E-3</v>
      </c>
    </row>
    <row r="15" spans="2:14" s="5" customFormat="1">
      <c r="B15" s="148" t="s">
        <v>222</v>
      </c>
      <c r="C15" s="15">
        <v>8.1018518518518503E-5</v>
      </c>
      <c r="D15" s="12">
        <f t="shared" si="0"/>
        <v>6.4261452308822184E-4</v>
      </c>
      <c r="E15" s="12">
        <f t="shared" si="1"/>
        <v>2.7914024803604888E-4</v>
      </c>
      <c r="F15" s="15">
        <v>0</v>
      </c>
      <c r="G15" s="12">
        <f t="shared" si="2"/>
        <v>0</v>
      </c>
      <c r="H15" s="12">
        <f t="shared" si="3"/>
        <v>0</v>
      </c>
      <c r="I15" s="11">
        <v>8.1018518518518503E-5</v>
      </c>
      <c r="J15" s="12">
        <f t="shared" si="4"/>
        <v>8.7140545250840315E-4</v>
      </c>
      <c r="K15" s="12">
        <f t="shared" si="5"/>
        <v>3.9552491806983838E-4</v>
      </c>
      <c r="L15" s="13">
        <f t="shared" si="8"/>
        <v>1.6203703703703701E-4</v>
      </c>
      <c r="M15" s="12">
        <f>IFERROR(L15/L$20,0)</f>
        <v>6.207324643078833E-4</v>
      </c>
      <c r="N15" s="14">
        <f>IFERROR(L15/L$31,0)</f>
        <v>2.6468530807479242E-4</v>
      </c>
    </row>
    <row r="16" spans="2:14" s="5" customFormat="1">
      <c r="B16" s="148" t="s">
        <v>223</v>
      </c>
      <c r="C16" s="11">
        <v>6.8287037037037003E-4</v>
      </c>
      <c r="D16" s="12">
        <f t="shared" si="0"/>
        <v>5.4163224088864389E-3</v>
      </c>
      <c r="E16" s="12">
        <f t="shared" si="1"/>
        <v>2.3527535191609828E-3</v>
      </c>
      <c r="F16" s="11">
        <v>2.0254629629629598E-3</v>
      </c>
      <c r="G16" s="12">
        <f t="shared" si="2"/>
        <v>4.8235942668136626E-2</v>
      </c>
      <c r="H16" s="12">
        <f t="shared" si="3"/>
        <v>1.7295908282269193E-2</v>
      </c>
      <c r="I16" s="11">
        <v>2.5000000000000001E-3</v>
      </c>
      <c r="J16" s="12">
        <f t="shared" si="4"/>
        <v>2.6889082534545018E-2</v>
      </c>
      <c r="K16" s="12">
        <f t="shared" si="5"/>
        <v>1.2204768900440728E-2</v>
      </c>
      <c r="L16" s="13">
        <f t="shared" si="8"/>
        <v>5.2083333333333304E-3</v>
      </c>
      <c r="M16" s="12">
        <f>IFERROR(L16/L$20,0)</f>
        <v>1.9952114924181957E-2</v>
      </c>
      <c r="N16" s="14">
        <f>IFERROR(L16/L$31,0)</f>
        <v>8.5077420452611806E-3</v>
      </c>
    </row>
    <row r="17" spans="2:14" s="5" customFormat="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>IFERROR(L17/L$20,0)</f>
        <v>0</v>
      </c>
      <c r="N17" s="14">
        <f>IFERROR(L17/L$31,0)</f>
        <v>0</v>
      </c>
    </row>
    <row r="18" spans="2:14" s="5" customFormat="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/>
      <c r="M18" s="12"/>
      <c r="N18" s="14"/>
    </row>
    <row r="19" spans="2:14" s="5" customFormat="1" ht="15.75" thickBot="1">
      <c r="B19" s="10" t="s">
        <v>13</v>
      </c>
      <c r="C19" s="11">
        <v>1.63425925925926E-2</v>
      </c>
      <c r="D19" s="12">
        <f t="shared" si="0"/>
        <v>0.12962452951436709</v>
      </c>
      <c r="E19" s="12">
        <f t="shared" si="1"/>
        <v>5.6306575746700185E-2</v>
      </c>
      <c r="F19" s="11">
        <v>1.7731481481481501E-2</v>
      </c>
      <c r="G19" s="12">
        <f t="shared" si="2"/>
        <v>0.42227122381477433</v>
      </c>
      <c r="H19" s="12">
        <f t="shared" si="3"/>
        <v>0.15141332279106556</v>
      </c>
      <c r="I19" s="11">
        <v>1.07407407407407E-2</v>
      </c>
      <c r="J19" s="12">
        <f t="shared" si="4"/>
        <v>0.11552346570397075</v>
      </c>
      <c r="K19" s="12">
        <f t="shared" si="5"/>
        <v>5.2435303424115523E-2</v>
      </c>
      <c r="L19" s="13">
        <f t="shared" si="8"/>
        <v>4.4814814814814807E-2</v>
      </c>
      <c r="M19" s="12">
        <f>IFERROR(L19/L$20,0)</f>
        <v>0.17167686441429458</v>
      </c>
      <c r="N19" s="14">
        <f>IFERROR(L19/L$31,0)</f>
        <v>7.3204393776114013E-2</v>
      </c>
    </row>
    <row r="20" spans="2:14" s="5" customFormat="1" ht="16.5" thickTop="1" thickBot="1">
      <c r="B20" s="31" t="s">
        <v>3</v>
      </c>
      <c r="C20" s="32">
        <f>SUM(C7:C19)</f>
        <v>0.12607638888888886</v>
      </c>
      <c r="D20" s="33">
        <f>IFERROR(SUM(D7:D19),0)</f>
        <v>0.99999999999999989</v>
      </c>
      <c r="E20" s="33">
        <f>IFERROR(SUM(E7:E19),0)</f>
        <v>0.4343821031223829</v>
      </c>
      <c r="F20" s="32">
        <f>SUM(F7:F19)</f>
        <v>4.1990740740740752E-2</v>
      </c>
      <c r="G20" s="33">
        <f>IFERROR(SUM(G7:G19),0)</f>
        <v>1</v>
      </c>
      <c r="H20" s="33">
        <f>IFERROR(SUM(H7:H19),0)</f>
        <v>0.35856888713184432</v>
      </c>
      <c r="I20" s="32">
        <f>SUM(I7:I19)</f>
        <v>9.2974537037036981E-2</v>
      </c>
      <c r="J20" s="33">
        <f>IFERROR(SUM(J7:J19),0)</f>
        <v>0.99999999999999978</v>
      </c>
      <c r="K20" s="33">
        <f>IFERROR(SUM(K7:K19),0)</f>
        <v>0.45389309526500132</v>
      </c>
      <c r="L20" s="32">
        <f>SUM(L7:L19)</f>
        <v>0.26104166666666662</v>
      </c>
      <c r="M20" s="33">
        <f>IFERROR(SUM(M7:M19),0)</f>
        <v>0.99999999999999978</v>
      </c>
      <c r="N20" s="34">
        <f>IFERROR(SUM(N7:N19),0)</f>
        <v>0.42640803130849048</v>
      </c>
    </row>
    <row r="21" spans="2:14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6" t="s">
        <v>5</v>
      </c>
      <c r="L22" s="16" t="s">
        <v>57</v>
      </c>
      <c r="M22" s="16" t="s">
        <v>5</v>
      </c>
      <c r="N22" s="17" t="s">
        <v>5</v>
      </c>
    </row>
    <row r="23" spans="2:14" s="5" customFormat="1">
      <c r="B23" s="18" t="s">
        <v>15</v>
      </c>
      <c r="C23" s="11">
        <v>2.7627314814814799E-2</v>
      </c>
      <c r="D23" s="19"/>
      <c r="E23" s="12">
        <f>IFERROR(C23/C$31,0)</f>
        <v>9.5186824580292637E-2</v>
      </c>
      <c r="F23" s="11">
        <v>7.6388888888888904E-3</v>
      </c>
      <c r="G23" s="19"/>
      <c r="H23" s="12">
        <f>IFERROR(F23/F$31,0)</f>
        <v>6.5230282664558215E-2</v>
      </c>
      <c r="I23" s="11">
        <v>1.42824074074074E-2</v>
      </c>
      <c r="J23" s="19"/>
      <c r="K23" s="12">
        <f>IFERROR(I23/I$31,0)</f>
        <v>6.9725392699740055E-2</v>
      </c>
      <c r="L23" s="13">
        <f>SUM(C23,F23,I23)</f>
        <v>4.9548611111111085E-2</v>
      </c>
      <c r="M23" s="19"/>
      <c r="N23" s="14">
        <f>IFERROR(L23/L$31,0)</f>
        <v>8.0936985990584714E-2</v>
      </c>
    </row>
    <row r="24" spans="2:14" s="5" customFormat="1">
      <c r="B24" s="18" t="s">
        <v>16</v>
      </c>
      <c r="C24" s="11">
        <v>8.1018518518518505E-4</v>
      </c>
      <c r="D24" s="19"/>
      <c r="E24" s="12">
        <f t="shared" ref="E24:E28" si="12">IFERROR(C24/C$31,0)</f>
        <v>2.7914024803604889E-3</v>
      </c>
      <c r="F24" s="11">
        <v>1.6203703703703701E-4</v>
      </c>
      <c r="G24" s="19"/>
      <c r="H24" s="12">
        <f t="shared" ref="H24:H28" si="13">IFERROR(F24/F$31,0)</f>
        <v>1.3836726625815372E-3</v>
      </c>
      <c r="I24" s="11">
        <v>1.03009259259259E-3</v>
      </c>
      <c r="J24" s="19"/>
      <c r="K24" s="12">
        <f t="shared" ref="K24:K28" si="14">IFERROR(I24/I$31,0)</f>
        <v>5.0288168154593617E-3</v>
      </c>
      <c r="L24" s="13">
        <f t="shared" ref="L24:L28" si="15">SUM(C24,F24,I24)</f>
        <v>2.0023148148148122E-3</v>
      </c>
      <c r="M24" s="19"/>
      <c r="N24" s="14">
        <f t="shared" ref="N24:N28" si="16">IFERROR(L24/L$31,0)</f>
        <v>3.270754164067074E-3</v>
      </c>
    </row>
    <row r="25" spans="2:14" s="5" customFormat="1">
      <c r="B25" s="18" t="s">
        <v>17</v>
      </c>
      <c r="C25" s="11">
        <v>1.1226851851851901E-3</v>
      </c>
      <c r="D25" s="19"/>
      <c r="E25" s="12">
        <f t="shared" si="12"/>
        <v>3.8680862942138379E-3</v>
      </c>
      <c r="F25" s="11">
        <v>2.0833333333333299E-4</v>
      </c>
      <c r="G25" s="19"/>
      <c r="H25" s="12">
        <f t="shared" si="13"/>
        <v>1.7790077090334025E-3</v>
      </c>
      <c r="I25" s="11">
        <v>2.0833333333333299E-4</v>
      </c>
      <c r="J25" s="19"/>
      <c r="K25" s="12">
        <f t="shared" si="14"/>
        <v>1.0170640750367258E-3</v>
      </c>
      <c r="L25" s="13">
        <f t="shared" si="15"/>
        <v>1.539351851851856E-3</v>
      </c>
      <c r="M25" s="19"/>
      <c r="N25" s="14">
        <f t="shared" si="16"/>
        <v>2.5145104267105351E-3</v>
      </c>
    </row>
    <row r="26" spans="2:14" s="5" customFormat="1">
      <c r="B26" s="18" t="s">
        <v>18</v>
      </c>
      <c r="C26" s="11">
        <v>4.7326388888888897E-2</v>
      </c>
      <c r="D26" s="19"/>
      <c r="E26" s="12">
        <f t="shared" si="12"/>
        <v>0.16305778203134347</v>
      </c>
      <c r="F26" s="11">
        <v>1.47800925925926E-2</v>
      </c>
      <c r="G26" s="19"/>
      <c r="H26" s="12">
        <f t="shared" si="13"/>
        <v>0.12621071357975888</v>
      </c>
      <c r="I26" s="11">
        <v>3.3576388888888899E-2</v>
      </c>
      <c r="J26" s="19"/>
      <c r="K26" s="12">
        <f t="shared" si="14"/>
        <v>0.16391682676008595</v>
      </c>
      <c r="L26" s="13">
        <f t="shared" si="15"/>
        <v>9.5682870370370404E-2</v>
      </c>
      <c r="M26" s="19"/>
      <c r="N26" s="14">
        <f t="shared" si="16"/>
        <v>0.156296674418165</v>
      </c>
    </row>
    <row r="27" spans="2:14" s="5" customFormat="1">
      <c r="B27" s="18" t="s">
        <v>19</v>
      </c>
      <c r="C27" s="11">
        <v>8.4479166666666702E-2</v>
      </c>
      <c r="D27" s="19"/>
      <c r="E27" s="12">
        <f t="shared" si="12"/>
        <v>0.29106352434501748</v>
      </c>
      <c r="F27" s="11">
        <v>5.2326388888888901E-2</v>
      </c>
      <c r="G27" s="19"/>
      <c r="H27" s="12">
        <f t="shared" si="13"/>
        <v>0.44682743625222376</v>
      </c>
      <c r="I27" s="11">
        <v>5.97453703703704E-2</v>
      </c>
      <c r="J27" s="19"/>
      <c r="K27" s="12">
        <f t="shared" si="14"/>
        <v>0.29167137529664389</v>
      </c>
      <c r="L27" s="13">
        <f t="shared" si="15"/>
        <v>0.19655092592592599</v>
      </c>
      <c r="M27" s="19"/>
      <c r="N27" s="14">
        <f t="shared" si="16"/>
        <v>0.32106327869472334</v>
      </c>
    </row>
    <row r="28" spans="2:14" s="5" customFormat="1" ht="15.75" thickBot="1">
      <c r="B28" s="23" t="s">
        <v>20</v>
      </c>
      <c r="C28" s="20">
        <v>2.8009259259259298E-3</v>
      </c>
      <c r="D28" s="24"/>
      <c r="E28" s="21">
        <f t="shared" si="12"/>
        <v>9.650277146389134E-3</v>
      </c>
      <c r="F28" s="20">
        <v>0</v>
      </c>
      <c r="G28" s="24"/>
      <c r="H28" s="21">
        <f t="shared" si="13"/>
        <v>0</v>
      </c>
      <c r="I28" s="20">
        <v>3.0208333333333298E-3</v>
      </c>
      <c r="J28" s="24"/>
      <c r="K28" s="21">
        <f t="shared" si="14"/>
        <v>1.474742908803253E-2</v>
      </c>
      <c r="L28" s="13">
        <f t="shared" si="15"/>
        <v>5.8217592592592592E-3</v>
      </c>
      <c r="M28" s="24"/>
      <c r="N28" s="22">
        <f t="shared" si="16"/>
        <v>9.5097649972586146E-3</v>
      </c>
    </row>
    <row r="29" spans="2:14" s="5" customFormat="1" ht="16.5" thickTop="1" thickBot="1">
      <c r="B29" s="31" t="s">
        <v>3</v>
      </c>
      <c r="C29" s="32">
        <f>SUM(C23:C28)</f>
        <v>0.16416666666666671</v>
      </c>
      <c r="D29" s="33"/>
      <c r="E29" s="33">
        <f>IFERROR(SUM(E23:E28),0)</f>
        <v>0.56561789687761699</v>
      </c>
      <c r="F29" s="32">
        <f>SUM(F23:F28)</f>
        <v>7.5115740740740761E-2</v>
      </c>
      <c r="G29" s="33"/>
      <c r="H29" s="33">
        <f>IFERROR(SUM(H23:H28),0)</f>
        <v>0.64143111286815579</v>
      </c>
      <c r="I29" s="32">
        <f>SUM(I23:I28)</f>
        <v>0.11186342592592596</v>
      </c>
      <c r="J29" s="33"/>
      <c r="K29" s="33">
        <f>IFERROR(SUM(K23:K28),0)</f>
        <v>0.54610690473499846</v>
      </c>
      <c r="L29" s="32">
        <f>SUM(L23:L28)</f>
        <v>0.35114583333333343</v>
      </c>
      <c r="M29" s="33"/>
      <c r="N29" s="34">
        <f>IFERROR(SUM(N23:N28),0)</f>
        <v>0.5735919686915093</v>
      </c>
    </row>
    <row r="30" spans="2:14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6.5" thickTop="1" thickBot="1">
      <c r="B31" s="31" t="s">
        <v>6</v>
      </c>
      <c r="C31" s="32">
        <f>SUM(C20,C29)</f>
        <v>0.29024305555555557</v>
      </c>
      <c r="D31" s="35"/>
      <c r="E31" s="36">
        <f>IFERROR(SUM(E20,E29),0)</f>
        <v>0.99999999999999989</v>
      </c>
      <c r="F31" s="32">
        <f>SUM(F20,F29)</f>
        <v>0.11710648148148151</v>
      </c>
      <c r="G31" s="35"/>
      <c r="H31" s="36">
        <f>IFERROR(SUM(H20,H29),0)</f>
        <v>1</v>
      </c>
      <c r="I31" s="32">
        <f>SUM(I20,I29)</f>
        <v>0.20483796296296294</v>
      </c>
      <c r="J31" s="35"/>
      <c r="K31" s="36">
        <f>IFERROR(SUM(K20,K29),0)</f>
        <v>0.99999999999999978</v>
      </c>
      <c r="L31" s="37">
        <f>SUM(L20,L29)</f>
        <v>0.61218750000000011</v>
      </c>
      <c r="M31" s="35"/>
      <c r="N31" s="38">
        <f>IFERROR(SUM(N20,N29),0)</f>
        <v>0.99999999999999978</v>
      </c>
    </row>
    <row r="32" spans="2:14" s="5" customFormat="1" ht="66" customHeight="1" thickTop="1" thickBot="1">
      <c r="B32" s="181" t="s">
        <v>184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3"/>
    </row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8"/>
  <dimension ref="B2:N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/>
    <row r="3" spans="2:14">
      <c r="B3" s="184" t="s">
        <v>35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</row>
    <row r="4" spans="2:14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</row>
    <row r="5" spans="2:14">
      <c r="B5" s="39"/>
      <c r="C5" s="190" t="s">
        <v>0</v>
      </c>
      <c r="D5" s="190"/>
      <c r="E5" s="190"/>
      <c r="F5" s="190" t="s">
        <v>1</v>
      </c>
      <c r="G5" s="190"/>
      <c r="H5" s="190"/>
      <c r="I5" s="190" t="s">
        <v>2</v>
      </c>
      <c r="J5" s="190"/>
      <c r="K5" s="190"/>
      <c r="L5" s="190" t="s">
        <v>3</v>
      </c>
      <c r="M5" s="190"/>
      <c r="N5" s="191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3.6770833333333301E-2</v>
      </c>
      <c r="D7" s="12">
        <f t="shared" ref="D7:D19" si="0">IFERROR(C7/C$20,0)</f>
        <v>0.21960323494850328</v>
      </c>
      <c r="E7" s="12">
        <f t="shared" ref="E7:E19" si="1">IFERROR(C7/C$31,0)</f>
        <v>0.10333051453847644</v>
      </c>
      <c r="F7" s="11">
        <v>1.1296296296296301E-2</v>
      </c>
      <c r="G7" s="12">
        <f t="shared" ref="G7:G19" si="2">IFERROR(F7/F$20,0)</f>
        <v>0.1895145631067961</v>
      </c>
      <c r="H7" s="12">
        <f t="shared" ref="H7:H19" si="3">IFERROR(F7/F$31,0)</f>
        <v>7.8919705668310816E-2</v>
      </c>
      <c r="I7" s="11">
        <v>2.78819444444444E-2</v>
      </c>
      <c r="J7" s="12">
        <f t="shared" ref="J7:J19" si="4">IFERROR(I7/I$20,0)</f>
        <v>0.23270865533230284</v>
      </c>
      <c r="K7" s="12">
        <f t="shared" ref="K7:K19" si="5">IFERROR(I7/I$31,0)</f>
        <v>0.11427893738140406</v>
      </c>
      <c r="L7" s="13">
        <f>SUM(C7,F7,I7)</f>
        <v>7.5949074074074002E-2</v>
      </c>
      <c r="M7" s="12">
        <f t="shared" ref="M7:M12" si="6">IFERROR(L7/L$20,0)</f>
        <v>0.21895959157796374</v>
      </c>
      <c r="N7" s="14">
        <f t="shared" ref="N7:N12" si="7">IFERROR(L7/L$31,0)</f>
        <v>0.1022229838144345</v>
      </c>
    </row>
    <row r="8" spans="2:14">
      <c r="B8" s="148" t="s">
        <v>115</v>
      </c>
      <c r="C8" s="11">
        <v>3.54166666666667E-2</v>
      </c>
      <c r="D8" s="12">
        <f t="shared" si="0"/>
        <v>0.2115158636897769</v>
      </c>
      <c r="E8" s="12">
        <f t="shared" si="1"/>
        <v>9.952514148181886E-2</v>
      </c>
      <c r="F8" s="11">
        <v>1.2951388888888899E-2</v>
      </c>
      <c r="G8" s="12">
        <f t="shared" si="2"/>
        <v>0.21728155339805832</v>
      </c>
      <c r="H8" s="12">
        <f t="shared" si="3"/>
        <v>9.0482736314385082E-2</v>
      </c>
      <c r="I8" s="11">
        <v>2.6944444444444399E-2</v>
      </c>
      <c r="J8" s="12">
        <f t="shared" si="4"/>
        <v>0.22488408037094268</v>
      </c>
      <c r="K8" s="12">
        <f t="shared" si="5"/>
        <v>0.11043643263757102</v>
      </c>
      <c r="L8" s="13">
        <f t="shared" ref="L8:L19" si="8">SUM(C8,F8,I8)</f>
        <v>7.5312500000000004E-2</v>
      </c>
      <c r="M8" s="12">
        <f t="shared" si="6"/>
        <v>0.21712436184056866</v>
      </c>
      <c r="N8" s="14">
        <f t="shared" si="7"/>
        <v>0.10136619257551446</v>
      </c>
    </row>
    <row r="9" spans="2:14">
      <c r="B9" s="10" t="s">
        <v>51</v>
      </c>
      <c r="C9" s="11">
        <v>2.0104166666666701E-2</v>
      </c>
      <c r="D9" s="12">
        <f t="shared" si="0"/>
        <v>0.12006635791802051</v>
      </c>
      <c r="E9" s="12">
        <f t="shared" si="1"/>
        <v>5.6495153841150156E-2</v>
      </c>
      <c r="F9" s="11">
        <v>1.71296296296296E-3</v>
      </c>
      <c r="G9" s="12">
        <f t="shared" si="2"/>
        <v>2.8737864077669838E-2</v>
      </c>
      <c r="H9" s="12">
        <f t="shared" si="3"/>
        <v>1.1967332416915959E-2</v>
      </c>
      <c r="I9" s="11">
        <v>1.34027777777778E-2</v>
      </c>
      <c r="J9" s="12">
        <f t="shared" si="4"/>
        <v>0.11186244204018578</v>
      </c>
      <c r="K9" s="12">
        <f t="shared" si="5"/>
        <v>5.4933586337761027E-2</v>
      </c>
      <c r="L9" s="13">
        <f t="shared" si="8"/>
        <v>3.5219907407407464E-2</v>
      </c>
      <c r="M9" s="12">
        <f t="shared" si="6"/>
        <v>0.10153825619807152</v>
      </c>
      <c r="N9" s="14">
        <f t="shared" si="7"/>
        <v>4.7403922546072078E-2</v>
      </c>
    </row>
    <row r="10" spans="2:14">
      <c r="B10" s="10" t="s">
        <v>11</v>
      </c>
      <c r="C10" s="11">
        <v>2.73958333333333E-2</v>
      </c>
      <c r="D10" s="12">
        <f t="shared" si="0"/>
        <v>0.1636137416188565</v>
      </c>
      <c r="E10" s="12">
        <f t="shared" si="1"/>
        <v>7.6985624146230294E-2</v>
      </c>
      <c r="F10" s="11">
        <v>8.0439814814814801E-3</v>
      </c>
      <c r="G10" s="12">
        <f t="shared" si="2"/>
        <v>0.13495145631067954</v>
      </c>
      <c r="H10" s="12">
        <f t="shared" si="3"/>
        <v>5.6197946147004081E-2</v>
      </c>
      <c r="I10" s="11">
        <v>1.9398148148148098E-2</v>
      </c>
      <c r="J10" s="12">
        <f t="shared" si="4"/>
        <v>0.16190108191653763</v>
      </c>
      <c r="K10" s="12">
        <f t="shared" si="5"/>
        <v>7.9506641366223749E-2</v>
      </c>
      <c r="L10" s="13">
        <f t="shared" si="8"/>
        <v>5.483796296296288E-2</v>
      </c>
      <c r="M10" s="12">
        <f t="shared" si="6"/>
        <v>0.15809669992325384</v>
      </c>
      <c r="N10" s="14">
        <f t="shared" si="7"/>
        <v>7.3808670727337752E-2</v>
      </c>
    </row>
    <row r="11" spans="2:14">
      <c r="B11" s="10" t="s">
        <v>12</v>
      </c>
      <c r="C11" s="11">
        <v>9.2129629629629593E-3</v>
      </c>
      <c r="D11" s="12">
        <f t="shared" si="0"/>
        <v>5.5021773691850392E-2</v>
      </c>
      <c r="E11" s="12">
        <f t="shared" si="1"/>
        <v>2.5889546607688791E-2</v>
      </c>
      <c r="F11" s="11">
        <v>3.2060185185185199E-3</v>
      </c>
      <c r="G11" s="12">
        <f t="shared" si="2"/>
        <v>5.3786407766990292E-2</v>
      </c>
      <c r="H11" s="12">
        <f t="shared" si="3"/>
        <v>2.2398318104633295E-2</v>
      </c>
      <c r="I11" s="11">
        <v>7.2106481481481501E-3</v>
      </c>
      <c r="J11" s="12">
        <f t="shared" si="4"/>
        <v>6.0181607418856344E-2</v>
      </c>
      <c r="K11" s="12">
        <f t="shared" si="5"/>
        <v>2.955407969639471E-2</v>
      </c>
      <c r="L11" s="13">
        <f t="shared" si="8"/>
        <v>1.9629629629629629E-2</v>
      </c>
      <c r="M11" s="12">
        <f t="shared" si="6"/>
        <v>5.6591811538589887E-2</v>
      </c>
      <c r="N11" s="14">
        <f t="shared" si="7"/>
        <v>2.6420326203791689E-2</v>
      </c>
    </row>
    <row r="12" spans="2:14">
      <c r="B12" s="10" t="s">
        <v>186</v>
      </c>
      <c r="C12" s="11">
        <v>1.3449074074074099E-2</v>
      </c>
      <c r="D12" s="12">
        <f t="shared" si="0"/>
        <v>8.0320729937098365E-2</v>
      </c>
      <c r="E12" s="12">
        <f t="shared" si="1"/>
        <v>3.779353411825935E-2</v>
      </c>
      <c r="F12" s="11">
        <v>7.7546296296296304E-4</v>
      </c>
      <c r="G12" s="12">
        <f t="shared" si="2"/>
        <v>1.3009708737864072E-2</v>
      </c>
      <c r="H12" s="12">
        <f t="shared" si="3"/>
        <v>5.4176437292795315E-3</v>
      </c>
      <c r="I12" s="11">
        <v>9.1782407407407403E-3</v>
      </c>
      <c r="J12" s="12">
        <f t="shared" si="4"/>
        <v>7.660355486862451E-2</v>
      </c>
      <c r="K12" s="12">
        <f t="shared" si="5"/>
        <v>3.7618595825426961E-2</v>
      </c>
      <c r="L12" s="13">
        <f t="shared" si="8"/>
        <v>2.3402777777777804E-2</v>
      </c>
      <c r="M12" s="12">
        <f t="shared" si="6"/>
        <v>6.7469718709333062E-2</v>
      </c>
      <c r="N12" s="14">
        <f t="shared" si="7"/>
        <v>3.1498761547209229E-2</v>
      </c>
    </row>
    <row r="13" spans="2:14">
      <c r="B13" s="10" t="s">
        <v>122</v>
      </c>
      <c r="C13" s="11">
        <v>2.21064814814815E-3</v>
      </c>
      <c r="D13" s="12">
        <f t="shared" si="0"/>
        <v>1.3202460772793263E-2</v>
      </c>
      <c r="E13" s="12">
        <f t="shared" si="1"/>
        <v>6.2121902036037253E-3</v>
      </c>
      <c r="F13" s="11">
        <v>3.2407407407407401E-4</v>
      </c>
      <c r="G13" s="12">
        <f t="shared" si="2"/>
        <v>5.4368932038834916E-3</v>
      </c>
      <c r="H13" s="12">
        <f t="shared" si="3"/>
        <v>2.2640899167138337E-3</v>
      </c>
      <c r="I13" s="11">
        <v>9.6064814814814797E-4</v>
      </c>
      <c r="J13" s="12">
        <f t="shared" si="4"/>
        <v>8.0177743431221089E-3</v>
      </c>
      <c r="K13" s="12">
        <f t="shared" si="5"/>
        <v>3.9373814041745742E-3</v>
      </c>
      <c r="L13" s="13">
        <f t="shared" ref="L13:L14" si="9">SUM(C13,F13,I13)</f>
        <v>3.4953703703703718E-3</v>
      </c>
      <c r="M13" s="12">
        <f t="shared" ref="M13:M14" si="10">IFERROR(L13/L$20,0)</f>
        <v>1.0077079648970609E-2</v>
      </c>
      <c r="N13" s="14">
        <f t="shared" ref="N13:N14" si="11">IFERROR(L13/L$31,0)</f>
        <v>4.7045628027978141E-3</v>
      </c>
    </row>
    <row r="14" spans="2:14">
      <c r="B14" s="10" t="s">
        <v>123</v>
      </c>
      <c r="C14" s="11">
        <v>6.01851851851852E-4</v>
      </c>
      <c r="D14" s="12">
        <f t="shared" si="0"/>
        <v>3.5943872261007814E-3</v>
      </c>
      <c r="E14" s="12">
        <f t="shared" si="1"/>
        <v>1.6912769140701232E-3</v>
      </c>
      <c r="F14" s="11">
        <v>2.4305555555555601E-4</v>
      </c>
      <c r="G14" s="12">
        <f t="shared" si="2"/>
        <v>4.0776699029126274E-3</v>
      </c>
      <c r="H14" s="12">
        <f t="shared" si="3"/>
        <v>1.6980674375353787E-3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8.4490740740740804E-4</v>
      </c>
      <c r="M14" s="12">
        <f t="shared" si="10"/>
        <v>2.4358503787246847E-3</v>
      </c>
      <c r="N14" s="14">
        <f t="shared" si="11"/>
        <v>1.1371956443849026E-3</v>
      </c>
    </row>
    <row r="15" spans="2:14">
      <c r="B15" s="148" t="s">
        <v>222</v>
      </c>
      <c r="C15" s="15">
        <v>1.9675925925925899E-4</v>
      </c>
      <c r="D15" s="12">
        <f t="shared" si="0"/>
        <v>1.175088131609869E-3</v>
      </c>
      <c r="E15" s="12">
        <f t="shared" si="1"/>
        <v>5.5291745267677019E-4</v>
      </c>
      <c r="F15" s="15">
        <v>0</v>
      </c>
      <c r="G15" s="12">
        <f t="shared" si="2"/>
        <v>0</v>
      </c>
      <c r="H15" s="12">
        <f t="shared" si="3"/>
        <v>0</v>
      </c>
      <c r="I15" s="11">
        <v>2.0833333333333299E-4</v>
      </c>
      <c r="J15" s="12">
        <f t="shared" si="4"/>
        <v>1.7387944358578044E-3</v>
      </c>
      <c r="K15" s="12">
        <f t="shared" si="5"/>
        <v>8.5388994307400282E-4</v>
      </c>
      <c r="L15" s="13">
        <f t="shared" si="8"/>
        <v>4.0509259259259198E-4</v>
      </c>
      <c r="M15" s="12">
        <f>IFERROR(L15/L$20,0)</f>
        <v>1.1678734692515584E-3</v>
      </c>
      <c r="N15" s="14">
        <f>IFERROR(L15/L$31,0)</f>
        <v>5.4523078840371922E-4</v>
      </c>
    </row>
    <row r="16" spans="2:14">
      <c r="B16" s="148" t="s">
        <v>223</v>
      </c>
      <c r="C16" s="11">
        <v>8.4490740740740696E-4</v>
      </c>
      <c r="D16" s="12">
        <f t="shared" si="0"/>
        <v>5.0459666827953244E-3</v>
      </c>
      <c r="E16" s="12">
        <f t="shared" si="1"/>
        <v>2.3742925909061327E-3</v>
      </c>
      <c r="F16" s="11">
        <v>2.0254629629629598E-3</v>
      </c>
      <c r="G16" s="12">
        <f t="shared" si="2"/>
        <v>3.3980582524271774E-2</v>
      </c>
      <c r="H16" s="12">
        <f t="shared" si="3"/>
        <v>1.415056197946144E-2</v>
      </c>
      <c r="I16" s="11">
        <v>2.5000000000000001E-3</v>
      </c>
      <c r="J16" s="12">
        <f t="shared" si="4"/>
        <v>2.0865533230293686E-2</v>
      </c>
      <c r="K16" s="12">
        <f t="shared" si="5"/>
        <v>1.024667931688805E-2</v>
      </c>
      <c r="L16" s="13">
        <f t="shared" si="8"/>
        <v>5.3703703703703674E-3</v>
      </c>
      <c r="M16" s="12">
        <f>IFERROR(L16/L$20,0)</f>
        <v>1.5482665420934962E-2</v>
      </c>
      <c r="N16" s="14">
        <f>IFERROR(L16/L$31,0)</f>
        <v>7.2282024519807414E-3</v>
      </c>
    </row>
    <row r="17" spans="2:14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>IFERROR(L17/L$20,0)</f>
        <v>0</v>
      </c>
      <c r="N17" s="14">
        <f>IFERROR(L17/L$31,0)</f>
        <v>0</v>
      </c>
    </row>
    <row r="18" spans="2:14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/>
      <c r="M18" s="12"/>
      <c r="N18" s="14"/>
    </row>
    <row r="19" spans="2:14" ht="15.75" thickBot="1">
      <c r="B19" s="10" t="s">
        <v>13</v>
      </c>
      <c r="C19" s="11">
        <v>2.12384259259259E-2</v>
      </c>
      <c r="D19" s="12">
        <f t="shared" si="0"/>
        <v>0.1268403953825947</v>
      </c>
      <c r="E19" s="12">
        <f t="shared" si="1"/>
        <v>5.9682560333051374E-2</v>
      </c>
      <c r="F19" s="11">
        <v>1.90277777777778E-2</v>
      </c>
      <c r="G19" s="12">
        <f t="shared" si="2"/>
        <v>0.31922330097087398</v>
      </c>
      <c r="H19" s="12">
        <f t="shared" si="3"/>
        <v>0.13293442225276955</v>
      </c>
      <c r="I19" s="11">
        <v>1.21296296296296E-2</v>
      </c>
      <c r="J19" s="12">
        <f t="shared" si="4"/>
        <v>0.10123647604327653</v>
      </c>
      <c r="K19" s="12">
        <f t="shared" si="5"/>
        <v>4.9715370018975233E-2</v>
      </c>
      <c r="L19" s="13">
        <f t="shared" si="8"/>
        <v>5.2395833333333301E-2</v>
      </c>
      <c r="M19" s="12">
        <f>IFERROR(L19/L$20,0)</f>
        <v>0.15105609129433742</v>
      </c>
      <c r="N19" s="14">
        <f>IFERROR(L19/L$31,0)</f>
        <v>7.0521707974389683E-2</v>
      </c>
    </row>
    <row r="20" spans="2:14" ht="16.5" thickTop="1" thickBot="1">
      <c r="B20" s="31" t="s">
        <v>3</v>
      </c>
      <c r="C20" s="32">
        <f>SUM(C7:C19)</f>
        <v>0.16744212962962965</v>
      </c>
      <c r="D20" s="33">
        <f>IFERROR(SUM(D7:D19),0)</f>
        <v>0.99999999999999989</v>
      </c>
      <c r="E20" s="33">
        <f>IFERROR(SUM(E7:E19),0)</f>
        <v>0.47053275222793206</v>
      </c>
      <c r="F20" s="32">
        <f>SUM(F7:F19)</f>
        <v>5.960648148148151E-2</v>
      </c>
      <c r="G20" s="33">
        <f>IFERROR(SUM(G7:G19),0)</f>
        <v>1</v>
      </c>
      <c r="H20" s="33">
        <f>IFERROR(SUM(H7:H19),0)</f>
        <v>0.41643082396700903</v>
      </c>
      <c r="I20" s="32">
        <f>SUM(I7:I19)</f>
        <v>0.11981481481481468</v>
      </c>
      <c r="J20" s="33">
        <f>IFERROR(SUM(J7:J19),0)</f>
        <v>1</v>
      </c>
      <c r="K20" s="33">
        <f>IFERROR(SUM(K7:K19),0)</f>
        <v>0.49108159392789347</v>
      </c>
      <c r="L20" s="32">
        <f>SUM(L7:L19)</f>
        <v>0.34686342592592584</v>
      </c>
      <c r="M20" s="33">
        <f>IFERROR(SUM(M7:M19),0)</f>
        <v>1</v>
      </c>
      <c r="N20" s="34">
        <f>IFERROR(SUM(N7:N19),0)</f>
        <v>0.46685775707631655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6" t="s">
        <v>5</v>
      </c>
      <c r="L22" s="16" t="s">
        <v>57</v>
      </c>
      <c r="M22" s="16" t="s">
        <v>5</v>
      </c>
      <c r="N22" s="17" t="s">
        <v>5</v>
      </c>
    </row>
    <row r="23" spans="2:14">
      <c r="B23" s="18" t="s">
        <v>15</v>
      </c>
      <c r="C23" s="11">
        <v>3.1875000000000001E-2</v>
      </c>
      <c r="D23" s="19"/>
      <c r="E23" s="12">
        <f>IFERROR(C23/C$31,0)</f>
        <v>8.9572627333636884E-2</v>
      </c>
      <c r="F23" s="11">
        <v>9.2245370370370398E-3</v>
      </c>
      <c r="G23" s="19"/>
      <c r="H23" s="12">
        <f>IFERROR(F23/F$31,0)</f>
        <v>6.4445702272175942E-2</v>
      </c>
      <c r="I23" s="11">
        <v>1.7187500000000001E-2</v>
      </c>
      <c r="J23" s="19"/>
      <c r="K23" s="12">
        <f>IFERROR(I23/I$31,0)</f>
        <v>7.0445920303605358E-2</v>
      </c>
      <c r="L23" s="13">
        <f>SUM(C23,F23,I23)</f>
        <v>5.828703703703704E-2</v>
      </c>
      <c r="M23" s="19"/>
      <c r="N23" s="14">
        <f>IFERROR(L23/L$31,0)</f>
        <v>7.8450921440032406E-2</v>
      </c>
    </row>
    <row r="24" spans="2:14">
      <c r="B24" s="18" t="s">
        <v>16</v>
      </c>
      <c r="C24" s="11">
        <v>8.1018518518518505E-4</v>
      </c>
      <c r="D24" s="19"/>
      <c r="E24" s="12">
        <f t="shared" ref="E24:E28" si="12">IFERROR(C24/C$31,0)</f>
        <v>2.2767189227867034E-3</v>
      </c>
      <c r="F24" s="11">
        <v>2.89351851851852E-4</v>
      </c>
      <c r="G24" s="19"/>
      <c r="H24" s="12">
        <f t="shared" ref="H24:H28" si="13">IFERROR(F24/F$31,0)</f>
        <v>2.0215088542087814E-3</v>
      </c>
      <c r="I24" s="11">
        <v>1.03009259259259E-3</v>
      </c>
      <c r="J24" s="19"/>
      <c r="K24" s="12">
        <f t="shared" ref="K24:K28" si="14">IFERROR(I24/I$31,0)</f>
        <v>4.2220113851992331E-3</v>
      </c>
      <c r="L24" s="13">
        <f t="shared" ref="L24:L28" si="15">SUM(C24,F24,I24)</f>
        <v>2.1296296296296272E-3</v>
      </c>
      <c r="M24" s="19"/>
      <c r="N24" s="14">
        <f t="shared" ref="N24:N28" si="16">IFERROR(L24/L$31,0)</f>
        <v>2.8663561447509816E-3</v>
      </c>
    </row>
    <row r="25" spans="2:14">
      <c r="B25" s="18" t="s">
        <v>17</v>
      </c>
      <c r="C25" s="11">
        <v>1.4351851851851899E-3</v>
      </c>
      <c r="D25" s="19"/>
      <c r="E25" s="12">
        <f t="shared" si="12"/>
        <v>4.0330449489364602E-3</v>
      </c>
      <c r="F25" s="11">
        <v>2.0833333333333299E-4</v>
      </c>
      <c r="G25" s="19"/>
      <c r="H25" s="12">
        <f t="shared" si="13"/>
        <v>1.4554863750303195E-3</v>
      </c>
      <c r="I25" s="11">
        <v>2.0833333333333299E-4</v>
      </c>
      <c r="J25" s="19"/>
      <c r="K25" s="12">
        <f t="shared" si="14"/>
        <v>8.5388994307400282E-4</v>
      </c>
      <c r="L25" s="13">
        <f t="shared" si="15"/>
        <v>1.8518518518518558E-3</v>
      </c>
      <c r="M25" s="19"/>
      <c r="N25" s="14">
        <f t="shared" si="16"/>
        <v>2.4924836041312968E-3</v>
      </c>
    </row>
    <row r="26" spans="2:14">
      <c r="B26" s="18" t="s">
        <v>18</v>
      </c>
      <c r="C26" s="11">
        <v>5.7361111111111099E-2</v>
      </c>
      <c r="D26" s="19"/>
      <c r="E26" s="12">
        <f t="shared" si="12"/>
        <v>0.16119169973329858</v>
      </c>
      <c r="F26" s="11">
        <v>1.9039351851851901E-2</v>
      </c>
      <c r="G26" s="19"/>
      <c r="H26" s="12">
        <f t="shared" si="13"/>
        <v>0.1330152826069381</v>
      </c>
      <c r="I26" s="11">
        <v>3.8969907407407398E-2</v>
      </c>
      <c r="J26" s="19"/>
      <c r="K26" s="12">
        <f t="shared" si="14"/>
        <v>0.15972485768500952</v>
      </c>
      <c r="L26" s="13">
        <f t="shared" si="15"/>
        <v>0.1153703703703704</v>
      </c>
      <c r="M26" s="19"/>
      <c r="N26" s="14">
        <f t="shared" si="16"/>
        <v>0.15528172853737948</v>
      </c>
    </row>
    <row r="27" spans="2:14">
      <c r="B27" s="18" t="s">
        <v>19</v>
      </c>
      <c r="C27" s="11">
        <v>9.3576388888888903E-2</v>
      </c>
      <c r="D27" s="19"/>
      <c r="E27" s="12">
        <f t="shared" si="12"/>
        <v>0.26296103558186434</v>
      </c>
      <c r="F27" s="11">
        <v>5.4768518518518501E-2</v>
      </c>
      <c r="G27" s="19"/>
      <c r="H27" s="12">
        <f t="shared" si="13"/>
        <v>0.38263119592463785</v>
      </c>
      <c r="I27" s="11">
        <v>6.3634259259259293E-2</v>
      </c>
      <c r="J27" s="19"/>
      <c r="K27" s="12">
        <f t="shared" si="14"/>
        <v>0.26081593927893765</v>
      </c>
      <c r="L27" s="13">
        <f t="shared" si="15"/>
        <v>0.21197916666666672</v>
      </c>
      <c r="M27" s="19"/>
      <c r="N27" s="14">
        <f t="shared" si="16"/>
        <v>0.28531148256040384</v>
      </c>
    </row>
    <row r="28" spans="2:14" ht="15.75" thickBot="1">
      <c r="B28" s="23" t="s">
        <v>20</v>
      </c>
      <c r="C28" s="20">
        <v>3.3564814814814798E-3</v>
      </c>
      <c r="D28" s="24"/>
      <c r="E28" s="21">
        <f t="shared" si="12"/>
        <v>9.4321212515449098E-3</v>
      </c>
      <c r="F28" s="20">
        <v>0</v>
      </c>
      <c r="G28" s="24"/>
      <c r="H28" s="21">
        <f t="shared" si="13"/>
        <v>0</v>
      </c>
      <c r="I28" s="20">
        <v>3.1365740740740698E-3</v>
      </c>
      <c r="J28" s="24"/>
      <c r="K28" s="21">
        <f t="shared" si="14"/>
        <v>1.2855787476280824E-2</v>
      </c>
      <c r="L28" s="13">
        <f t="shared" si="15"/>
        <v>6.4930555555555497E-3</v>
      </c>
      <c r="M28" s="24"/>
      <c r="N28" s="22">
        <f t="shared" si="16"/>
        <v>8.7392706369853329E-3</v>
      </c>
    </row>
    <row r="29" spans="2:14" ht="16.5" thickTop="1" thickBot="1">
      <c r="B29" s="31" t="s">
        <v>3</v>
      </c>
      <c r="C29" s="32">
        <f>SUM(C23:C28)</f>
        <v>0.18841435185185185</v>
      </c>
      <c r="D29" s="33"/>
      <c r="E29" s="33">
        <f>IFERROR(SUM(E23:E28),0)</f>
        <v>0.52946724777206788</v>
      </c>
      <c r="F29" s="32">
        <f>SUM(F23:F28)</f>
        <v>8.3530092592592628E-2</v>
      </c>
      <c r="G29" s="33"/>
      <c r="H29" s="33">
        <f>IFERROR(SUM(H23:H28),0)</f>
        <v>0.58356917603299097</v>
      </c>
      <c r="I29" s="32">
        <f>SUM(I23:I28)</f>
        <v>0.12416666666666669</v>
      </c>
      <c r="J29" s="33"/>
      <c r="K29" s="33">
        <f>IFERROR(SUM(K23:K28),0)</f>
        <v>0.50891840607210659</v>
      </c>
      <c r="L29" s="32">
        <f>SUM(L23:L28)</f>
        <v>0.39611111111111119</v>
      </c>
      <c r="M29" s="33"/>
      <c r="N29" s="34">
        <f>IFERROR(SUM(N23:N28),0)</f>
        <v>0.53314224292368328</v>
      </c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>
      <c r="B31" s="31" t="s">
        <v>6</v>
      </c>
      <c r="C31" s="32">
        <f>SUM(C20,C29)</f>
        <v>0.35585648148148152</v>
      </c>
      <c r="D31" s="35"/>
      <c r="E31" s="36">
        <f>IFERROR(SUM(E20,E29),0)</f>
        <v>1</v>
      </c>
      <c r="F31" s="32">
        <f>SUM(F20,F29)</f>
        <v>0.14313657407407415</v>
      </c>
      <c r="G31" s="35"/>
      <c r="H31" s="36">
        <f>IFERROR(SUM(H20,H29),0)</f>
        <v>1</v>
      </c>
      <c r="I31" s="32">
        <f>SUM(I20,I29)</f>
        <v>0.24398148148148135</v>
      </c>
      <c r="J31" s="35"/>
      <c r="K31" s="36">
        <f>IFERROR(SUM(K20,K29),0)</f>
        <v>1</v>
      </c>
      <c r="L31" s="37">
        <f>SUM(L20,L29)</f>
        <v>0.74297453703703709</v>
      </c>
      <c r="M31" s="35"/>
      <c r="N31" s="38">
        <f>IFERROR(SUM(N20,N29),0)</f>
        <v>0.99999999999999978</v>
      </c>
    </row>
    <row r="32" spans="2:14" ht="66" customHeight="1" thickTop="1" thickBot="1">
      <c r="B32" s="181" t="s">
        <v>183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3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/>
  <dimension ref="B1:K67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4" t="s">
        <v>36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s="5" customFormat="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s="5" customFormat="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1.06828703703704E-2</v>
      </c>
      <c r="D7" s="12">
        <f t="shared" ref="D7:D19" si="0">IFERROR(C7/C$20,0)</f>
        <v>0.18030865403399132</v>
      </c>
      <c r="E7" s="12">
        <f t="shared" ref="E7:E19" si="1">IFERROR(C7/C$31,0)</f>
        <v>5.5912284952750184E-2</v>
      </c>
      <c r="F7" s="11">
        <v>2.21064814814815E-3</v>
      </c>
      <c r="G7" s="12">
        <f t="shared" ref="G7:G19" si="2">IFERROR(F7/F$20,0)</f>
        <v>0.13526912181303127</v>
      </c>
      <c r="H7" s="12">
        <f t="shared" ref="H7:H19" si="3">IFERROR(F7/F$31,0)</f>
        <v>5.614344503233392E-2</v>
      </c>
      <c r="I7" s="11">
        <v>1.28935185185185E-2</v>
      </c>
      <c r="J7" s="12">
        <f t="shared" ref="J7:J19" si="4">IFERROR(I7/I$20,0)</f>
        <v>0.17057112233961103</v>
      </c>
      <c r="K7" s="14">
        <f t="shared" ref="K7:K19" si="5">IFERROR(I7/I$31,0)</f>
        <v>5.5951783023606233E-2</v>
      </c>
    </row>
    <row r="8" spans="2:11" s="5" customFormat="1">
      <c r="B8" s="148" t="s">
        <v>115</v>
      </c>
      <c r="C8" s="11">
        <v>2.02083333333333E-2</v>
      </c>
      <c r="D8" s="12">
        <f t="shared" si="0"/>
        <v>0.3410822426255119</v>
      </c>
      <c r="E8" s="12">
        <f t="shared" si="1"/>
        <v>0.10576690089653455</v>
      </c>
      <c r="F8" s="11">
        <v>4.4675925925925898E-3</v>
      </c>
      <c r="G8" s="12">
        <f t="shared" si="2"/>
        <v>0.27337110481586385</v>
      </c>
      <c r="H8" s="12">
        <f t="shared" si="3"/>
        <v>0.11346266901822441</v>
      </c>
      <c r="I8" s="11">
        <v>2.46759259259259E-2</v>
      </c>
      <c r="J8" s="12">
        <f t="shared" si="4"/>
        <v>0.32644311743990201</v>
      </c>
      <c r="K8" s="14">
        <f t="shared" si="5"/>
        <v>0.1070818684078353</v>
      </c>
    </row>
    <row r="9" spans="2:11" s="5" customFormat="1">
      <c r="B9" s="10" t="s">
        <v>51</v>
      </c>
      <c r="C9" s="11">
        <v>1.1226851851851901E-3</v>
      </c>
      <c r="D9" s="12">
        <f t="shared" si="0"/>
        <v>1.8949013479195219E-2</v>
      </c>
      <c r="E9" s="12">
        <f t="shared" si="1"/>
        <v>5.8759389386963999E-3</v>
      </c>
      <c r="F9" s="11">
        <v>1.46990740740741E-3</v>
      </c>
      <c r="G9" s="12">
        <f t="shared" si="2"/>
        <v>8.9943342776204124E-2</v>
      </c>
      <c r="H9" s="12">
        <f t="shared" si="3"/>
        <v>3.733098177542625E-2</v>
      </c>
      <c r="I9" s="11">
        <v>2.5925925925925899E-3</v>
      </c>
      <c r="J9" s="12">
        <f t="shared" si="4"/>
        <v>3.4297963558413719E-2</v>
      </c>
      <c r="K9" s="14">
        <f t="shared" si="5"/>
        <v>1.1250627825213466E-2</v>
      </c>
    </row>
    <row r="10" spans="2:11" s="5" customFormat="1">
      <c r="B10" s="10" t="s">
        <v>11</v>
      </c>
      <c r="C10" s="11">
        <v>1.0949074074074101E-2</v>
      </c>
      <c r="D10" s="12">
        <f t="shared" si="0"/>
        <v>0.18480171908575921</v>
      </c>
      <c r="E10" s="12">
        <f t="shared" si="1"/>
        <v>5.7305548824812196E-2</v>
      </c>
      <c r="F10" s="11">
        <v>5.5092592592592598E-3</v>
      </c>
      <c r="G10" s="12">
        <f t="shared" si="2"/>
        <v>0.33711048158640228</v>
      </c>
      <c r="H10" s="12">
        <f t="shared" si="3"/>
        <v>0.13991769547325092</v>
      </c>
      <c r="I10" s="11">
        <v>1.6458333333333301E-2</v>
      </c>
      <c r="J10" s="12">
        <f t="shared" si="4"/>
        <v>0.21773082223242973</v>
      </c>
      <c r="K10" s="14">
        <f t="shared" si="5"/>
        <v>7.1421396283274707E-2</v>
      </c>
    </row>
    <row r="11" spans="2:11" s="5" customFormat="1">
      <c r="B11" s="10" t="s">
        <v>12</v>
      </c>
      <c r="C11" s="11">
        <v>8.3333333333333295E-4</v>
      </c>
      <c r="D11" s="12">
        <f t="shared" si="0"/>
        <v>1.4065247118577828E-2</v>
      </c>
      <c r="E11" s="12">
        <f t="shared" si="1"/>
        <v>4.3615216864550388E-3</v>
      </c>
      <c r="F11" s="11">
        <v>2.19907407407407E-4</v>
      </c>
      <c r="G11" s="12">
        <f t="shared" si="2"/>
        <v>1.3456090651558049E-2</v>
      </c>
      <c r="H11" s="12">
        <f t="shared" si="3"/>
        <v>5.5849500293944582E-3</v>
      </c>
      <c r="I11" s="11">
        <v>1.05324074074074E-3</v>
      </c>
      <c r="J11" s="12">
        <f t="shared" si="4"/>
        <v>1.3933547695605578E-2</v>
      </c>
      <c r="K11" s="14">
        <f t="shared" si="5"/>
        <v>4.5705675539929724E-3</v>
      </c>
    </row>
    <row r="12" spans="2:11" s="5" customFormat="1">
      <c r="B12" s="10" t="s">
        <v>186</v>
      </c>
      <c r="C12" s="11">
        <v>1.33101851851852E-3</v>
      </c>
      <c r="D12" s="12">
        <f t="shared" si="0"/>
        <v>2.2465325258839621E-2</v>
      </c>
      <c r="E12" s="12">
        <f t="shared" si="1"/>
        <v>6.9663193603101414E-3</v>
      </c>
      <c r="F12" s="11">
        <v>6.4814814814814802E-4</v>
      </c>
      <c r="G12" s="12">
        <f t="shared" si="2"/>
        <v>3.9660056657223788E-2</v>
      </c>
      <c r="H12" s="12">
        <f t="shared" si="3"/>
        <v>1.6460905349794219E-2</v>
      </c>
      <c r="I12" s="11">
        <v>1.9791666666666699E-3</v>
      </c>
      <c r="J12" s="12">
        <f t="shared" si="4"/>
        <v>2.6182820395039115E-2</v>
      </c>
      <c r="K12" s="14">
        <f t="shared" si="5"/>
        <v>8.5886489201406607E-3</v>
      </c>
    </row>
    <row r="13" spans="2:11" s="5" customFormat="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48" t="s">
        <v>222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48" t="s">
        <v>223</v>
      </c>
      <c r="C16" s="11">
        <v>2.9513888888888901E-3</v>
      </c>
      <c r="D16" s="12">
        <f t="shared" si="0"/>
        <v>4.9814416878296512E-2</v>
      </c>
      <c r="E16" s="12">
        <f t="shared" si="1"/>
        <v>1.5447055972861608E-2</v>
      </c>
      <c r="F16" s="11">
        <v>0</v>
      </c>
      <c r="G16" s="12">
        <f t="shared" si="2"/>
        <v>0</v>
      </c>
      <c r="H16" s="12">
        <f t="shared" si="3"/>
        <v>0</v>
      </c>
      <c r="I16" s="11">
        <v>2.9513888888888901E-3</v>
      </c>
      <c r="J16" s="12">
        <f t="shared" si="4"/>
        <v>3.9044556729444242E-2</v>
      </c>
      <c r="K16" s="14">
        <f t="shared" si="5"/>
        <v>1.2807634354595705E-2</v>
      </c>
    </row>
    <row r="17" spans="2:11" s="5" customFormat="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1.11689814814815E-2</v>
      </c>
      <c r="D19" s="12">
        <f t="shared" si="0"/>
        <v>0.18851338151982822</v>
      </c>
      <c r="E19" s="12">
        <f t="shared" si="1"/>
        <v>5.8456505936515572E-2</v>
      </c>
      <c r="F19" s="11">
        <v>1.8171296296296299E-3</v>
      </c>
      <c r="G19" s="12">
        <f t="shared" si="2"/>
        <v>0.11118980169971673</v>
      </c>
      <c r="H19" s="12">
        <f t="shared" si="3"/>
        <v>4.6149323927101672E-2</v>
      </c>
      <c r="I19" s="11">
        <v>1.2986111111111099E-2</v>
      </c>
      <c r="J19" s="12">
        <f t="shared" si="4"/>
        <v>0.17179604960955444</v>
      </c>
      <c r="K19" s="14">
        <f t="shared" si="5"/>
        <v>5.6353591160221032E-2</v>
      </c>
    </row>
    <row r="20" spans="2:11" s="5" customFormat="1" ht="16.5" thickTop="1" thickBot="1">
      <c r="B20" s="31" t="s">
        <v>3</v>
      </c>
      <c r="C20" s="32">
        <f>SUM(C7:C19)</f>
        <v>5.9247685185185243E-2</v>
      </c>
      <c r="D20" s="33">
        <f>IFERROR(SUM(D7:D19),0)</f>
        <v>0.99999999999999978</v>
      </c>
      <c r="E20" s="33">
        <f>IFERROR(SUM(E7:E19),0)</f>
        <v>0.31009207656893567</v>
      </c>
      <c r="F20" s="32">
        <f>SUM(F7:F19)</f>
        <v>1.6342592592592593E-2</v>
      </c>
      <c r="G20" s="33">
        <f>IFERROR(SUM(G7:G19),0)</f>
        <v>1.0000000000000002</v>
      </c>
      <c r="H20" s="33">
        <f>IFERROR(SUM(H7:H19),0)</f>
        <v>0.41504997060552584</v>
      </c>
      <c r="I20" s="32">
        <f>SUM(I7:I19)</f>
        <v>7.5590277777777701E-2</v>
      </c>
      <c r="J20" s="33">
        <f>IFERROR(SUM(J7:J19),0)</f>
        <v>0.99999999999999989</v>
      </c>
      <c r="K20" s="34">
        <f>IFERROR(SUM(K7:K19),0)</f>
        <v>0.32802611752888011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4.1666666666666701E-3</v>
      </c>
      <c r="D23" s="19"/>
      <c r="E23" s="12">
        <f>IFERROR(C23/C$31,0)</f>
        <v>2.1807608432275222E-2</v>
      </c>
      <c r="F23" s="11">
        <v>2.8587962962962998E-3</v>
      </c>
      <c r="G23" s="19"/>
      <c r="H23" s="12">
        <f>IFERROR(F23/F$31,0)</f>
        <v>7.2604350382128188E-2</v>
      </c>
      <c r="I23" s="11">
        <v>7.0254629629629599E-3</v>
      </c>
      <c r="J23" s="19"/>
      <c r="K23" s="14">
        <f>IFERROR(I23/I$31,0)</f>
        <v>3.0487192365645437E-2</v>
      </c>
    </row>
    <row r="24" spans="2:11" s="5" customFormat="1">
      <c r="B24" s="18" t="s">
        <v>16</v>
      </c>
      <c r="C24" s="11">
        <v>1.8518518518518501E-4</v>
      </c>
      <c r="D24" s="19"/>
      <c r="E24" s="12">
        <f t="shared" ref="E24:E28" si="6">IFERROR(C24/C$31,0)</f>
        <v>9.6922704143445257E-4</v>
      </c>
      <c r="F24" s="11">
        <v>2.19907407407407E-4</v>
      </c>
      <c r="G24" s="19"/>
      <c r="H24" s="12">
        <f t="shared" ref="H24:H28" si="7">IFERROR(F24/F$31,0)</f>
        <v>5.5849500293944582E-3</v>
      </c>
      <c r="I24" s="11">
        <v>4.0509259259259301E-4</v>
      </c>
      <c r="J24" s="19"/>
      <c r="K24" s="14">
        <f t="shared" ref="K24:K28" si="8">IFERROR(I24/I$31,0)</f>
        <v>1.7579105976896078E-3</v>
      </c>
    </row>
    <row r="25" spans="2:11" s="5" customFormat="1">
      <c r="B25" s="18" t="s">
        <v>17</v>
      </c>
      <c r="C25" s="11">
        <v>8.7962962962963005E-4</v>
      </c>
      <c r="D25" s="19"/>
      <c r="E25" s="12">
        <f t="shared" si="6"/>
        <v>4.6038284468136563E-3</v>
      </c>
      <c r="F25" s="11">
        <v>0</v>
      </c>
      <c r="G25" s="19"/>
      <c r="H25" s="12">
        <f t="shared" si="7"/>
        <v>0</v>
      </c>
      <c r="I25" s="11">
        <v>8.7962962962963005E-4</v>
      </c>
      <c r="J25" s="19"/>
      <c r="K25" s="14">
        <f t="shared" si="8"/>
        <v>3.817177297840289E-3</v>
      </c>
    </row>
    <row r="26" spans="2:11" s="5" customFormat="1">
      <c r="B26" s="18" t="s">
        <v>18</v>
      </c>
      <c r="C26" s="11">
        <v>1.15625E-2</v>
      </c>
      <c r="D26" s="19"/>
      <c r="E26" s="12">
        <f t="shared" si="6"/>
        <v>6.0516113399563684E-2</v>
      </c>
      <c r="F26" s="11">
        <v>7.2106481481481501E-3</v>
      </c>
      <c r="G26" s="19"/>
      <c r="H26" s="12">
        <f t="shared" si="7"/>
        <v>0.18312757201646079</v>
      </c>
      <c r="I26" s="11">
        <v>1.8773148148148101E-2</v>
      </c>
      <c r="J26" s="19"/>
      <c r="K26" s="14">
        <f t="shared" si="8"/>
        <v>8.1466599698643824E-2</v>
      </c>
    </row>
    <row r="27" spans="2:11" s="5" customFormat="1">
      <c r="B27" s="18" t="s">
        <v>19</v>
      </c>
      <c r="C27" s="11">
        <v>0.114618055555556</v>
      </c>
      <c r="D27" s="19"/>
      <c r="E27" s="12">
        <f t="shared" si="6"/>
        <v>0.59989096195783931</v>
      </c>
      <c r="F27" s="11">
        <v>1.16666666666667E-2</v>
      </c>
      <c r="G27" s="19"/>
      <c r="H27" s="12">
        <f t="shared" si="7"/>
        <v>0.29629629629629689</v>
      </c>
      <c r="I27" s="11">
        <v>0.12628472222222201</v>
      </c>
      <c r="J27" s="19"/>
      <c r="K27" s="14">
        <f t="shared" si="8"/>
        <v>0.54801607232546445</v>
      </c>
    </row>
    <row r="28" spans="2:11" s="5" customFormat="1" ht="15.75" thickBot="1">
      <c r="B28" s="23" t="s">
        <v>20</v>
      </c>
      <c r="C28" s="20">
        <v>4.0509259259259301E-4</v>
      </c>
      <c r="D28" s="24"/>
      <c r="E28" s="21">
        <f t="shared" si="6"/>
        <v>2.1201841531378689E-3</v>
      </c>
      <c r="F28" s="20">
        <v>1.07638888888889E-3</v>
      </c>
      <c r="G28" s="24"/>
      <c r="H28" s="21">
        <f t="shared" si="7"/>
        <v>2.7336860670194005E-2</v>
      </c>
      <c r="I28" s="20">
        <v>1.4814814814814801E-3</v>
      </c>
      <c r="J28" s="24"/>
      <c r="K28" s="22">
        <f t="shared" si="8"/>
        <v>6.4289301858362667E-3</v>
      </c>
    </row>
    <row r="29" spans="2:11" s="5" customFormat="1" ht="16.5" thickTop="1" thickBot="1">
      <c r="B29" s="31" t="s">
        <v>3</v>
      </c>
      <c r="C29" s="32">
        <f>SUM(C23:C28)</f>
        <v>0.13181712962963008</v>
      </c>
      <c r="D29" s="33"/>
      <c r="E29" s="33">
        <f>IFERROR(SUM(E23:E28),0)</f>
        <v>0.68990792343106422</v>
      </c>
      <c r="F29" s="32">
        <f>SUM(F23:F28)</f>
        <v>2.3032407407407446E-2</v>
      </c>
      <c r="G29" s="33"/>
      <c r="H29" s="33">
        <f>IFERROR(SUM(H23:H28),0)</f>
        <v>0.58495002939447438</v>
      </c>
      <c r="I29" s="32">
        <f>SUM(I23:I28)</f>
        <v>0.15484953703703677</v>
      </c>
      <c r="J29" s="33"/>
      <c r="K29" s="34">
        <f>IFERROR(SUM(K23:K28),0)</f>
        <v>0.67197388247111989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0.19106481481481533</v>
      </c>
      <c r="D31" s="35"/>
      <c r="E31" s="36">
        <f>IFERROR(SUM(E20,E29),0)</f>
        <v>0.99999999999999989</v>
      </c>
      <c r="F31" s="32">
        <f>SUM(F20,F29)</f>
        <v>3.9375000000000035E-2</v>
      </c>
      <c r="G31" s="35"/>
      <c r="H31" s="36">
        <f>IFERROR(SUM(H20,H29),0)</f>
        <v>1.0000000000000002</v>
      </c>
      <c r="I31" s="32">
        <f>SUM(I20,I29)</f>
        <v>0.23043981481481446</v>
      </c>
      <c r="J31" s="35"/>
      <c r="K31" s="38">
        <f>IFERROR(SUM(K20,K29),0)</f>
        <v>1</v>
      </c>
    </row>
    <row r="32" spans="2:11" s="5" customFormat="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  <row r="33" spans="3:8" s="5" customFormat="1">
      <c r="C33" s="6"/>
      <c r="D33" s="6"/>
      <c r="E33" s="6"/>
      <c r="F33" s="6"/>
      <c r="H33" s="6"/>
    </row>
    <row r="34" spans="3:8" s="5" customFormat="1"/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B2:N32"/>
  <sheetViews>
    <sheetView showGridLines="0" showZeros="0" zoomScale="106" zoomScaleNormal="106" zoomScaleSheetLayoutView="80" zoomScalePageLayoutView="6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/>
    <row r="3" spans="2:14">
      <c r="B3" s="184" t="s">
        <v>29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</row>
    <row r="4" spans="2:14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</row>
    <row r="5" spans="2:14">
      <c r="B5" s="39"/>
      <c r="C5" s="190" t="s">
        <v>0</v>
      </c>
      <c r="D5" s="190"/>
      <c r="E5" s="190"/>
      <c r="F5" s="190" t="s">
        <v>1</v>
      </c>
      <c r="G5" s="190"/>
      <c r="H5" s="190"/>
      <c r="I5" s="190" t="s">
        <v>2</v>
      </c>
      <c r="J5" s="190"/>
      <c r="K5" s="190"/>
      <c r="L5" s="190" t="s">
        <v>3</v>
      </c>
      <c r="M5" s="190"/>
      <c r="N5" s="191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9.4131944444444393E-2</v>
      </c>
      <c r="D7" s="12">
        <f t="shared" ref="D7:D19" si="0">IFERROR(C7/C$20,0)</f>
        <v>0.2595417411284146</v>
      </c>
      <c r="E7" s="12">
        <f t="shared" ref="E7:E19" si="1">IFERROR(C7/C$31,0)</f>
        <v>0.11168634990387261</v>
      </c>
      <c r="F7" s="11">
        <v>1.375E-2</v>
      </c>
      <c r="G7" s="12">
        <f t="shared" ref="G7:G19" si="2">IFERROR(F7/F$20,0)</f>
        <v>0.21123755334281633</v>
      </c>
      <c r="H7" s="12">
        <f t="shared" ref="H7:H19" si="3">IFERROR(F7/F$31,0)</f>
        <v>6.9424964936886366E-2</v>
      </c>
      <c r="I7" s="11">
        <v>3.25231481481481E-2</v>
      </c>
      <c r="J7" s="12">
        <f t="shared" ref="J7:J19" si="4">IFERROR(I7/I$20,0)</f>
        <v>0.26738985631363554</v>
      </c>
      <c r="K7" s="12">
        <f t="shared" ref="K7:K19" si="5">IFERROR(I7/I$31,0)</f>
        <v>0.11550951617544275</v>
      </c>
      <c r="L7" s="13">
        <f>SUM(C7,F7,I7)</f>
        <v>0.14040509259259248</v>
      </c>
      <c r="M7" s="12">
        <f t="shared" ref="M7:M19" si="6">IFERROR(L7/L$20,0)</f>
        <v>0.25555625776822755</v>
      </c>
      <c r="N7" s="14">
        <f t="shared" ref="N7:N19" si="7">IFERROR(L7/L$31,0)</f>
        <v>0.10617106748702507</v>
      </c>
    </row>
    <row r="8" spans="2:14">
      <c r="B8" s="148" t="s">
        <v>115</v>
      </c>
      <c r="C8" s="11">
        <v>6.4097222222222194E-2</v>
      </c>
      <c r="D8" s="12">
        <f t="shared" si="0"/>
        <v>0.17672964003063571</v>
      </c>
      <c r="E8" s="12">
        <f t="shared" si="1"/>
        <v>7.6050535567151911E-2</v>
      </c>
      <c r="F8" s="11">
        <v>9.5486111111111101E-3</v>
      </c>
      <c r="G8" s="12">
        <f t="shared" si="2"/>
        <v>0.14669274537695576</v>
      </c>
      <c r="H8" s="12">
        <f t="shared" si="3"/>
        <v>4.8211781206171089E-2</v>
      </c>
      <c r="I8" s="11">
        <v>2.3877314814814799E-2</v>
      </c>
      <c r="J8" s="12">
        <f t="shared" si="4"/>
        <v>0.1963079265391568</v>
      </c>
      <c r="K8" s="12">
        <f t="shared" si="5"/>
        <v>8.4802893903892743E-2</v>
      </c>
      <c r="L8" s="13">
        <f t="shared" ref="L8:L19" si="8">SUM(C8,F8,I8)</f>
        <v>9.7523148148148095E-2</v>
      </c>
      <c r="M8" s="12">
        <f t="shared" si="6"/>
        <v>0.17750531926099133</v>
      </c>
      <c r="N8" s="14">
        <f t="shared" si="7"/>
        <v>7.3744737832468335E-2</v>
      </c>
    </row>
    <row r="9" spans="2:14">
      <c r="B9" s="10" t="s">
        <v>51</v>
      </c>
      <c r="C9" s="11">
        <v>3.16319444444444E-2</v>
      </c>
      <c r="D9" s="12">
        <f t="shared" si="0"/>
        <v>8.721598161858557E-2</v>
      </c>
      <c r="E9" s="12">
        <f t="shared" si="1"/>
        <v>3.7530898104916215E-2</v>
      </c>
      <c r="F9" s="11">
        <v>9.8379629629629598E-4</v>
      </c>
      <c r="G9" s="12">
        <f t="shared" si="2"/>
        <v>1.5113798008534834E-2</v>
      </c>
      <c r="H9" s="12">
        <f t="shared" si="3"/>
        <v>4.9672744273024745E-3</v>
      </c>
      <c r="I9" s="11">
        <v>1.10300925925926E-2</v>
      </c>
      <c r="J9" s="12">
        <f t="shared" si="4"/>
        <v>9.0684175468645989E-2</v>
      </c>
      <c r="K9" s="12">
        <f t="shared" si="5"/>
        <v>3.9174579685123549E-2</v>
      </c>
      <c r="L9" s="13">
        <f t="shared" si="8"/>
        <v>4.3645833333333293E-2</v>
      </c>
      <c r="M9" s="12">
        <f t="shared" si="6"/>
        <v>7.9441319598053423E-2</v>
      </c>
      <c r="N9" s="14">
        <f t="shared" si="7"/>
        <v>3.3003964676743179E-2</v>
      </c>
    </row>
    <row r="10" spans="2:14">
      <c r="B10" s="10" t="s">
        <v>11</v>
      </c>
      <c r="C10" s="11">
        <v>5.5879629629629599E-2</v>
      </c>
      <c r="D10" s="12">
        <f t="shared" si="0"/>
        <v>0.15407199387286188</v>
      </c>
      <c r="E10" s="12">
        <f t="shared" si="1"/>
        <v>6.6300466904696528E-2</v>
      </c>
      <c r="F10" s="11">
        <v>5.5902777777777799E-3</v>
      </c>
      <c r="G10" s="12">
        <f t="shared" si="2"/>
        <v>8.5881934566145054E-2</v>
      </c>
      <c r="H10" s="12">
        <f t="shared" si="3"/>
        <v>2.8225806451612906E-2</v>
      </c>
      <c r="I10" s="11">
        <v>1.84837962962963E-2</v>
      </c>
      <c r="J10" s="12">
        <f t="shared" si="4"/>
        <v>0.15196498239604153</v>
      </c>
      <c r="K10" s="12">
        <f t="shared" si="5"/>
        <v>6.5647223249886977E-2</v>
      </c>
      <c r="L10" s="13">
        <f t="shared" si="8"/>
        <v>7.995370370370368E-2</v>
      </c>
      <c r="M10" s="12">
        <f t="shared" si="6"/>
        <v>0.14552655417219659</v>
      </c>
      <c r="N10" s="14">
        <f t="shared" si="7"/>
        <v>6.0459132322180323E-2</v>
      </c>
    </row>
    <row r="11" spans="2:14">
      <c r="B11" s="10" t="s">
        <v>12</v>
      </c>
      <c r="C11" s="11">
        <v>1.6377314814814799E-2</v>
      </c>
      <c r="D11" s="12">
        <f t="shared" si="0"/>
        <v>4.5155731427112565E-2</v>
      </c>
      <c r="E11" s="12">
        <f t="shared" si="1"/>
        <v>1.9431474869541332E-2</v>
      </c>
      <c r="F11" s="11">
        <v>4.31712962962963E-3</v>
      </c>
      <c r="G11" s="12">
        <f t="shared" si="2"/>
        <v>6.6322901849217589E-2</v>
      </c>
      <c r="H11" s="12">
        <f t="shared" si="3"/>
        <v>2.1797568957456749E-2</v>
      </c>
      <c r="I11" s="11">
        <v>5.9722222222222199E-3</v>
      </c>
      <c r="J11" s="12">
        <f t="shared" si="4"/>
        <v>4.91007707679132E-2</v>
      </c>
      <c r="K11" s="12">
        <f t="shared" si="5"/>
        <v>2.1211000123319761E-2</v>
      </c>
      <c r="L11" s="13">
        <f t="shared" si="8"/>
        <v>2.6666666666666648E-2</v>
      </c>
      <c r="M11" s="12">
        <f t="shared" si="6"/>
        <v>4.853693989761737E-2</v>
      </c>
      <c r="N11" s="14">
        <f t="shared" si="7"/>
        <v>2.0164713501781038E-2</v>
      </c>
    </row>
    <row r="12" spans="2:14">
      <c r="B12" s="10" t="s">
        <v>186</v>
      </c>
      <c r="C12" s="11">
        <v>3.1307870370370403E-2</v>
      </c>
      <c r="D12" s="12">
        <f t="shared" si="0"/>
        <v>8.6322440643349638E-2</v>
      </c>
      <c r="E12" s="12">
        <f t="shared" si="1"/>
        <v>3.714638835484764E-2</v>
      </c>
      <c r="F12" s="11">
        <v>1.2847222222222201E-3</v>
      </c>
      <c r="G12" s="12">
        <f t="shared" si="2"/>
        <v>1.9736842105263108E-2</v>
      </c>
      <c r="H12" s="12">
        <f t="shared" si="3"/>
        <v>6.4866760168302813E-3</v>
      </c>
      <c r="I12" s="11">
        <v>1.1087962962963001E-2</v>
      </c>
      <c r="J12" s="12">
        <f t="shared" si="4"/>
        <v>9.1159958131126026E-2</v>
      </c>
      <c r="K12" s="12">
        <f t="shared" si="5"/>
        <v>3.9380112632055056E-2</v>
      </c>
      <c r="L12" s="13">
        <f t="shared" si="8"/>
        <v>4.3680555555555625E-2</v>
      </c>
      <c r="M12" s="12">
        <f t="shared" si="6"/>
        <v>7.9504518738545304E-2</v>
      </c>
      <c r="N12" s="14">
        <f t="shared" si="7"/>
        <v>3.3030220814115371E-2</v>
      </c>
    </row>
    <row r="13" spans="2:14">
      <c r="B13" s="10" t="s">
        <v>122</v>
      </c>
      <c r="C13" s="11">
        <v>3.6111111111111101E-3</v>
      </c>
      <c r="D13" s="12">
        <f t="shared" si="0"/>
        <v>9.9565994383456757E-3</v>
      </c>
      <c r="E13" s="12">
        <f t="shared" si="1"/>
        <v>4.2845372150508128E-3</v>
      </c>
      <c r="F13" s="11">
        <v>0</v>
      </c>
      <c r="G13" s="12">
        <f t="shared" si="2"/>
        <v>0</v>
      </c>
      <c r="H13" s="12">
        <f t="shared" si="3"/>
        <v>0</v>
      </c>
      <c r="I13" s="11">
        <v>1.38888888888889E-4</v>
      </c>
      <c r="J13" s="12">
        <f t="shared" si="4"/>
        <v>1.1418783899514711E-3</v>
      </c>
      <c r="K13" s="12">
        <f t="shared" si="5"/>
        <v>4.9327907263534382E-4</v>
      </c>
      <c r="L13" s="13">
        <f t="shared" si="8"/>
        <v>3.749999999999999E-3</v>
      </c>
      <c r="M13" s="12">
        <f t="shared" si="6"/>
        <v>6.8255071731024462E-3</v>
      </c>
      <c r="N13" s="14">
        <f t="shared" si="7"/>
        <v>2.8356628361879597E-3</v>
      </c>
    </row>
    <row r="14" spans="2:14">
      <c r="B14" s="10" t="s">
        <v>123</v>
      </c>
      <c r="C14" s="11">
        <v>2.21064814814815E-3</v>
      </c>
      <c r="D14" s="12">
        <f t="shared" si="0"/>
        <v>6.095225938218032E-3</v>
      </c>
      <c r="E14" s="12">
        <f t="shared" si="1"/>
        <v>2.6229057951112377E-3</v>
      </c>
      <c r="F14" s="11">
        <v>4.3981481481481503E-4</v>
      </c>
      <c r="G14" s="12">
        <f t="shared" si="2"/>
        <v>6.7567567567567545E-3</v>
      </c>
      <c r="H14" s="12">
        <f t="shared" si="3"/>
        <v>2.2206638616175788E-3</v>
      </c>
      <c r="I14" s="11">
        <v>1.7361111111111101E-4</v>
      </c>
      <c r="J14" s="12">
        <f t="shared" si="4"/>
        <v>1.4273479874393369E-3</v>
      </c>
      <c r="K14" s="12">
        <f t="shared" si="5"/>
        <v>6.1659884079417896E-4</v>
      </c>
      <c r="L14" s="13">
        <f t="shared" si="8"/>
        <v>2.8240740740740761E-3</v>
      </c>
      <c r="M14" s="12">
        <f t="shared" si="6"/>
        <v>5.1401967599907358E-3</v>
      </c>
      <c r="N14" s="14">
        <f t="shared" si="7"/>
        <v>2.1354991729316754E-3</v>
      </c>
    </row>
    <row r="15" spans="2:14">
      <c r="B15" s="148" t="s">
        <v>222</v>
      </c>
      <c r="C15" s="11">
        <v>1.3194444444444399E-3</v>
      </c>
      <c r="D15" s="12">
        <f t="shared" si="0"/>
        <v>3.6379882563186004E-3</v>
      </c>
      <c r="E15" s="12">
        <f t="shared" si="1"/>
        <v>1.5655039824224075E-3</v>
      </c>
      <c r="F15" s="15">
        <v>0</v>
      </c>
      <c r="G15" s="12">
        <f t="shared" si="2"/>
        <v>0</v>
      </c>
      <c r="H15" s="12">
        <f t="shared" si="3"/>
        <v>0</v>
      </c>
      <c r="I15" s="11">
        <v>8.1018518518518503E-5</v>
      </c>
      <c r="J15" s="12">
        <f t="shared" si="4"/>
        <v>6.6609572747169086E-4</v>
      </c>
      <c r="K15" s="12">
        <f t="shared" si="5"/>
        <v>2.8774612570395031E-4</v>
      </c>
      <c r="L15" s="13">
        <f t="shared" si="8"/>
        <v>1.4004629629629584E-3</v>
      </c>
      <c r="M15" s="12">
        <f t="shared" si="6"/>
        <v>2.5490319998314613E-3</v>
      </c>
      <c r="N15" s="14">
        <f t="shared" si="7"/>
        <v>1.05899754067513E-3</v>
      </c>
    </row>
    <row r="16" spans="2:14">
      <c r="B16" s="148" t="s">
        <v>223</v>
      </c>
      <c r="C16" s="11">
        <v>2.1759259259259301E-3</v>
      </c>
      <c r="D16" s="12">
        <f t="shared" si="0"/>
        <v>5.9994894051570227E-3</v>
      </c>
      <c r="E16" s="12">
        <f t="shared" si="1"/>
        <v>2.5817083218895981E-3</v>
      </c>
      <c r="F16" s="11">
        <v>3.3101851851851899E-3</v>
      </c>
      <c r="G16" s="12">
        <f t="shared" si="2"/>
        <v>5.0853485064011411E-2</v>
      </c>
      <c r="H16" s="12">
        <f t="shared" si="3"/>
        <v>1.6713417484806002E-2</v>
      </c>
      <c r="I16" s="11">
        <v>3.71527777777778E-3</v>
      </c>
      <c r="J16" s="12">
        <f t="shared" si="4"/>
        <v>3.054524693120185E-2</v>
      </c>
      <c r="K16" s="12">
        <f t="shared" si="5"/>
        <v>1.3195215192995446E-2</v>
      </c>
      <c r="L16" s="13">
        <f t="shared" si="8"/>
        <v>9.2013888888889013E-3</v>
      </c>
      <c r="M16" s="12">
        <f t="shared" si="6"/>
        <v>1.6747772230297695E-2</v>
      </c>
      <c r="N16" s="14">
        <f t="shared" si="7"/>
        <v>6.9578764036093569E-3</v>
      </c>
    </row>
    <row r="17" spans="2:14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0</v>
      </c>
      <c r="M18" s="12">
        <f t="shared" si="6"/>
        <v>0</v>
      </c>
      <c r="N18" s="14">
        <f t="shared" si="7"/>
        <v>0</v>
      </c>
    </row>
    <row r="19" spans="2:14" ht="15.75" thickBot="1">
      <c r="B19" s="10" t="s">
        <v>13</v>
      </c>
      <c r="C19" s="11">
        <v>5.9942129629629602E-2</v>
      </c>
      <c r="D19" s="12">
        <f t="shared" si="0"/>
        <v>0.16527316824100077</v>
      </c>
      <c r="E19" s="12">
        <f t="shared" si="1"/>
        <v>7.1120571271628699E-2</v>
      </c>
      <c r="F19" s="11">
        <v>2.5868055555555599E-2</v>
      </c>
      <c r="G19" s="12">
        <f t="shared" si="2"/>
        <v>0.39740398293029905</v>
      </c>
      <c r="H19" s="12">
        <f t="shared" si="3"/>
        <v>0.13061009817671826</v>
      </c>
      <c r="I19" s="11">
        <v>1.4548611111111101E-2</v>
      </c>
      <c r="J19" s="12">
        <f t="shared" si="4"/>
        <v>0.11961176134741643</v>
      </c>
      <c r="K19" s="12">
        <f t="shared" si="5"/>
        <v>5.1670982858552192E-2</v>
      </c>
      <c r="L19" s="13">
        <f t="shared" si="8"/>
        <v>0.10035879629629629</v>
      </c>
      <c r="M19" s="12">
        <f t="shared" si="6"/>
        <v>0.18266658240114605</v>
      </c>
      <c r="N19" s="14">
        <f t="shared" si="7"/>
        <v>7.588898905119075E-2</v>
      </c>
    </row>
    <row r="20" spans="2:14" ht="16.5" thickTop="1" thickBot="1">
      <c r="B20" s="31" t="s">
        <v>3</v>
      </c>
      <c r="C20" s="32">
        <f>SUM(C7:C19)</f>
        <v>0.362685185185185</v>
      </c>
      <c r="D20" s="33">
        <f>IFERROR(SUM(D7:D19),0)</f>
        <v>1</v>
      </c>
      <c r="E20" s="33">
        <f>IFERROR(SUM(E7:E19),0)</f>
        <v>0.43032134029112895</v>
      </c>
      <c r="F20" s="32">
        <f>SUM(F7:F19)</f>
        <v>6.5092592592592646E-2</v>
      </c>
      <c r="G20" s="33">
        <f>IFERROR(SUM(G7:G19),0)</f>
        <v>1</v>
      </c>
      <c r="H20" s="33">
        <f>IFERROR(SUM(H7:H19),0)</f>
        <v>0.3286582515194017</v>
      </c>
      <c r="I20" s="32">
        <f>SUM(I7:I19)</f>
        <v>0.12163194444444443</v>
      </c>
      <c r="J20" s="33">
        <f>IFERROR(SUM(J7:J19),0)</f>
        <v>0.99999999999999989</v>
      </c>
      <c r="K20" s="33">
        <f>IFERROR(SUM(K7:K19),0)</f>
        <v>0.43198914786040193</v>
      </c>
      <c r="L20" s="32">
        <f>SUM(L7:L19)</f>
        <v>0.54940972222222206</v>
      </c>
      <c r="M20" s="33">
        <f>IFERROR(SUM(M7:M19),0)</f>
        <v>1</v>
      </c>
      <c r="N20" s="34">
        <f>IFERROR(SUM(N7:N19),0)</f>
        <v>0.41545086163890821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6" t="s">
        <v>5</v>
      </c>
      <c r="L22" s="16" t="s">
        <v>57</v>
      </c>
      <c r="M22" s="16" t="s">
        <v>5</v>
      </c>
      <c r="N22" s="17" t="s">
        <v>5</v>
      </c>
    </row>
    <row r="23" spans="2:14">
      <c r="B23" s="18" t="s">
        <v>15</v>
      </c>
      <c r="C23" s="11">
        <v>7.4826388888888901E-2</v>
      </c>
      <c r="D23" s="19"/>
      <c r="E23" s="12">
        <f>IFERROR(C23/C$31,0)</f>
        <v>8.8780554792639479E-2</v>
      </c>
      <c r="F23" s="11">
        <v>1.14930555555556E-2</v>
      </c>
      <c r="G23" s="19"/>
      <c r="H23" s="12">
        <f>IFERROR(F23/F$31,0)</f>
        <v>5.8029453015427973E-2</v>
      </c>
      <c r="I23" s="11">
        <v>2.1689814814814801E-2</v>
      </c>
      <c r="J23" s="19"/>
      <c r="K23" s="12">
        <f>IFERROR(I23/I$31,0)</f>
        <v>7.7033748509886091E-2</v>
      </c>
      <c r="L23" s="13">
        <f>SUM(C23,F23,I23)</f>
        <v>0.1080092592592593</v>
      </c>
      <c r="M23" s="19"/>
      <c r="N23" s="14">
        <f>IFERROR(L23/L$31,0)</f>
        <v>8.1674091318845857E-2</v>
      </c>
    </row>
    <row r="24" spans="2:14">
      <c r="B24" s="18" t="s">
        <v>16</v>
      </c>
      <c r="C24" s="11">
        <v>2.48842592592593E-3</v>
      </c>
      <c r="D24" s="19"/>
      <c r="E24" s="12">
        <f t="shared" ref="E24:E28" si="9">IFERROR(C24/C$31,0)</f>
        <v>2.9524855808843796E-3</v>
      </c>
      <c r="F24" s="11">
        <v>1.6203703703703701E-4</v>
      </c>
      <c r="G24" s="19"/>
      <c r="H24" s="12">
        <f t="shared" ref="H24:H28" si="10">IFERROR(F24/F$31,0)</f>
        <v>8.1813931743805475E-4</v>
      </c>
      <c r="I24" s="11">
        <v>1.30787037037037E-3</v>
      </c>
      <c r="J24" s="19"/>
      <c r="K24" s="12">
        <f t="shared" ref="K24:K28" si="11">IFERROR(I24/I$31,0)</f>
        <v>4.6450446006494834E-3</v>
      </c>
      <c r="L24" s="13">
        <f t="shared" ref="L24:L28" si="12">SUM(C24,F24,I24)</f>
        <v>3.9583333333333371E-3</v>
      </c>
      <c r="M24" s="19"/>
      <c r="N24" s="14">
        <f t="shared" ref="N24:N28" si="13">IFERROR(L24/L$31,0)</f>
        <v>2.9931996604206277E-3</v>
      </c>
    </row>
    <row r="25" spans="2:14">
      <c r="B25" s="18" t="s">
        <v>17</v>
      </c>
      <c r="C25" s="11">
        <v>2.5231481481481498E-3</v>
      </c>
      <c r="D25" s="19"/>
      <c r="E25" s="12">
        <f t="shared" si="9"/>
        <v>2.9936830541060196E-3</v>
      </c>
      <c r="F25" s="11">
        <v>3.7037037037037003E-4</v>
      </c>
      <c r="G25" s="19"/>
      <c r="H25" s="12">
        <f t="shared" si="10"/>
        <v>1.8700327255726952E-3</v>
      </c>
      <c r="I25" s="11">
        <v>2.0833333333333299E-4</v>
      </c>
      <c r="J25" s="19"/>
      <c r="K25" s="12">
        <f t="shared" si="11"/>
        <v>7.3991860895301399E-4</v>
      </c>
      <c r="L25" s="13">
        <f t="shared" si="12"/>
        <v>3.1018518518518526E-3</v>
      </c>
      <c r="M25" s="19"/>
      <c r="N25" s="14">
        <f t="shared" si="13"/>
        <v>2.3455482719085606E-3</v>
      </c>
    </row>
    <row r="26" spans="2:14">
      <c r="B26" s="18" t="s">
        <v>18</v>
      </c>
      <c r="C26" s="11">
        <v>0.15380787037037</v>
      </c>
      <c r="D26" s="19"/>
      <c r="E26" s="12">
        <f t="shared" si="9"/>
        <v>0.18249107388080169</v>
      </c>
      <c r="F26" s="11">
        <v>2.7592592592592599E-2</v>
      </c>
      <c r="G26" s="19"/>
      <c r="H26" s="12">
        <f t="shared" si="10"/>
        <v>0.13931743805516594</v>
      </c>
      <c r="I26" s="11">
        <v>5.0162037037036998E-2</v>
      </c>
      <c r="J26" s="19"/>
      <c r="K26" s="12">
        <f t="shared" si="11"/>
        <v>0.1781559584001314</v>
      </c>
      <c r="L26" s="13">
        <f t="shared" si="12"/>
        <v>0.23156249999999959</v>
      </c>
      <c r="M26" s="19"/>
      <c r="N26" s="14">
        <f t="shared" si="13"/>
        <v>0.17510218013460624</v>
      </c>
    </row>
    <row r="27" spans="2:14">
      <c r="B27" s="18" t="s">
        <v>19</v>
      </c>
      <c r="C27" s="11">
        <v>0.24033564814814801</v>
      </c>
      <c r="D27" s="19"/>
      <c r="E27" s="12">
        <f t="shared" si="9"/>
        <v>0.28515517714913491</v>
      </c>
      <c r="F27" s="11">
        <v>9.28935185185185E-2</v>
      </c>
      <c r="G27" s="19"/>
      <c r="H27" s="12">
        <f t="shared" si="10"/>
        <v>0.46902758298270192</v>
      </c>
      <c r="I27" s="11">
        <v>8.2696759259259303E-2</v>
      </c>
      <c r="J27" s="19"/>
      <c r="K27" s="12">
        <f t="shared" si="11"/>
        <v>0.2937065811649609</v>
      </c>
      <c r="L27" s="13">
        <f t="shared" si="12"/>
        <v>0.41592592592592581</v>
      </c>
      <c r="M27" s="19"/>
      <c r="N27" s="14">
        <f t="shared" si="13"/>
        <v>0.31451351753472384</v>
      </c>
    </row>
    <row r="28" spans="2:14" ht="15.75" thickBot="1">
      <c r="B28" s="23" t="s">
        <v>20</v>
      </c>
      <c r="C28" s="20">
        <v>6.15740740740741E-3</v>
      </c>
      <c r="D28" s="24"/>
      <c r="E28" s="21">
        <f t="shared" si="9"/>
        <v>7.3056852513045962E-3</v>
      </c>
      <c r="F28" s="20">
        <v>4.5138888888888898E-4</v>
      </c>
      <c r="G28" s="24"/>
      <c r="H28" s="21">
        <f t="shared" si="10"/>
        <v>2.2791023842917246E-3</v>
      </c>
      <c r="I28" s="20">
        <v>3.8657407407407399E-3</v>
      </c>
      <c r="J28" s="24"/>
      <c r="K28" s="21">
        <f t="shared" si="11"/>
        <v>1.3729600855017057E-2</v>
      </c>
      <c r="L28" s="13">
        <f t="shared" si="12"/>
        <v>1.0474537037037039E-2</v>
      </c>
      <c r="M28" s="24"/>
      <c r="N28" s="22">
        <f t="shared" si="13"/>
        <v>7.9206014405867435E-3</v>
      </c>
    </row>
    <row r="29" spans="2:14" ht="16.5" thickTop="1" thickBot="1">
      <c r="B29" s="31" t="s">
        <v>3</v>
      </c>
      <c r="C29" s="32">
        <f>SUM(C23:C28)</f>
        <v>0.48013888888888839</v>
      </c>
      <c r="D29" s="33"/>
      <c r="E29" s="33">
        <f>IFERROR(SUM(E23:E28),0)</f>
        <v>0.5696786597088711</v>
      </c>
      <c r="F29" s="32">
        <f>SUM(F23:F28)</f>
        <v>0.13296296296296298</v>
      </c>
      <c r="G29" s="33"/>
      <c r="H29" s="33">
        <f>IFERROR(SUM(H23:H28),0)</f>
        <v>0.67134174848059835</v>
      </c>
      <c r="I29" s="32">
        <f>SUM(I23:I28)</f>
        <v>0.15993055555555558</v>
      </c>
      <c r="J29" s="33"/>
      <c r="K29" s="33">
        <f>IFERROR(SUM(K23:K28),0)</f>
        <v>0.56801085213959801</v>
      </c>
      <c r="L29" s="32">
        <f>SUM(L23:L28)</f>
        <v>0.77303240740740697</v>
      </c>
      <c r="M29" s="33"/>
      <c r="N29" s="34">
        <f>IFERROR(SUM(N23:N28),0)</f>
        <v>0.58454913836109179</v>
      </c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6.5" thickTop="1" thickBot="1">
      <c r="B31" s="31" t="s">
        <v>6</v>
      </c>
      <c r="C31" s="32">
        <f>SUM(C20,C29)</f>
        <v>0.84282407407407334</v>
      </c>
      <c r="D31" s="35"/>
      <c r="E31" s="36">
        <f>IFERROR(SUM(E20,E29),0)</f>
        <v>1</v>
      </c>
      <c r="F31" s="32">
        <f>SUM(F20,F29)</f>
        <v>0.19805555555555562</v>
      </c>
      <c r="G31" s="35"/>
      <c r="H31" s="36">
        <f>IFERROR(SUM(H20,H29),0)</f>
        <v>1</v>
      </c>
      <c r="I31" s="32">
        <f>SUM(I20,I29)</f>
        <v>0.28156249999999999</v>
      </c>
      <c r="J31" s="35"/>
      <c r="K31" s="36">
        <f>IFERROR(SUM(K20,K29),0)</f>
        <v>1</v>
      </c>
      <c r="L31" s="37">
        <f>SUM(L20,L29)</f>
        <v>1.3224421296296289</v>
      </c>
      <c r="M31" s="35"/>
      <c r="N31" s="38">
        <f>IFERROR(SUM(N20,N29),0)</f>
        <v>1</v>
      </c>
    </row>
    <row r="32" spans="2:14" ht="66" customHeight="1" thickTop="1" thickBot="1">
      <c r="B32" s="181" t="s">
        <v>182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3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/>
  <dimension ref="B2:N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>
      <c r="B3" s="184" t="s">
        <v>52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6.0995370370370396E-3</v>
      </c>
      <c r="D7" s="12">
        <f t="shared" ref="D7:D19" si="0">IFERROR(C7/C$20,0)</f>
        <v>0.28924259055982454</v>
      </c>
      <c r="E7" s="12">
        <f t="shared" ref="E7:E19" si="1">IFERROR(C7/C$31,0)</f>
        <v>7.7935522034900923E-2</v>
      </c>
      <c r="F7" s="11">
        <v>1.9675925925925899E-4</v>
      </c>
      <c r="G7" s="12">
        <f t="shared" ref="G7:G19" si="2">IFERROR(F7/F$20,0)</f>
        <v>8.6734693877550811E-2</v>
      </c>
      <c r="H7" s="12">
        <f t="shared" ref="H7:H19" si="3">IFERROR(F7/F$31,0)</f>
        <v>2.7331189710610892E-2</v>
      </c>
      <c r="I7" s="11">
        <v>6.2962962962962998E-3</v>
      </c>
      <c r="J7" s="12">
        <f t="shared" ref="J7:J19" si="4">IFERROR(I7/I$20,0)</f>
        <v>0.26957383548067404</v>
      </c>
      <c r="K7" s="14">
        <f t="shared" ref="K7:K19" si="5">IFERROR(I7/I$31,0)</f>
        <v>7.3672806067172331E-2</v>
      </c>
    </row>
    <row r="8" spans="2:11">
      <c r="B8" s="148" t="s">
        <v>115</v>
      </c>
      <c r="C8" s="11">
        <v>5.5208333333333299E-3</v>
      </c>
      <c r="D8" s="12">
        <f t="shared" si="0"/>
        <v>0.26180021953896804</v>
      </c>
      <c r="E8" s="12">
        <f t="shared" si="1"/>
        <v>7.0541259982253704E-2</v>
      </c>
      <c r="F8" s="11">
        <v>1.0995370370370399E-3</v>
      </c>
      <c r="G8" s="12">
        <f t="shared" si="2"/>
        <v>0.48469387755102117</v>
      </c>
      <c r="H8" s="12">
        <f t="shared" si="3"/>
        <v>0.15273311897106148</v>
      </c>
      <c r="I8" s="11">
        <v>6.6203703703703702E-3</v>
      </c>
      <c r="J8" s="12">
        <f t="shared" si="4"/>
        <v>0.28344895936570857</v>
      </c>
      <c r="K8" s="14">
        <f t="shared" si="5"/>
        <v>7.7464788732394388E-2</v>
      </c>
    </row>
    <row r="9" spans="2:11">
      <c r="B9" s="10" t="s">
        <v>51</v>
      </c>
      <c r="C9" s="11">
        <v>4.9768518518518499E-4</v>
      </c>
      <c r="D9" s="12">
        <f t="shared" si="0"/>
        <v>2.3600439077936325E-2</v>
      </c>
      <c r="E9" s="12">
        <f t="shared" si="1"/>
        <v>6.3590653652765413E-3</v>
      </c>
      <c r="F9" s="11">
        <v>0</v>
      </c>
      <c r="G9" s="12">
        <f t="shared" si="2"/>
        <v>0</v>
      </c>
      <c r="H9" s="12">
        <f t="shared" si="3"/>
        <v>0</v>
      </c>
      <c r="I9" s="11">
        <v>4.9768518518518499E-4</v>
      </c>
      <c r="J9" s="12">
        <f t="shared" si="4"/>
        <v>2.130822596630326E-2</v>
      </c>
      <c r="K9" s="14">
        <f t="shared" si="5"/>
        <v>5.8234019501625135E-3</v>
      </c>
    </row>
    <row r="10" spans="2:11">
      <c r="B10" s="10" t="s">
        <v>11</v>
      </c>
      <c r="C10" s="11">
        <v>1.0648148148148101E-3</v>
      </c>
      <c r="D10" s="12">
        <f t="shared" si="0"/>
        <v>5.0493962678375193E-2</v>
      </c>
      <c r="E10" s="12">
        <f t="shared" si="1"/>
        <v>1.3605442176870684E-2</v>
      </c>
      <c r="F10" s="11">
        <v>2.0833333333333299E-4</v>
      </c>
      <c r="G10" s="12">
        <f t="shared" si="2"/>
        <v>9.1836734693877306E-2</v>
      </c>
      <c r="H10" s="12">
        <f t="shared" si="3"/>
        <v>2.8938906752411526E-2</v>
      </c>
      <c r="I10" s="11">
        <v>1.27314814814815E-3</v>
      </c>
      <c r="J10" s="12">
        <f t="shared" si="4"/>
        <v>5.4509415262636342E-2</v>
      </c>
      <c r="K10" s="14">
        <f t="shared" si="5"/>
        <v>1.4897074756229712E-2</v>
      </c>
    </row>
    <row r="11" spans="2:11">
      <c r="B11" s="10" t="s">
        <v>12</v>
      </c>
      <c r="C11" s="11">
        <v>1.6435185185185201E-3</v>
      </c>
      <c r="D11" s="12">
        <f t="shared" si="0"/>
        <v>7.7936333699231697E-2</v>
      </c>
      <c r="E11" s="12">
        <f t="shared" si="1"/>
        <v>2.0999704229517909E-2</v>
      </c>
      <c r="F11" s="11">
        <v>1.50462962962963E-4</v>
      </c>
      <c r="G11" s="12">
        <f t="shared" si="2"/>
        <v>6.6326530612244847E-2</v>
      </c>
      <c r="H11" s="12">
        <f t="shared" si="3"/>
        <v>2.0900321543408363E-2</v>
      </c>
      <c r="I11" s="11">
        <v>1.79398148148148E-3</v>
      </c>
      <c r="J11" s="12">
        <f t="shared" si="4"/>
        <v>7.680872150644194E-2</v>
      </c>
      <c r="K11" s="14">
        <f t="shared" si="5"/>
        <v>2.0991332611050909E-2</v>
      </c>
    </row>
    <row r="12" spans="2:11">
      <c r="B12" s="10" t="s">
        <v>186</v>
      </c>
      <c r="C12" s="11">
        <v>3.2407407407407401E-4</v>
      </c>
      <c r="D12" s="12">
        <f t="shared" si="0"/>
        <v>1.5367727771679471E-2</v>
      </c>
      <c r="E12" s="12">
        <f t="shared" si="1"/>
        <v>4.1407867494823994E-3</v>
      </c>
      <c r="F12" s="11">
        <v>0</v>
      </c>
      <c r="G12" s="12">
        <f t="shared" si="2"/>
        <v>0</v>
      </c>
      <c r="H12" s="12">
        <f t="shared" si="3"/>
        <v>0</v>
      </c>
      <c r="I12" s="11">
        <v>3.2407407407407401E-4</v>
      </c>
      <c r="J12" s="12">
        <f t="shared" si="4"/>
        <v>1.3875123885034682E-2</v>
      </c>
      <c r="K12" s="14">
        <f t="shared" si="5"/>
        <v>3.7919826652221024E-3</v>
      </c>
    </row>
    <row r="13" spans="2:1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>
      <c r="B15" s="148" t="s">
        <v>222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>
      <c r="B16" s="148" t="s">
        <v>223</v>
      </c>
      <c r="C16" s="11">
        <v>9.1435185185185196E-4</v>
      </c>
      <c r="D16" s="12">
        <f t="shared" si="0"/>
        <v>4.3358946212952811E-2</v>
      </c>
      <c r="E16" s="12">
        <f t="shared" si="1"/>
        <v>1.1682934043182488E-2</v>
      </c>
      <c r="F16" s="11">
        <v>0</v>
      </c>
      <c r="G16" s="12">
        <f t="shared" si="2"/>
        <v>0</v>
      </c>
      <c r="H16" s="12">
        <f t="shared" si="3"/>
        <v>0</v>
      </c>
      <c r="I16" s="11">
        <v>9.1435185185185196E-4</v>
      </c>
      <c r="J16" s="12">
        <f t="shared" si="4"/>
        <v>3.9147670961347865E-2</v>
      </c>
      <c r="K16" s="14">
        <f t="shared" si="5"/>
        <v>1.0698808234019506E-2</v>
      </c>
    </row>
    <row r="17" spans="2:14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4" ht="15.75" thickBot="1">
      <c r="B19" s="10" t="s">
        <v>13</v>
      </c>
      <c r="C19" s="11">
        <v>5.0231481481481498E-3</v>
      </c>
      <c r="D19" s="12">
        <f t="shared" si="0"/>
        <v>0.23819978046103193</v>
      </c>
      <c r="E19" s="12">
        <f t="shared" si="1"/>
        <v>6.4182194616977231E-2</v>
      </c>
      <c r="F19" s="11">
        <v>6.1342592592592601E-4</v>
      </c>
      <c r="G19" s="12">
        <f t="shared" si="2"/>
        <v>0.27040816326530587</v>
      </c>
      <c r="H19" s="12">
        <f t="shared" si="3"/>
        <v>8.5209003215434093E-2</v>
      </c>
      <c r="I19" s="11">
        <v>5.6365740740740699E-3</v>
      </c>
      <c r="J19" s="12">
        <f t="shared" si="4"/>
        <v>0.24132804757185311</v>
      </c>
      <c r="K19" s="14">
        <f t="shared" si="5"/>
        <v>6.5953412784398674E-2</v>
      </c>
    </row>
    <row r="20" spans="2:14" ht="16.5" thickTop="1" thickBot="1">
      <c r="B20" s="31" t="s">
        <v>3</v>
      </c>
      <c r="C20" s="32">
        <f>SUM(C7:C19)</f>
        <v>2.1087962962962961E-2</v>
      </c>
      <c r="D20" s="33">
        <f>IFERROR(SUM(D7:D19),0)</f>
        <v>0.99999999999999989</v>
      </c>
      <c r="E20" s="33">
        <f>IFERROR(SUM(E7:E19),0)</f>
        <v>0.26944690919846187</v>
      </c>
      <c r="F20" s="32">
        <f>SUM(F7:F19)</f>
        <v>2.2685185185185208E-3</v>
      </c>
      <c r="G20" s="33">
        <f>IFERROR(SUM(G7:G19),0)</f>
        <v>1</v>
      </c>
      <c r="H20" s="33">
        <f>IFERROR(SUM(H7:H19),0)</f>
        <v>0.31511254019292634</v>
      </c>
      <c r="I20" s="32">
        <f>SUM(I7:I19)</f>
        <v>2.3356481481481485E-2</v>
      </c>
      <c r="J20" s="33">
        <f>IFERROR(SUM(J7:J19),0)</f>
        <v>0.99999999999999967</v>
      </c>
      <c r="K20" s="34">
        <f>IFERROR(SUM(K7:K19),0)</f>
        <v>0.27329360780065015</v>
      </c>
    </row>
    <row r="21" spans="2:14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4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4">
      <c r="B23" s="18" t="s">
        <v>15</v>
      </c>
      <c r="C23" s="11">
        <v>2.5694444444444402E-3</v>
      </c>
      <c r="D23" s="19"/>
      <c r="E23" s="12">
        <f>IFERROR(C23/C$31,0)</f>
        <v>3.2830523513753262E-2</v>
      </c>
      <c r="F23" s="11">
        <v>4.0509259259259301E-4</v>
      </c>
      <c r="G23" s="19"/>
      <c r="H23" s="12">
        <f>IFERROR(F23/F$31,0)</f>
        <v>5.6270096463022563E-2</v>
      </c>
      <c r="I23" s="11">
        <v>2.9745370370370399E-3</v>
      </c>
      <c r="J23" s="19"/>
      <c r="K23" s="14">
        <f>IFERROR(I23/I$31,0)</f>
        <v>3.4804983748645768E-2</v>
      </c>
    </row>
    <row r="24" spans="2:14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4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4">
      <c r="B26" s="18" t="s">
        <v>18</v>
      </c>
      <c r="C26" s="11">
        <v>1.0451388888888901E-2</v>
      </c>
      <c r="D26" s="19"/>
      <c r="E26" s="12">
        <f t="shared" si="6"/>
        <v>0.13354037267080757</v>
      </c>
      <c r="F26" s="11">
        <v>4.09722222222222E-3</v>
      </c>
      <c r="G26" s="19"/>
      <c r="H26" s="12">
        <f t="shared" si="7"/>
        <v>0.5691318327974273</v>
      </c>
      <c r="I26" s="11">
        <v>1.4548611111111101E-2</v>
      </c>
      <c r="J26" s="19"/>
      <c r="K26" s="14">
        <f t="shared" si="8"/>
        <v>0.17023293607800644</v>
      </c>
    </row>
    <row r="27" spans="2:14" s="2" customFormat="1">
      <c r="B27" s="18" t="s">
        <v>19</v>
      </c>
      <c r="C27" s="11">
        <v>4.41550925925926E-2</v>
      </c>
      <c r="D27" s="19"/>
      <c r="E27" s="12">
        <f t="shared" si="6"/>
        <v>0.56418219461697716</v>
      </c>
      <c r="F27" s="11">
        <v>4.2824074074074102E-4</v>
      </c>
      <c r="G27" s="19"/>
      <c r="H27" s="12">
        <f t="shared" si="7"/>
        <v>5.9485530546623824E-2</v>
      </c>
      <c r="I27" s="11">
        <v>4.4583333333333301E-2</v>
      </c>
      <c r="J27" s="19"/>
      <c r="K27" s="14">
        <f t="shared" si="8"/>
        <v>0.52166847237269753</v>
      </c>
      <c r="L27" s="1"/>
      <c r="M27" s="1"/>
      <c r="N27" s="1"/>
    </row>
    <row r="28" spans="2:14" ht="15.75" thickBot="1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4" s="3" customFormat="1" ht="16.5" thickTop="1" thickBot="1">
      <c r="B29" s="31" t="s">
        <v>3</v>
      </c>
      <c r="C29" s="32">
        <f>SUM(C23:C28)</f>
        <v>5.7175925925925943E-2</v>
      </c>
      <c r="D29" s="33"/>
      <c r="E29" s="33">
        <f>IFERROR(SUM(E23:E28),0)</f>
        <v>0.73055309080153796</v>
      </c>
      <c r="F29" s="32">
        <f>SUM(F23:F28)</f>
        <v>4.9305555555555543E-3</v>
      </c>
      <c r="G29" s="33"/>
      <c r="H29" s="33">
        <f>IFERROR(SUM(H23:H28),0)</f>
        <v>0.68488745980707377</v>
      </c>
      <c r="I29" s="32">
        <f>SUM(I23:I28)</f>
        <v>6.2106481481481443E-2</v>
      </c>
      <c r="J29" s="33"/>
      <c r="K29" s="34">
        <f>IFERROR(SUM(K23:K28),0)</f>
        <v>0.72670639219934974</v>
      </c>
      <c r="L29" s="1"/>
      <c r="M29" s="1"/>
      <c r="N29" s="1"/>
    </row>
    <row r="30" spans="2:14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4" ht="16.5" thickTop="1" thickBot="1">
      <c r="B31" s="31" t="s">
        <v>6</v>
      </c>
      <c r="C31" s="32">
        <f>SUM(C20,C29)</f>
        <v>7.8263888888888911E-2</v>
      </c>
      <c r="D31" s="35"/>
      <c r="E31" s="36">
        <f>IFERROR(SUM(E20,E29),0)</f>
        <v>0.99999999999999978</v>
      </c>
      <c r="F31" s="32">
        <f>SUM(F20,F29)</f>
        <v>7.1990740740740747E-3</v>
      </c>
      <c r="G31" s="35"/>
      <c r="H31" s="36">
        <f>IFERROR(SUM(H20,H29),0)</f>
        <v>1</v>
      </c>
      <c r="I31" s="32">
        <f>SUM(I20,I29)</f>
        <v>8.5462962962962935E-2</v>
      </c>
      <c r="J31" s="35"/>
      <c r="K31" s="38">
        <f>IFERROR(SUM(K20,K29),0)</f>
        <v>0.99999999999999989</v>
      </c>
    </row>
    <row r="32" spans="2:14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/>
  <dimension ref="B1:K67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4" t="s">
        <v>53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s="5" customFormat="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s="5" customFormat="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5.3356481481481501E-3</v>
      </c>
      <c r="D7" s="12">
        <f t="shared" ref="D7:D19" si="0">IFERROR(C7/C$20,0)</f>
        <v>0.24573560767590616</v>
      </c>
      <c r="E7" s="12">
        <f t="shared" ref="E7:E19" si="1">IFERROR(C7/C$31,0)</f>
        <v>9.2812562915240621E-2</v>
      </c>
      <c r="F7" s="11">
        <v>4.2824074074074102E-4</v>
      </c>
      <c r="G7" s="12">
        <f t="shared" ref="G7:G19" si="2">IFERROR(F7/F$20,0)</f>
        <v>0.10164835164835176</v>
      </c>
      <c r="H7" s="12">
        <f t="shared" ref="H7:H19" si="3">IFERROR(F7/F$31,0)</f>
        <v>3.8581856100104318E-2</v>
      </c>
      <c r="I7" s="11">
        <v>5.7638888888888896E-3</v>
      </c>
      <c r="J7" s="12">
        <f t="shared" ref="J7:J19" si="4">IFERROR(I7/I$20,0)</f>
        <v>0.2223214285714285</v>
      </c>
      <c r="K7" s="14">
        <f t="shared" ref="K7:K19" si="5">IFERROR(I7/I$31,0)</f>
        <v>8.4036449544380609E-2</v>
      </c>
    </row>
    <row r="8" spans="2:11" s="5" customFormat="1">
      <c r="B8" s="148" t="s">
        <v>115</v>
      </c>
      <c r="C8" s="11">
        <v>3.7962962962963002E-3</v>
      </c>
      <c r="D8" s="12">
        <f t="shared" si="0"/>
        <v>0.17484008528784659</v>
      </c>
      <c r="E8" s="12">
        <f t="shared" si="1"/>
        <v>6.6035836521038921E-2</v>
      </c>
      <c r="F8" s="11">
        <v>1.3657407407407401E-3</v>
      </c>
      <c r="G8" s="12">
        <f t="shared" si="2"/>
        <v>0.32417582417582419</v>
      </c>
      <c r="H8" s="12">
        <f t="shared" si="3"/>
        <v>0.12304483837330553</v>
      </c>
      <c r="I8" s="11">
        <v>5.1620370370370396E-3</v>
      </c>
      <c r="J8" s="12">
        <f t="shared" si="4"/>
        <v>0.19910714285714287</v>
      </c>
      <c r="K8" s="14">
        <f t="shared" si="5"/>
        <v>7.5261559230509562E-2</v>
      </c>
    </row>
    <row r="9" spans="2:11" s="5" customFormat="1">
      <c r="B9" s="10" t="s">
        <v>51</v>
      </c>
      <c r="C9" s="11">
        <v>5.4398148148148101E-4</v>
      </c>
      <c r="D9" s="12">
        <f t="shared" si="0"/>
        <v>2.5053304904051141E-2</v>
      </c>
      <c r="E9" s="12">
        <f t="shared" si="1"/>
        <v>9.4624521844171444E-3</v>
      </c>
      <c r="F9" s="11">
        <v>3.3564814814814801E-4</v>
      </c>
      <c r="G9" s="12">
        <f t="shared" si="2"/>
        <v>7.9670329670329679E-2</v>
      </c>
      <c r="H9" s="12">
        <f t="shared" si="3"/>
        <v>3.0239833159541193E-2</v>
      </c>
      <c r="I9" s="11">
        <v>8.7962962962963005E-4</v>
      </c>
      <c r="J9" s="12">
        <f t="shared" si="4"/>
        <v>3.3928571428571433E-2</v>
      </c>
      <c r="K9" s="14">
        <f t="shared" si="5"/>
        <v>1.2824839689503872E-2</v>
      </c>
    </row>
    <row r="10" spans="2:11" s="5" customFormat="1">
      <c r="B10" s="10" t="s">
        <v>11</v>
      </c>
      <c r="C10" s="11">
        <v>2.0601851851851901E-3</v>
      </c>
      <c r="D10" s="12">
        <f t="shared" si="0"/>
        <v>9.4882729211087605E-2</v>
      </c>
      <c r="E10" s="12">
        <f t="shared" si="1"/>
        <v>3.5836521038856532E-2</v>
      </c>
      <c r="F10" s="11">
        <v>3.3564814814814801E-4</v>
      </c>
      <c r="G10" s="12">
        <f t="shared" si="2"/>
        <v>7.9670329670329679E-2</v>
      </c>
      <c r="H10" s="12">
        <f t="shared" si="3"/>
        <v>3.0239833159541193E-2</v>
      </c>
      <c r="I10" s="11">
        <v>2.3958333333333301E-3</v>
      </c>
      <c r="J10" s="12">
        <f t="shared" si="4"/>
        <v>9.2410714285714124E-2</v>
      </c>
      <c r="K10" s="14">
        <f t="shared" si="5"/>
        <v>3.4930813364832849E-2</v>
      </c>
    </row>
    <row r="11" spans="2:11" s="5" customFormat="1">
      <c r="B11" s="10" t="s">
        <v>12</v>
      </c>
      <c r="C11" s="11">
        <v>6.9444444444444404E-4</v>
      </c>
      <c r="D11" s="12">
        <f t="shared" si="0"/>
        <v>3.1982942430703591E-2</v>
      </c>
      <c r="E11" s="12">
        <f t="shared" si="1"/>
        <v>1.2079726192872954E-2</v>
      </c>
      <c r="F11" s="11">
        <v>1.11111111111111E-3</v>
      </c>
      <c r="G11" s="12">
        <f t="shared" si="2"/>
        <v>0.26373626373626363</v>
      </c>
      <c r="H11" s="12">
        <f t="shared" si="3"/>
        <v>0.100104275286757</v>
      </c>
      <c r="I11" s="11">
        <v>1.80555555555556E-3</v>
      </c>
      <c r="J11" s="12">
        <f t="shared" si="4"/>
        <v>6.9642857142857284E-2</v>
      </c>
      <c r="K11" s="14">
        <f t="shared" si="5"/>
        <v>2.6324670941613264E-2</v>
      </c>
    </row>
    <row r="12" spans="2:11" s="5" customFormat="1">
      <c r="B12" s="10" t="s">
        <v>186</v>
      </c>
      <c r="C12" s="11">
        <v>2.0138888888888901E-3</v>
      </c>
      <c r="D12" s="12">
        <f t="shared" si="0"/>
        <v>9.2750533049040532E-2</v>
      </c>
      <c r="E12" s="12">
        <f t="shared" si="1"/>
        <v>3.503120595933161E-2</v>
      </c>
      <c r="F12" s="11">
        <v>0</v>
      </c>
      <c r="G12" s="12">
        <f t="shared" si="2"/>
        <v>0</v>
      </c>
      <c r="H12" s="12">
        <f t="shared" si="3"/>
        <v>0</v>
      </c>
      <c r="I12" s="11">
        <v>2.0138888888888901E-3</v>
      </c>
      <c r="J12" s="12">
        <f t="shared" si="4"/>
        <v>7.7678571428571444E-2</v>
      </c>
      <c r="K12" s="14">
        <f t="shared" si="5"/>
        <v>2.9362132973337816E-2</v>
      </c>
    </row>
    <row r="13" spans="2:11" s="5" customFormat="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1.04166666666667E-4</v>
      </c>
      <c r="G13" s="12">
        <f t="shared" si="2"/>
        <v>2.4725274725274818E-2</v>
      </c>
      <c r="H13" s="12">
        <f t="shared" si="3"/>
        <v>9.3847758081335077E-3</v>
      </c>
      <c r="I13" s="11">
        <v>1.04166666666667E-4</v>
      </c>
      <c r="J13" s="12">
        <f t="shared" si="4"/>
        <v>4.0178571428571537E-3</v>
      </c>
      <c r="K13" s="14">
        <f t="shared" si="5"/>
        <v>1.5187310158623047E-3</v>
      </c>
    </row>
    <row r="14" spans="2:11" s="5" customFormat="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48" t="s">
        <v>222</v>
      </c>
      <c r="C15" s="11">
        <v>1.30787037037037E-3</v>
      </c>
      <c r="D15" s="12">
        <f t="shared" si="0"/>
        <v>6.0234541577825117E-2</v>
      </c>
      <c r="E15" s="12">
        <f t="shared" si="1"/>
        <v>2.2750150996577404E-2</v>
      </c>
      <c r="F15" s="11">
        <v>0</v>
      </c>
      <c r="G15" s="12">
        <f t="shared" si="2"/>
        <v>0</v>
      </c>
      <c r="H15" s="12">
        <f t="shared" si="3"/>
        <v>0</v>
      </c>
      <c r="I15" s="11">
        <v>1.30787037037037E-3</v>
      </c>
      <c r="J15" s="12">
        <f t="shared" si="4"/>
        <v>5.0446428571428538E-2</v>
      </c>
      <c r="K15" s="14">
        <f t="shared" si="5"/>
        <v>1.9068511643604426E-2</v>
      </c>
    </row>
    <row r="16" spans="2:11" s="5" customFormat="1">
      <c r="B16" s="148" t="s">
        <v>223</v>
      </c>
      <c r="C16" s="11">
        <v>1.9560185185185201E-3</v>
      </c>
      <c r="D16" s="12">
        <f t="shared" si="0"/>
        <v>9.0085287846481912E-2</v>
      </c>
      <c r="E16" s="12">
        <f t="shared" si="1"/>
        <v>3.4024562109925535E-2</v>
      </c>
      <c r="F16" s="11">
        <v>0</v>
      </c>
      <c r="G16" s="12">
        <f t="shared" si="2"/>
        <v>0</v>
      </c>
      <c r="H16" s="12">
        <f t="shared" si="3"/>
        <v>0</v>
      </c>
      <c r="I16" s="11">
        <v>1.9560185185185201E-3</v>
      </c>
      <c r="J16" s="12">
        <f t="shared" si="4"/>
        <v>7.5446428571428609E-2</v>
      </c>
      <c r="K16" s="14">
        <f t="shared" si="5"/>
        <v>2.8518393520080988E-2</v>
      </c>
    </row>
    <row r="17" spans="2:11" s="5" customFormat="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4.0046296296296297E-3</v>
      </c>
      <c r="D19" s="12">
        <f t="shared" si="0"/>
        <v>0.1844349680170575</v>
      </c>
      <c r="E19" s="12">
        <f t="shared" si="1"/>
        <v>6.9659754378900748E-2</v>
      </c>
      <c r="F19" s="11">
        <v>5.32407407407407E-4</v>
      </c>
      <c r="G19" s="12">
        <f t="shared" si="2"/>
        <v>0.12637362637362634</v>
      </c>
      <c r="H19" s="12">
        <f t="shared" si="3"/>
        <v>4.7966631908237738E-2</v>
      </c>
      <c r="I19" s="11">
        <v>4.5370370370370399E-3</v>
      </c>
      <c r="J19" s="12">
        <f t="shared" si="4"/>
        <v>0.17500000000000004</v>
      </c>
      <c r="K19" s="14">
        <f t="shared" si="5"/>
        <v>6.6149173135335776E-2</v>
      </c>
    </row>
    <row r="20" spans="2:11" s="5" customFormat="1" ht="16.5" thickTop="1" thickBot="1">
      <c r="B20" s="31" t="s">
        <v>3</v>
      </c>
      <c r="C20" s="32">
        <f>SUM(C7:C19)</f>
        <v>2.1712962962962972E-2</v>
      </c>
      <c r="D20" s="33">
        <f>IFERROR(SUM(D7:D19),0)</f>
        <v>1.0000000000000002</v>
      </c>
      <c r="E20" s="33">
        <f>IFERROR(SUM(E7:E19),0)</f>
        <v>0.37769277229716153</v>
      </c>
      <c r="F20" s="32">
        <f>SUM(F7:F19)</f>
        <v>4.2129629629629609E-3</v>
      </c>
      <c r="G20" s="33">
        <f>IFERROR(SUM(G7:G19),0)</f>
        <v>1.0000000000000002</v>
      </c>
      <c r="H20" s="33">
        <f>IFERROR(SUM(H7:H19),0)</f>
        <v>0.37956204379562053</v>
      </c>
      <c r="I20" s="32">
        <f>SUM(I7:I19)</f>
        <v>2.5925925925925936E-2</v>
      </c>
      <c r="J20" s="33">
        <f>IFERROR(SUM(J7:J19),0)</f>
        <v>1</v>
      </c>
      <c r="K20" s="34">
        <f>IFERROR(SUM(K7:K19),0)</f>
        <v>0.3779952750590615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4.4675925925925898E-3</v>
      </c>
      <c r="D23" s="19"/>
      <c r="E23" s="12">
        <f>IFERROR(C23/C$31,0)</f>
        <v>7.7712905174149333E-2</v>
      </c>
      <c r="F23" s="11">
        <v>2.89351851851852E-4</v>
      </c>
      <c r="G23" s="19"/>
      <c r="H23" s="12">
        <f>IFERROR(F23/F$31,0)</f>
        <v>2.6068821689259673E-2</v>
      </c>
      <c r="I23" s="11">
        <v>4.7569444444444404E-3</v>
      </c>
      <c r="J23" s="19"/>
      <c r="K23" s="14">
        <f>IFERROR(I23/I$31,0)</f>
        <v>6.9355383057711634E-2</v>
      </c>
    </row>
    <row r="24" spans="2:11" s="5" customFormat="1">
      <c r="B24" s="18" t="s">
        <v>16</v>
      </c>
      <c r="C24" s="11">
        <v>9.2592592592592596E-4</v>
      </c>
      <c r="D24" s="19"/>
      <c r="E24" s="12">
        <f t="shared" ref="E24:E28" si="6">IFERROR(C24/C$31,0)</f>
        <v>1.6106301590497283E-2</v>
      </c>
      <c r="F24" s="11">
        <v>2.19907407407407E-4</v>
      </c>
      <c r="G24" s="19"/>
      <c r="H24" s="12">
        <f t="shared" ref="H24:H28" si="7">IFERROR(F24/F$31,0)</f>
        <v>1.9812304483837303E-2</v>
      </c>
      <c r="I24" s="11">
        <v>1.1458333333333301E-3</v>
      </c>
      <c r="J24" s="19"/>
      <c r="K24" s="14">
        <f t="shared" ref="K24:K28" si="8">IFERROR(I24/I$31,0)</f>
        <v>1.6706041174485251E-2</v>
      </c>
    </row>
    <row r="25" spans="2:11" s="5" customFormat="1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s="5" customFormat="1">
      <c r="B26" s="18" t="s">
        <v>18</v>
      </c>
      <c r="C26" s="11">
        <v>1.5879629629629601E-2</v>
      </c>
      <c r="D26" s="19"/>
      <c r="E26" s="12">
        <f t="shared" si="6"/>
        <v>0.27622307227702786</v>
      </c>
      <c r="F26" s="11">
        <v>5.8333333333333301E-3</v>
      </c>
      <c r="G26" s="19"/>
      <c r="H26" s="12">
        <f t="shared" si="7"/>
        <v>0.52554744525547448</v>
      </c>
      <c r="I26" s="11">
        <v>2.1712962962963E-2</v>
      </c>
      <c r="J26" s="19"/>
      <c r="K26" s="14">
        <f t="shared" si="8"/>
        <v>0.31657104286196436</v>
      </c>
    </row>
    <row r="27" spans="2:11" s="5" customFormat="1">
      <c r="B27" s="18" t="s">
        <v>19</v>
      </c>
      <c r="C27" s="11">
        <v>1.43865740740741E-2</v>
      </c>
      <c r="D27" s="19"/>
      <c r="E27" s="12">
        <f t="shared" si="6"/>
        <v>0.25025166096235196</v>
      </c>
      <c r="F27" s="11">
        <v>5.4398148148148101E-4</v>
      </c>
      <c r="G27" s="19"/>
      <c r="H27" s="12">
        <f t="shared" si="7"/>
        <v>4.9009384775808115E-2</v>
      </c>
      <c r="I27" s="11">
        <v>1.49305555555556E-2</v>
      </c>
      <c r="J27" s="19"/>
      <c r="K27" s="14">
        <f t="shared" si="8"/>
        <v>0.21768477894026364</v>
      </c>
    </row>
    <row r="28" spans="2:11" s="5" customFormat="1" ht="15.75" thickBot="1">
      <c r="B28" s="23" t="s">
        <v>20</v>
      </c>
      <c r="C28" s="20">
        <v>1.15740740740741E-4</v>
      </c>
      <c r="D28" s="24"/>
      <c r="E28" s="21">
        <f t="shared" si="6"/>
        <v>2.0132876988121647E-3</v>
      </c>
      <c r="F28" s="20">
        <v>0</v>
      </c>
      <c r="G28" s="24"/>
      <c r="H28" s="21">
        <f t="shared" si="7"/>
        <v>0</v>
      </c>
      <c r="I28" s="20">
        <v>1.15740740740741E-4</v>
      </c>
      <c r="J28" s="24"/>
      <c r="K28" s="22">
        <f t="shared" si="8"/>
        <v>1.6874789065136704E-3</v>
      </c>
    </row>
    <row r="29" spans="2:11" s="5" customFormat="1" ht="16.5" thickTop="1" thickBot="1">
      <c r="B29" s="31" t="s">
        <v>3</v>
      </c>
      <c r="C29" s="32">
        <f>SUM(C23:C28)</f>
        <v>3.577546296296296E-2</v>
      </c>
      <c r="D29" s="33"/>
      <c r="E29" s="33">
        <f>IFERROR(SUM(E23:E28),0)</f>
        <v>0.62230722770283853</v>
      </c>
      <c r="F29" s="32">
        <f>SUM(F23:F28)</f>
        <v>6.8865740740740701E-3</v>
      </c>
      <c r="G29" s="33"/>
      <c r="H29" s="33">
        <f>IFERROR(SUM(H23:H28),0)</f>
        <v>0.62043795620437947</v>
      </c>
      <c r="I29" s="32">
        <f>SUM(I23:I28)</f>
        <v>4.2662037037037116E-2</v>
      </c>
      <c r="J29" s="33"/>
      <c r="K29" s="34">
        <f>IFERROR(SUM(K23:K28),0)</f>
        <v>0.6220047249409385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5.7488425925925929E-2</v>
      </c>
      <c r="D31" s="35"/>
      <c r="E31" s="36">
        <f>IFERROR(SUM(E20,E29),0)</f>
        <v>1</v>
      </c>
      <c r="F31" s="32">
        <f>SUM(F20,F29)</f>
        <v>1.1099537037037031E-2</v>
      </c>
      <c r="G31" s="35"/>
      <c r="H31" s="36">
        <f>IFERROR(SUM(H20,H29),0)</f>
        <v>1</v>
      </c>
      <c r="I31" s="32">
        <f>SUM(I20,I29)</f>
        <v>6.8587962962963045E-2</v>
      </c>
      <c r="J31" s="35"/>
      <c r="K31" s="38">
        <f>IFERROR(SUM(K20,K29),0)</f>
        <v>1</v>
      </c>
    </row>
    <row r="32" spans="2:11" s="5" customFormat="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/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2"/>
  <dimension ref="B2:K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 ht="16.5" customHeight="1">
      <c r="B3" s="184" t="s">
        <v>55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4.9421296296296297E-3</v>
      </c>
      <c r="D7" s="12">
        <f t="shared" ref="D7:D19" si="0">IFERROR(C7/C$20,0)</f>
        <v>0.22521097046413499</v>
      </c>
      <c r="E7" s="12">
        <f t="shared" ref="E7:E19" si="1">IFERROR(C7/C$31,0)</f>
        <v>8.4671822327979471E-2</v>
      </c>
      <c r="F7" s="11">
        <v>1.8981481481481501E-3</v>
      </c>
      <c r="G7" s="12">
        <f t="shared" ref="G7:G19" si="2">IFERROR(F7/F$20,0)</f>
        <v>0.12041116005873721</v>
      </c>
      <c r="H7" s="12">
        <f t="shared" ref="H7:H19" si="3">IFERROR(F7/F$31,0)</f>
        <v>6.3492063492063544E-2</v>
      </c>
      <c r="I7" s="11">
        <v>6.8402777777777802E-3</v>
      </c>
      <c r="J7" s="12">
        <f t="shared" ref="J7:J19" si="4">IFERROR(I7/I$20,0)</f>
        <v>0.18139963167587461</v>
      </c>
      <c r="K7" s="14">
        <f t="shared" ref="K7:K19" si="5">IFERROR(I7/I$31,0)</f>
        <v>7.7498033044846523E-2</v>
      </c>
    </row>
    <row r="8" spans="2:11">
      <c r="B8" s="148" t="s">
        <v>115</v>
      </c>
      <c r="C8" s="11">
        <v>5.37037037037037E-3</v>
      </c>
      <c r="D8" s="12">
        <f t="shared" si="0"/>
        <v>0.24472573839662443</v>
      </c>
      <c r="E8" s="12">
        <f t="shared" si="1"/>
        <v>9.2008724965298522E-2</v>
      </c>
      <c r="F8" s="11">
        <v>5.5439814814814796E-3</v>
      </c>
      <c r="G8" s="12">
        <f t="shared" si="2"/>
        <v>0.35168869309838441</v>
      </c>
      <c r="H8" s="12">
        <f t="shared" si="3"/>
        <v>0.1854432830042585</v>
      </c>
      <c r="I8" s="11">
        <v>1.0914351851851901E-2</v>
      </c>
      <c r="J8" s="12">
        <f t="shared" si="4"/>
        <v>0.28944137507673512</v>
      </c>
      <c r="K8" s="14">
        <f t="shared" si="5"/>
        <v>0.12365591397849506</v>
      </c>
    </row>
    <row r="9" spans="2:11">
      <c r="B9" s="10" t="s">
        <v>51</v>
      </c>
      <c r="C9" s="11">
        <v>1.5972222222222199E-3</v>
      </c>
      <c r="D9" s="12">
        <f t="shared" si="0"/>
        <v>7.2784810126582167E-2</v>
      </c>
      <c r="E9" s="12">
        <f t="shared" si="1"/>
        <v>2.7364663890541336E-2</v>
      </c>
      <c r="F9" s="11">
        <v>1.2384259259259299E-3</v>
      </c>
      <c r="G9" s="12">
        <f t="shared" si="2"/>
        <v>7.8560939794420179E-2</v>
      </c>
      <c r="H9" s="12">
        <f t="shared" si="3"/>
        <v>4.1424699961285449E-2</v>
      </c>
      <c r="I9" s="11">
        <v>2.8356481481481501E-3</v>
      </c>
      <c r="J9" s="12">
        <f t="shared" si="4"/>
        <v>7.519950890116632E-2</v>
      </c>
      <c r="K9" s="14">
        <f t="shared" si="5"/>
        <v>3.2126934172567526E-2</v>
      </c>
    </row>
    <row r="10" spans="2:11">
      <c r="B10" s="10" t="s">
        <v>11</v>
      </c>
      <c r="C10" s="11">
        <v>2.3032407407407398E-3</v>
      </c>
      <c r="D10" s="12">
        <f t="shared" si="0"/>
        <v>0.10495780590717294</v>
      </c>
      <c r="E10" s="12">
        <f t="shared" si="1"/>
        <v>3.9460638508824142E-2</v>
      </c>
      <c r="F10" s="11">
        <v>2.48842592592593E-3</v>
      </c>
      <c r="G10" s="12">
        <f t="shared" si="2"/>
        <v>0.15785609397944217</v>
      </c>
      <c r="H10" s="12">
        <f t="shared" si="3"/>
        <v>8.3236546651180909E-2</v>
      </c>
      <c r="I10" s="11">
        <v>4.7916666666666698E-3</v>
      </c>
      <c r="J10" s="12">
        <f t="shared" si="4"/>
        <v>0.12707182320441981</v>
      </c>
      <c r="K10" s="14">
        <f t="shared" si="5"/>
        <v>5.4287962234461036E-2</v>
      </c>
    </row>
    <row r="11" spans="2:11">
      <c r="B11" s="10" t="s">
        <v>12</v>
      </c>
      <c r="C11" s="11">
        <v>1.55092592592593E-3</v>
      </c>
      <c r="D11" s="12">
        <f t="shared" si="0"/>
        <v>7.0675105485232245E-2</v>
      </c>
      <c r="E11" s="12">
        <f t="shared" si="1"/>
        <v>2.6571485227047491E-2</v>
      </c>
      <c r="F11" s="11">
        <v>7.6388888888888904E-4</v>
      </c>
      <c r="G11" s="12">
        <f t="shared" si="2"/>
        <v>4.8458149779735671E-2</v>
      </c>
      <c r="H11" s="12">
        <f t="shared" si="3"/>
        <v>2.5551684088269452E-2</v>
      </c>
      <c r="I11" s="11">
        <v>2.3148148148148099E-3</v>
      </c>
      <c r="J11" s="12">
        <f t="shared" si="4"/>
        <v>6.1387354205033558E-2</v>
      </c>
      <c r="K11" s="14">
        <f t="shared" si="5"/>
        <v>2.6226068712299946E-2</v>
      </c>
    </row>
    <row r="12" spans="2:11">
      <c r="B12" s="10" t="s">
        <v>186</v>
      </c>
      <c r="C12" s="11">
        <v>1.65509259259259E-3</v>
      </c>
      <c r="D12" s="12">
        <f t="shared" si="0"/>
        <v>7.5421940928269912E-2</v>
      </c>
      <c r="E12" s="12">
        <f t="shared" si="1"/>
        <v>2.8356137219908768E-2</v>
      </c>
      <c r="F12" s="11">
        <v>1.5046296296296301E-3</v>
      </c>
      <c r="G12" s="12">
        <f t="shared" si="2"/>
        <v>9.5447870778267233E-2</v>
      </c>
      <c r="H12" s="12">
        <f t="shared" si="3"/>
        <v>5.0329074719318627E-2</v>
      </c>
      <c r="I12" s="11">
        <v>3.15972222222222E-3</v>
      </c>
      <c r="J12" s="12">
        <f t="shared" si="4"/>
        <v>8.3793738489870928E-2</v>
      </c>
      <c r="K12" s="14">
        <f t="shared" si="5"/>
        <v>3.5798583792289479E-2</v>
      </c>
    </row>
    <row r="13" spans="2:1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>
      <c r="B15" s="148" t="s">
        <v>222</v>
      </c>
      <c r="C15" s="11">
        <v>9.2592592592592602E-5</v>
      </c>
      <c r="D15" s="12">
        <f t="shared" si="0"/>
        <v>4.2194092827004216E-3</v>
      </c>
      <c r="E15" s="12">
        <f t="shared" si="1"/>
        <v>1.586357326987906E-3</v>
      </c>
      <c r="F15" s="11">
        <v>0</v>
      </c>
      <c r="G15" s="12">
        <f t="shared" si="2"/>
        <v>0</v>
      </c>
      <c r="H15" s="12">
        <f t="shared" si="3"/>
        <v>0</v>
      </c>
      <c r="I15" s="11">
        <v>9.2592592592592602E-5</v>
      </c>
      <c r="J15" s="12">
        <f t="shared" si="4"/>
        <v>2.4554941682013477E-3</v>
      </c>
      <c r="K15" s="14">
        <f t="shared" si="5"/>
        <v>1.0490427484920002E-3</v>
      </c>
    </row>
    <row r="16" spans="2:11">
      <c r="B16" s="148" t="s">
        <v>223</v>
      </c>
      <c r="C16" s="11">
        <v>1.8518518518518501E-4</v>
      </c>
      <c r="D16" s="12">
        <f t="shared" si="0"/>
        <v>8.4388185654008345E-3</v>
      </c>
      <c r="E16" s="12">
        <f t="shared" si="1"/>
        <v>3.1727146539758085E-3</v>
      </c>
      <c r="F16" s="11">
        <v>0</v>
      </c>
      <c r="G16" s="12">
        <f t="shared" si="2"/>
        <v>0</v>
      </c>
      <c r="H16" s="12">
        <f t="shared" si="3"/>
        <v>0</v>
      </c>
      <c r="I16" s="11">
        <v>1.8518518518518501E-4</v>
      </c>
      <c r="J16" s="12">
        <f t="shared" si="4"/>
        <v>4.9109883364026902E-3</v>
      </c>
      <c r="K16" s="14">
        <f t="shared" si="5"/>
        <v>2.0980854969839982E-3</v>
      </c>
    </row>
    <row r="17" spans="2:1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4.2476851851851903E-3</v>
      </c>
      <c r="D19" s="12">
        <f t="shared" si="0"/>
        <v>0.19356540084388207</v>
      </c>
      <c r="E19" s="12">
        <f t="shared" si="1"/>
        <v>7.2774142375570269E-2</v>
      </c>
      <c r="F19" s="11">
        <v>2.32638888888889E-3</v>
      </c>
      <c r="G19" s="12">
        <f t="shared" si="2"/>
        <v>0.14757709251101322</v>
      </c>
      <c r="H19" s="12">
        <f t="shared" si="3"/>
        <v>7.7816492450638805E-2</v>
      </c>
      <c r="I19" s="11">
        <v>6.5740740740740699E-3</v>
      </c>
      <c r="J19" s="12">
        <f t="shared" si="4"/>
        <v>0.17434008594229558</v>
      </c>
      <c r="K19" s="14">
        <f t="shared" si="5"/>
        <v>7.448203514293196E-2</v>
      </c>
    </row>
    <row r="20" spans="2:11" ht="16.5" thickTop="1" thickBot="1">
      <c r="B20" s="31" t="s">
        <v>3</v>
      </c>
      <c r="C20" s="32">
        <f>SUM(C7:C19)</f>
        <v>2.1944444444444447E-2</v>
      </c>
      <c r="D20" s="33">
        <f>IFERROR(SUM(D7:D19),0)</f>
        <v>1</v>
      </c>
      <c r="E20" s="33">
        <f>IFERROR(SUM(E7:E19),0)</f>
        <v>0.37596668649613368</v>
      </c>
      <c r="F20" s="32">
        <f>SUM(F7:F19)</f>
        <v>1.5763888888888897E-2</v>
      </c>
      <c r="G20" s="33">
        <f>IFERROR(SUM(G7:G19),0)</f>
        <v>1</v>
      </c>
      <c r="H20" s="33">
        <f>IFERROR(SUM(H7:H19),0)</f>
        <v>0.52729384436701532</v>
      </c>
      <c r="I20" s="32">
        <f>SUM(I7:I19)</f>
        <v>3.7708333333333378E-2</v>
      </c>
      <c r="J20" s="33">
        <f>IFERROR(SUM(J7:J19),0)</f>
        <v>1</v>
      </c>
      <c r="K20" s="34">
        <f>IFERROR(SUM(K7:K19),0)</f>
        <v>0.4272226593233675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4.6064814814814796E-3</v>
      </c>
      <c r="D23" s="19"/>
      <c r="E23" s="12">
        <f>IFERROR(C23/C$31,0)</f>
        <v>7.8921277017648284E-2</v>
      </c>
      <c r="F23" s="11">
        <v>2.1296296296296302E-3</v>
      </c>
      <c r="G23" s="19"/>
      <c r="H23" s="12">
        <f>IFERROR(F23/F$31,0)</f>
        <v>7.1234998064266364E-2</v>
      </c>
      <c r="I23" s="11">
        <v>6.7361111111111103E-3</v>
      </c>
      <c r="J23" s="19"/>
      <c r="K23" s="14">
        <f>IFERROR(I23/I$31,0)</f>
        <v>7.6317859952792999E-2</v>
      </c>
    </row>
    <row r="24" spans="2:11">
      <c r="B24" s="18" t="s">
        <v>16</v>
      </c>
      <c r="C24" s="11">
        <v>5.78703703703704E-5</v>
      </c>
      <c r="D24" s="19"/>
      <c r="E24" s="12">
        <f t="shared" ref="E24:E28" si="6">IFERROR(C24/C$31,0)</f>
        <v>9.9147332936744162E-4</v>
      </c>
      <c r="F24" s="11">
        <v>2.6620370370370399E-4</v>
      </c>
      <c r="G24" s="19"/>
      <c r="H24" s="12">
        <f t="shared" ref="H24:H28" si="7">IFERROR(F24/F$31,0)</f>
        <v>8.9043747580333024E-3</v>
      </c>
      <c r="I24" s="11">
        <v>3.2407407407407401E-4</v>
      </c>
      <c r="J24" s="19"/>
      <c r="K24" s="14">
        <f t="shared" ref="K24:K28" si="8">IFERROR(I24/I$31,0)</f>
        <v>3.6716496197219993E-3</v>
      </c>
    </row>
    <row r="25" spans="2:11">
      <c r="B25" s="18" t="s">
        <v>17</v>
      </c>
      <c r="C25" s="11">
        <v>6.9444444444444404E-5</v>
      </c>
      <c r="D25" s="19"/>
      <c r="E25" s="12">
        <f t="shared" si="6"/>
        <v>1.1897679952409285E-3</v>
      </c>
      <c r="F25" s="11">
        <v>0</v>
      </c>
      <c r="G25" s="19"/>
      <c r="H25" s="12">
        <f t="shared" si="7"/>
        <v>0</v>
      </c>
      <c r="I25" s="11">
        <v>6.9444444444444404E-5</v>
      </c>
      <c r="J25" s="19"/>
      <c r="K25" s="14">
        <f t="shared" si="8"/>
        <v>7.8678206136899959E-4</v>
      </c>
    </row>
    <row r="26" spans="2:11">
      <c r="B26" s="18" t="s">
        <v>18</v>
      </c>
      <c r="C26" s="11">
        <v>1.21296296296296E-2</v>
      </c>
      <c r="D26" s="19"/>
      <c r="E26" s="12">
        <f t="shared" si="6"/>
        <v>0.20781280983541514</v>
      </c>
      <c r="F26" s="11">
        <v>8.1018518518518497E-3</v>
      </c>
      <c r="G26" s="19"/>
      <c r="H26" s="12">
        <f t="shared" si="7"/>
        <v>0.27100271002710014</v>
      </c>
      <c r="I26" s="11">
        <v>2.02314814814815E-2</v>
      </c>
      <c r="J26" s="19"/>
      <c r="K26" s="14">
        <f t="shared" si="8"/>
        <v>0.2292158405455022</v>
      </c>
    </row>
    <row r="27" spans="2:11">
      <c r="B27" s="18" t="s">
        <v>19</v>
      </c>
      <c r="C27" s="11">
        <v>1.8958333333333299E-2</v>
      </c>
      <c r="D27" s="19"/>
      <c r="E27" s="12">
        <f t="shared" si="6"/>
        <v>0.32480666270077313</v>
      </c>
      <c r="F27" s="11">
        <v>2.66203703703704E-3</v>
      </c>
      <c r="G27" s="19"/>
      <c r="H27" s="12">
        <f t="shared" si="7"/>
        <v>8.9043747580333024E-2</v>
      </c>
      <c r="I27" s="11">
        <v>2.1620370370370401E-2</v>
      </c>
      <c r="J27" s="19"/>
      <c r="K27" s="14">
        <f t="shared" si="8"/>
        <v>0.24495148177288234</v>
      </c>
    </row>
    <row r="28" spans="2:11" ht="15.75" thickBot="1">
      <c r="B28" s="23" t="s">
        <v>20</v>
      </c>
      <c r="C28" s="20">
        <v>6.01851851851852E-4</v>
      </c>
      <c r="D28" s="24"/>
      <c r="E28" s="21">
        <f t="shared" si="6"/>
        <v>1.031132262542139E-2</v>
      </c>
      <c r="F28" s="20">
        <v>9.7222222222222198E-4</v>
      </c>
      <c r="G28" s="24"/>
      <c r="H28" s="21">
        <f t="shared" si="7"/>
        <v>3.2520325203252015E-2</v>
      </c>
      <c r="I28" s="20">
        <v>1.57407407407407E-3</v>
      </c>
      <c r="J28" s="24"/>
      <c r="K28" s="22">
        <f t="shared" si="8"/>
        <v>1.7833726724363955E-2</v>
      </c>
    </row>
    <row r="29" spans="2:11" ht="16.5" thickTop="1" thickBot="1">
      <c r="B29" s="31" t="s">
        <v>3</v>
      </c>
      <c r="C29" s="32">
        <f>SUM(C23:C28)</f>
        <v>3.6423611111111046E-2</v>
      </c>
      <c r="D29" s="33"/>
      <c r="E29" s="33">
        <f>IFERROR(SUM(E23:E28),0)</f>
        <v>0.62403331350386626</v>
      </c>
      <c r="F29" s="32">
        <f>SUM(F23:F28)</f>
        <v>1.4131944444444444E-2</v>
      </c>
      <c r="G29" s="33"/>
      <c r="H29" s="33">
        <f>IFERROR(SUM(H23:H28),0)</f>
        <v>0.47270615563298479</v>
      </c>
      <c r="I29" s="32">
        <f>SUM(I23:I28)</f>
        <v>5.0555555555555597E-2</v>
      </c>
      <c r="J29" s="33"/>
      <c r="K29" s="34">
        <f>IFERROR(SUM(K23:K28),0)</f>
        <v>0.57277734067663255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5.8368055555555493E-2</v>
      </c>
      <c r="D31" s="35"/>
      <c r="E31" s="36">
        <f>IFERROR(SUM(E20,E29),0)</f>
        <v>1</v>
      </c>
      <c r="F31" s="32">
        <f>SUM(F20,F29)</f>
        <v>2.989583333333334E-2</v>
      </c>
      <c r="G31" s="35"/>
      <c r="H31" s="36">
        <f>IFERROR(SUM(H20,H29),0)</f>
        <v>1</v>
      </c>
      <c r="I31" s="32">
        <f>SUM(I20,I29)</f>
        <v>8.8263888888888975E-2</v>
      </c>
      <c r="J31" s="35"/>
      <c r="K31" s="38">
        <f>IFERROR(SUM(K20,K29),0)</f>
        <v>1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3"/>
  <dimension ref="B2:K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/>
    <row r="3" spans="2:11">
      <c r="B3" s="184" t="s">
        <v>54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4.9768518518518499E-4</v>
      </c>
      <c r="D7" s="12">
        <f t="shared" ref="D7:D19" si="0">IFERROR(C7/C$20,0)</f>
        <v>0.1152815013404825</v>
      </c>
      <c r="E7" s="12">
        <f t="shared" ref="E7:E19" si="1">IFERROR(C7/C$31,0)</f>
        <v>2.1838496698831839E-2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4.9768518518518499E-4</v>
      </c>
      <c r="J7" s="12">
        <f t="shared" ref="J7:J19" si="4">IFERROR(I7/I$20,0)</f>
        <v>0.1152815013404825</v>
      </c>
      <c r="K7" s="14">
        <f t="shared" ref="K7:K19" si="5">IFERROR(I7/I$31,0)</f>
        <v>2.1838496698831839E-2</v>
      </c>
    </row>
    <row r="8" spans="2:11">
      <c r="B8" s="148" t="s">
        <v>115</v>
      </c>
      <c r="C8" s="11">
        <v>4.9768518518518499E-4</v>
      </c>
      <c r="D8" s="12">
        <f t="shared" si="0"/>
        <v>0.1152815013404825</v>
      </c>
      <c r="E8" s="12">
        <f t="shared" si="1"/>
        <v>2.1838496698831839E-2</v>
      </c>
      <c r="F8" s="11">
        <v>0</v>
      </c>
      <c r="G8" s="12">
        <f t="shared" si="2"/>
        <v>0</v>
      </c>
      <c r="H8" s="12">
        <f t="shared" si="3"/>
        <v>0</v>
      </c>
      <c r="I8" s="11">
        <v>4.9768518518518499E-4</v>
      </c>
      <c r="J8" s="12">
        <f t="shared" si="4"/>
        <v>0.1152815013404825</v>
      </c>
      <c r="K8" s="14">
        <f t="shared" si="5"/>
        <v>2.1838496698831839E-2</v>
      </c>
    </row>
    <row r="9" spans="2:11">
      <c r="B9" s="10" t="s">
        <v>51</v>
      </c>
      <c r="C9" s="11">
        <v>1.7361111111111101E-4</v>
      </c>
      <c r="D9" s="12">
        <f t="shared" si="0"/>
        <v>4.0214477211796211E-2</v>
      </c>
      <c r="E9" s="12">
        <f t="shared" si="1"/>
        <v>7.618080243778547E-3</v>
      </c>
      <c r="F9" s="11">
        <v>0</v>
      </c>
      <c r="G9" s="12">
        <f t="shared" si="2"/>
        <v>0</v>
      </c>
      <c r="H9" s="12">
        <f t="shared" si="3"/>
        <v>0</v>
      </c>
      <c r="I9" s="11">
        <v>1.7361111111111101E-4</v>
      </c>
      <c r="J9" s="12">
        <f t="shared" si="4"/>
        <v>4.0214477211796211E-2</v>
      </c>
      <c r="K9" s="14">
        <f t="shared" si="5"/>
        <v>7.618080243778547E-3</v>
      </c>
    </row>
    <row r="10" spans="2:11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>
      <c r="B11" s="10" t="s">
        <v>12</v>
      </c>
      <c r="C11" s="11">
        <v>6.9444444444444404E-5</v>
      </c>
      <c r="D11" s="12">
        <f t="shared" si="0"/>
        <v>1.6085790884718485E-2</v>
      </c>
      <c r="E11" s="12">
        <f t="shared" si="1"/>
        <v>3.0472320975114186E-3</v>
      </c>
      <c r="F11" s="11">
        <v>0</v>
      </c>
      <c r="G11" s="12">
        <f t="shared" si="2"/>
        <v>0</v>
      </c>
      <c r="H11" s="12">
        <f t="shared" si="3"/>
        <v>0</v>
      </c>
      <c r="I11" s="11">
        <v>6.9444444444444404E-5</v>
      </c>
      <c r="J11" s="12">
        <f t="shared" si="4"/>
        <v>1.6085790884718485E-2</v>
      </c>
      <c r="K11" s="14">
        <f t="shared" si="5"/>
        <v>3.0472320975114186E-3</v>
      </c>
    </row>
    <row r="12" spans="2:11">
      <c r="B12" s="10" t="s">
        <v>186</v>
      </c>
      <c r="C12" s="11">
        <v>2.31481481481481E-4</v>
      </c>
      <c r="D12" s="12">
        <f t="shared" si="0"/>
        <v>5.3619302949061538E-2</v>
      </c>
      <c r="E12" s="12">
        <f t="shared" si="1"/>
        <v>1.0157440325038047E-2</v>
      </c>
      <c r="F12" s="11">
        <v>0</v>
      </c>
      <c r="G12" s="12">
        <f t="shared" si="2"/>
        <v>0</v>
      </c>
      <c r="H12" s="12">
        <f t="shared" si="3"/>
        <v>0</v>
      </c>
      <c r="I12" s="11">
        <v>2.31481481481481E-4</v>
      </c>
      <c r="J12" s="12">
        <f t="shared" si="4"/>
        <v>5.3619302949061538E-2</v>
      </c>
      <c r="K12" s="14">
        <f t="shared" si="5"/>
        <v>1.0157440325038047E-2</v>
      </c>
    </row>
    <row r="13" spans="2:1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>
        <v>6.9444444444444404E-5</v>
      </c>
      <c r="D14" s="12">
        <f t="shared" si="0"/>
        <v>1.6085790884718485E-2</v>
      </c>
      <c r="E14" s="12">
        <f t="shared" si="1"/>
        <v>3.0472320975114186E-3</v>
      </c>
      <c r="F14" s="11">
        <v>0</v>
      </c>
      <c r="G14" s="12">
        <f t="shared" si="2"/>
        <v>0</v>
      </c>
      <c r="H14" s="12">
        <f t="shared" si="3"/>
        <v>0</v>
      </c>
      <c r="I14" s="11">
        <v>6.9444444444444404E-5</v>
      </c>
      <c r="J14" s="12">
        <f t="shared" si="4"/>
        <v>1.6085790884718485E-2</v>
      </c>
      <c r="K14" s="14">
        <f t="shared" si="5"/>
        <v>3.0472320975114186E-3</v>
      </c>
    </row>
    <row r="15" spans="2:11">
      <c r="B15" s="148" t="s">
        <v>222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>
      <c r="B16" s="148" t="s">
        <v>223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2.7777777777777801E-3</v>
      </c>
      <c r="D19" s="12">
        <f t="shared" si="0"/>
        <v>0.64343163538874026</v>
      </c>
      <c r="E19" s="12">
        <f t="shared" si="1"/>
        <v>0.12188928390045692</v>
      </c>
      <c r="F19" s="11">
        <v>0</v>
      </c>
      <c r="G19" s="12">
        <f t="shared" si="2"/>
        <v>0</v>
      </c>
      <c r="H19" s="12">
        <f t="shared" si="3"/>
        <v>0</v>
      </c>
      <c r="I19" s="11">
        <v>2.7777777777777801E-3</v>
      </c>
      <c r="J19" s="12">
        <f t="shared" si="4"/>
        <v>0.64343163538874026</v>
      </c>
      <c r="K19" s="14">
        <f t="shared" si="5"/>
        <v>0.12188928390045692</v>
      </c>
    </row>
    <row r="20" spans="2:11" ht="16.5" thickTop="1" thickBot="1">
      <c r="B20" s="31" t="s">
        <v>3</v>
      </c>
      <c r="C20" s="32">
        <f>SUM(C7:C19)</f>
        <v>4.3171296296296308E-3</v>
      </c>
      <c r="D20" s="33">
        <f>IFERROR(SUM(D7:D19),0)</f>
        <v>1</v>
      </c>
      <c r="E20" s="33">
        <f>IFERROR(SUM(E7:E19),0)</f>
        <v>0.18943626206196001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4.3171296296296308E-3</v>
      </c>
      <c r="J20" s="33">
        <f>IFERROR(SUM(J7:J19),0)</f>
        <v>1</v>
      </c>
      <c r="K20" s="34">
        <f>IFERROR(SUM(K7:K19),0)</f>
        <v>0.18943626206196001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2.2800925925925901E-3</v>
      </c>
      <c r="D23" s="19"/>
      <c r="E23" s="12">
        <f>IFERROR(C23/C$31,0)</f>
        <v>0.10005078720162486</v>
      </c>
      <c r="F23" s="11">
        <v>0</v>
      </c>
      <c r="G23" s="19"/>
      <c r="H23" s="12">
        <f>IFERROR(F23/F$31,0)</f>
        <v>0</v>
      </c>
      <c r="I23" s="11">
        <v>2.2800925925925901E-3</v>
      </c>
      <c r="J23" s="19"/>
      <c r="K23" s="14">
        <f>IFERROR(I23/I$31,0)</f>
        <v>0.10005078720162486</v>
      </c>
    </row>
    <row r="24" spans="2:11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>
      <c r="B26" s="18" t="s">
        <v>18</v>
      </c>
      <c r="C26" s="11">
        <v>4.65277777777778E-3</v>
      </c>
      <c r="D26" s="19"/>
      <c r="E26" s="12">
        <f t="shared" si="6"/>
        <v>0.20416455053326527</v>
      </c>
      <c r="F26" s="11">
        <v>0</v>
      </c>
      <c r="G26" s="19"/>
      <c r="H26" s="12">
        <f t="shared" si="7"/>
        <v>0</v>
      </c>
      <c r="I26" s="11">
        <v>4.65277777777778E-3</v>
      </c>
      <c r="J26" s="19"/>
      <c r="K26" s="14">
        <f t="shared" si="8"/>
        <v>0.20416455053326527</v>
      </c>
    </row>
    <row r="27" spans="2:11">
      <c r="B27" s="18" t="s">
        <v>19</v>
      </c>
      <c r="C27" s="11">
        <v>1.15393518518519E-2</v>
      </c>
      <c r="D27" s="19"/>
      <c r="E27" s="12">
        <f t="shared" si="6"/>
        <v>0.50634840020314986</v>
      </c>
      <c r="F27" s="11">
        <v>0</v>
      </c>
      <c r="G27" s="19"/>
      <c r="H27" s="12">
        <f t="shared" si="7"/>
        <v>0</v>
      </c>
      <c r="I27" s="11">
        <v>1.15393518518519E-2</v>
      </c>
      <c r="J27" s="19"/>
      <c r="K27" s="14">
        <f t="shared" si="8"/>
        <v>0.50634840020314986</v>
      </c>
    </row>
    <row r="28" spans="2:11" ht="15.75" thickBot="1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1" ht="16.5" thickTop="1" thickBot="1">
      <c r="B29" s="31" t="s">
        <v>3</v>
      </c>
      <c r="C29" s="32">
        <f>SUM(C23:C28)</f>
        <v>1.8472222222222272E-2</v>
      </c>
      <c r="D29" s="33"/>
      <c r="E29" s="33">
        <f>IFERROR(SUM(E23:E28),0)</f>
        <v>0.81056373793803993</v>
      </c>
      <c r="F29" s="32">
        <f>SUM(F23:F28)</f>
        <v>0</v>
      </c>
      <c r="G29" s="33"/>
      <c r="H29" s="33">
        <f>IFERROR(SUM(H23:H28),0)</f>
        <v>0</v>
      </c>
      <c r="I29" s="32">
        <f>SUM(I23:I28)</f>
        <v>1.8472222222222272E-2</v>
      </c>
      <c r="J29" s="33"/>
      <c r="K29" s="34">
        <f>IFERROR(SUM(K23:K28),0)</f>
        <v>0.81056373793803993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2.2789351851851901E-2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2.2789351851851901E-2</v>
      </c>
      <c r="J31" s="35"/>
      <c r="K31" s="38">
        <f>IFERROR(SUM(K20,K29),0)</f>
        <v>1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5"/>
  <dimension ref="B2:N32"/>
  <sheetViews>
    <sheetView showGridLines="0" showZeros="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95" t="s">
        <v>168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7"/>
    </row>
    <row r="4" spans="2:14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14">
      <c r="B5" s="52"/>
      <c r="C5" s="199" t="s">
        <v>7</v>
      </c>
      <c r="D5" s="199"/>
      <c r="E5" s="199"/>
      <c r="F5" s="199" t="s">
        <v>8</v>
      </c>
      <c r="G5" s="199"/>
      <c r="H5" s="199"/>
      <c r="I5" s="199" t="s">
        <v>9</v>
      </c>
      <c r="J5" s="199"/>
      <c r="K5" s="199"/>
      <c r="L5" s="199" t="s">
        <v>3</v>
      </c>
      <c r="M5" s="199"/>
      <c r="N5" s="200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0</v>
      </c>
      <c r="D7" s="45">
        <f t="shared" ref="D7:D19" si="0">IFERROR(C7/C$20,0)</f>
        <v>0</v>
      </c>
      <c r="E7" s="45">
        <f t="shared" ref="E7:E19" si="1">IFERROR(C7/C$31,0)</f>
        <v>0</v>
      </c>
      <c r="F7" s="44">
        <v>0</v>
      </c>
      <c r="G7" s="45">
        <f t="shared" ref="G7:G19" si="2">IFERROR(F7/F$20,0)</f>
        <v>0</v>
      </c>
      <c r="H7" s="45">
        <f t="shared" ref="H7:H19" si="3">IFERROR(F7/F$31,0)</f>
        <v>0</v>
      </c>
      <c r="I7" s="44">
        <v>0</v>
      </c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0</v>
      </c>
      <c r="M7" s="45">
        <f t="shared" ref="M7:M12" si="6">IFERROR(L7/L$20,0)</f>
        <v>0</v>
      </c>
      <c r="N7" s="47">
        <f t="shared" ref="N7:N12" si="7">IFERROR(L7/L$31,0)</f>
        <v>0</v>
      </c>
    </row>
    <row r="8" spans="2:14">
      <c r="B8" s="145" t="s">
        <v>115</v>
      </c>
      <c r="C8" s="44">
        <v>0</v>
      </c>
      <c r="D8" s="45">
        <f t="shared" si="0"/>
        <v>0</v>
      </c>
      <c r="E8" s="45">
        <f t="shared" si="1"/>
        <v>0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9" si="8">SUM(C8,F8,I8)</f>
        <v>0</v>
      </c>
      <c r="M8" s="45">
        <f t="shared" si="6"/>
        <v>0</v>
      </c>
      <c r="N8" s="47">
        <f t="shared" si="7"/>
        <v>0</v>
      </c>
    </row>
    <row r="9" spans="2:14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4.6874999999999998E-3</v>
      </c>
      <c r="G10" s="45">
        <f t="shared" si="2"/>
        <v>0.42452830188679269</v>
      </c>
      <c r="H10" s="45">
        <f t="shared" si="3"/>
        <v>0.21204188481675412</v>
      </c>
      <c r="I10" s="44">
        <v>1.4236111111111101E-3</v>
      </c>
      <c r="J10" s="45">
        <f t="shared" si="4"/>
        <v>6.7213114754098233E-2</v>
      </c>
      <c r="K10" s="45">
        <f t="shared" si="5"/>
        <v>2.8127143837182695E-2</v>
      </c>
      <c r="L10" s="46">
        <f t="shared" si="8"/>
        <v>6.1111111111111097E-3</v>
      </c>
      <c r="M10" s="45">
        <f t="shared" si="6"/>
        <v>0.31391200951248532</v>
      </c>
      <c r="N10" s="47">
        <f t="shared" si="7"/>
        <v>0.1019108280254778</v>
      </c>
    </row>
    <row r="11" spans="2:14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>
      <c r="B12" s="43" t="s">
        <v>186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>
      <c r="B13" s="43" t="s">
        <v>122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1.13541666666667E-2</v>
      </c>
      <c r="J13" s="45">
        <f t="shared" si="4"/>
        <v>0.53606557377049269</v>
      </c>
      <c r="K13" s="45">
        <f t="shared" si="5"/>
        <v>0.2243311227989945</v>
      </c>
      <c r="L13" s="46"/>
      <c r="M13" s="45"/>
      <c r="N13" s="47"/>
    </row>
    <row r="14" spans="2:14">
      <c r="B14" s="43" t="s">
        <v>123</v>
      </c>
      <c r="C14" s="44">
        <v>0</v>
      </c>
      <c r="D14" s="45">
        <f t="shared" si="0"/>
        <v>0</v>
      </c>
      <c r="E14" s="45">
        <f t="shared" si="1"/>
        <v>0</v>
      </c>
      <c r="F14" s="44">
        <v>1.4004629629629599E-3</v>
      </c>
      <c r="G14" s="45">
        <f t="shared" si="2"/>
        <v>0.12683438155136248</v>
      </c>
      <c r="H14" s="45">
        <f t="shared" si="3"/>
        <v>6.3350785340314061E-2</v>
      </c>
      <c r="I14" s="44">
        <v>0</v>
      </c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>
      <c r="B15" s="43" t="s">
        <v>222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IFERROR(L15/L$20,0)</f>
        <v>0</v>
      </c>
      <c r="N15" s="47">
        <f>IFERROR(L15/L$31,0)</f>
        <v>0</v>
      </c>
    </row>
    <row r="16" spans="2:14">
      <c r="B16" s="43" t="s">
        <v>223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6.7708333333333301E-3</v>
      </c>
      <c r="J16" s="45">
        <f t="shared" si="4"/>
        <v>0.31967213114754045</v>
      </c>
      <c r="K16" s="45">
        <f t="shared" si="5"/>
        <v>0.1337754402012348</v>
      </c>
      <c r="L16" s="46">
        <f t="shared" si="8"/>
        <v>6.7708333333333301E-3</v>
      </c>
      <c r="M16" s="45">
        <f>IFERROR(L16/L$20,0)</f>
        <v>0.34780023781212849</v>
      </c>
      <c r="N16" s="47">
        <f>IFERROR(L16/L$31,0)</f>
        <v>0.11291256514186457</v>
      </c>
    </row>
    <row r="17" spans="2:14">
      <c r="B17" s="43" t="s">
        <v>187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0</v>
      </c>
      <c r="M17" s="45">
        <f>IFERROR(L17/L$20,0)</f>
        <v>0</v>
      </c>
      <c r="N17" s="47">
        <f>IFERROR(L17/L$31,0)</f>
        <v>0</v>
      </c>
    </row>
    <row r="18" spans="2:14">
      <c r="B18" s="43" t="s">
        <v>188</v>
      </c>
      <c r="C18" s="44">
        <v>0</v>
      </c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.75" thickBot="1">
      <c r="B19" s="43" t="s">
        <v>13</v>
      </c>
      <c r="C19" s="44">
        <v>0</v>
      </c>
      <c r="D19" s="45">
        <f t="shared" si="0"/>
        <v>0</v>
      </c>
      <c r="E19" s="45">
        <f t="shared" si="1"/>
        <v>0</v>
      </c>
      <c r="F19" s="44">
        <v>4.9537037037036998E-3</v>
      </c>
      <c r="G19" s="45">
        <f t="shared" si="2"/>
        <v>0.4486373165618448</v>
      </c>
      <c r="H19" s="45">
        <f t="shared" si="3"/>
        <v>0.2240837696335079</v>
      </c>
      <c r="I19" s="44">
        <v>1.63194444444444E-3</v>
      </c>
      <c r="J19" s="45">
        <f t="shared" si="4"/>
        <v>7.7049180327868547E-2</v>
      </c>
      <c r="K19" s="45">
        <f t="shared" si="5"/>
        <v>3.2243311227989853E-2</v>
      </c>
      <c r="L19" s="46">
        <f t="shared" si="8"/>
        <v>6.58564814814814E-3</v>
      </c>
      <c r="M19" s="45">
        <f>IFERROR(L19/L$20,0)</f>
        <v>0.3382877526753863</v>
      </c>
      <c r="N19" s="47">
        <f>IFERROR(L19/L$31,0)</f>
        <v>0.10982435823200153</v>
      </c>
    </row>
    <row r="20" spans="2:14" s="2" customFormat="1" ht="16.5" thickTop="1" thickBot="1">
      <c r="B20" s="60" t="s">
        <v>3</v>
      </c>
      <c r="C20" s="61">
        <f>SUM(C7:C19)</f>
        <v>0</v>
      </c>
      <c r="D20" s="62">
        <f>IFERROR(SUM(D7:D19),0)</f>
        <v>0</v>
      </c>
      <c r="E20" s="62">
        <f>IFERROR(SUM(E7:E19),0)</f>
        <v>0</v>
      </c>
      <c r="F20" s="61">
        <f>SUM(F7:F19)</f>
        <v>1.104166666666666E-2</v>
      </c>
      <c r="G20" s="62">
        <f>IFERROR(SUM(G7:G19),0)</f>
        <v>1</v>
      </c>
      <c r="H20" s="62">
        <f>IFERROR(SUM(H7:H19),0)</f>
        <v>0.4994764397905761</v>
      </c>
      <c r="I20" s="61">
        <f>SUM(I7:I19)</f>
        <v>2.1180555555555581E-2</v>
      </c>
      <c r="J20" s="62">
        <f>IFERROR(SUM(J7:J19),0)</f>
        <v>0.99999999999999989</v>
      </c>
      <c r="K20" s="62">
        <f>IFERROR(SUM(K7:K19),0)</f>
        <v>0.41847701806540183</v>
      </c>
      <c r="L20" s="61">
        <f>SUM(L7:L19)</f>
        <v>1.9467592592592578E-2</v>
      </c>
      <c r="M20" s="62">
        <f>IFERROR(SUM(M7:M19),0)</f>
        <v>1</v>
      </c>
      <c r="N20" s="63">
        <f>IFERROR(SUM(N7:N19),0)</f>
        <v>0.32464775139934388</v>
      </c>
    </row>
    <row r="21" spans="2:14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s="3" customFormat="1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>
      <c r="B23" s="50" t="s">
        <v>15</v>
      </c>
      <c r="C23" s="44">
        <v>0</v>
      </c>
      <c r="D23" s="51"/>
      <c r="E23" s="45">
        <f>IFERROR(C23/C$31,0)</f>
        <v>0</v>
      </c>
      <c r="F23" s="44">
        <v>1.10648148148148E-2</v>
      </c>
      <c r="G23" s="51"/>
      <c r="H23" s="45">
        <f>IFERROR(F23/F$31,0)</f>
        <v>0.5005235602094239</v>
      </c>
      <c r="I23" s="44">
        <v>1.1076388888888899E-2</v>
      </c>
      <c r="J23" s="51"/>
      <c r="K23" s="45">
        <f>IFERROR(I23/I$31,0)</f>
        <v>0.21884289961125108</v>
      </c>
      <c r="L23" s="46">
        <f>SUM(C23,F23,I23)</f>
        <v>2.2141203703703698E-2</v>
      </c>
      <c r="M23" s="51"/>
      <c r="N23" s="47">
        <f>IFERROR(L23/L$31,0)</f>
        <v>0.36923373866049053</v>
      </c>
    </row>
    <row r="24" spans="2:14">
      <c r="B24" s="50" t="s">
        <v>16</v>
      </c>
      <c r="C24" s="44">
        <v>0</v>
      </c>
      <c r="D24" s="51"/>
      <c r="E24" s="45">
        <f t="shared" ref="E24:E28" si="9">IFERROR(C24/C$31,0)</f>
        <v>0</v>
      </c>
      <c r="F24" s="44">
        <v>0</v>
      </c>
      <c r="G24" s="51"/>
      <c r="H24" s="45">
        <f t="shared" ref="H24:H28" si="10">IFERROR(F24/F$31,0)</f>
        <v>0</v>
      </c>
      <c r="I24" s="44">
        <v>0</v>
      </c>
      <c r="J24" s="51"/>
      <c r="K24" s="45">
        <f t="shared" ref="K24:K28" si="11">IFERROR(I24/I$31,0)</f>
        <v>0</v>
      </c>
      <c r="L24" s="46">
        <f t="shared" ref="L24:L28" si="12">SUM(C24,F24,I24)</f>
        <v>0</v>
      </c>
      <c r="M24" s="51"/>
      <c r="N24" s="47">
        <f t="shared" ref="N24:N28" si="13">IFERROR(L24/L$31,0)</f>
        <v>0</v>
      </c>
    </row>
    <row r="25" spans="2:14">
      <c r="B25" s="50" t="s">
        <v>17</v>
      </c>
      <c r="C25" s="44">
        <v>0</v>
      </c>
      <c r="D25" s="51"/>
      <c r="E25" s="45">
        <f t="shared" si="9"/>
        <v>0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0</v>
      </c>
      <c r="M25" s="51"/>
      <c r="N25" s="47">
        <f t="shared" si="13"/>
        <v>0</v>
      </c>
    </row>
    <row r="26" spans="2:14">
      <c r="B26" s="50" t="s">
        <v>18</v>
      </c>
      <c r="C26" s="44">
        <v>0</v>
      </c>
      <c r="D26" s="51"/>
      <c r="E26" s="45">
        <f t="shared" si="9"/>
        <v>0</v>
      </c>
      <c r="F26" s="44">
        <v>0</v>
      </c>
      <c r="G26" s="51"/>
      <c r="H26" s="45">
        <f t="shared" si="10"/>
        <v>0</v>
      </c>
      <c r="I26" s="44">
        <v>0</v>
      </c>
      <c r="J26" s="51"/>
      <c r="K26" s="45">
        <f t="shared" si="11"/>
        <v>0</v>
      </c>
      <c r="L26" s="46">
        <f t="shared" si="12"/>
        <v>0</v>
      </c>
      <c r="M26" s="51"/>
      <c r="N26" s="47">
        <f t="shared" si="13"/>
        <v>0</v>
      </c>
    </row>
    <row r="27" spans="2:14">
      <c r="B27" s="50" t="s">
        <v>19</v>
      </c>
      <c r="C27" s="44">
        <v>0</v>
      </c>
      <c r="D27" s="51"/>
      <c r="E27" s="45">
        <f t="shared" si="9"/>
        <v>0</v>
      </c>
      <c r="F27" s="44">
        <v>0</v>
      </c>
      <c r="G27" s="51"/>
      <c r="H27" s="45">
        <f t="shared" si="10"/>
        <v>0</v>
      </c>
      <c r="I27" s="44">
        <v>7.6157407407407398E-3</v>
      </c>
      <c r="J27" s="51"/>
      <c r="K27" s="45">
        <f t="shared" si="11"/>
        <v>0.1504687857306197</v>
      </c>
      <c r="L27" s="46">
        <f t="shared" si="12"/>
        <v>7.6157407407407398E-3</v>
      </c>
      <c r="M27" s="51"/>
      <c r="N27" s="47">
        <f t="shared" si="13"/>
        <v>0.12700250916811437</v>
      </c>
    </row>
    <row r="28" spans="2:14" ht="15.75" thickBot="1">
      <c r="B28" s="55" t="s">
        <v>20</v>
      </c>
      <c r="C28" s="53">
        <v>0</v>
      </c>
      <c r="D28" s="56"/>
      <c r="E28" s="54">
        <f t="shared" si="9"/>
        <v>0</v>
      </c>
      <c r="F28" s="53">
        <v>0</v>
      </c>
      <c r="G28" s="56"/>
      <c r="H28" s="54">
        <f t="shared" si="10"/>
        <v>0</v>
      </c>
      <c r="I28" s="53">
        <v>1.07407407407407E-2</v>
      </c>
      <c r="J28" s="56"/>
      <c r="K28" s="54">
        <f t="shared" si="11"/>
        <v>0.21221129659272731</v>
      </c>
      <c r="L28" s="70">
        <f t="shared" si="12"/>
        <v>1.07407407407407E-2</v>
      </c>
      <c r="M28" s="56"/>
      <c r="N28" s="67">
        <f t="shared" si="13"/>
        <v>0.17911600077205123</v>
      </c>
    </row>
    <row r="29" spans="2:14" s="2" customFormat="1" ht="16.5" thickTop="1" thickBot="1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1.10648148148148E-2</v>
      </c>
      <c r="G29" s="62"/>
      <c r="H29" s="62">
        <f>IFERROR(SUM(H23:H28),0)</f>
        <v>0.5005235602094239</v>
      </c>
      <c r="I29" s="61">
        <f>SUM(I23:I28)</f>
        <v>2.9432870370370338E-2</v>
      </c>
      <c r="J29" s="62"/>
      <c r="K29" s="62">
        <f>IFERROR(SUM(K23:K28),0)</f>
        <v>0.58152298193459806</v>
      </c>
      <c r="L29" s="61">
        <f>SUM(L23:L28)</f>
        <v>4.0497685185185137E-2</v>
      </c>
      <c r="M29" s="62"/>
      <c r="N29" s="63">
        <f>IFERROR(SUM(N23:N28),0)</f>
        <v>0.67535224860065612</v>
      </c>
    </row>
    <row r="30" spans="2:14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s="2" customFormat="1" ht="16.5" thickTop="1" thickBot="1">
      <c r="B31" s="60" t="s">
        <v>6</v>
      </c>
      <c r="C31" s="61">
        <f>SUM(C20,C29)</f>
        <v>0</v>
      </c>
      <c r="D31" s="64"/>
      <c r="E31" s="65">
        <f>IFERROR(SUM(E20,E29),0)</f>
        <v>0</v>
      </c>
      <c r="F31" s="61">
        <f>SUM(F20,F29)</f>
        <v>2.210648148148146E-2</v>
      </c>
      <c r="G31" s="64"/>
      <c r="H31" s="65">
        <f>IFERROR(SUM(H20,H29),0)</f>
        <v>1</v>
      </c>
      <c r="I31" s="61">
        <f>SUM(I20,I29)</f>
        <v>5.0613425925925923E-2</v>
      </c>
      <c r="J31" s="64"/>
      <c r="K31" s="65">
        <f>IFERROR(SUM(K20,K29),0)</f>
        <v>0.99999999999999989</v>
      </c>
      <c r="L31" s="71">
        <f>SUM(L20,L29)</f>
        <v>5.9965277777777715E-2</v>
      </c>
      <c r="M31" s="64"/>
      <c r="N31" s="66">
        <f>IFERROR(SUM(N20,N29),0)</f>
        <v>1</v>
      </c>
    </row>
    <row r="32" spans="2:14" s="3" customFormat="1" ht="66" customHeight="1" thickTop="1" thickBot="1">
      <c r="B32" s="192" t="s">
        <v>308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4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oglio68"/>
  <dimension ref="B2:N32"/>
  <sheetViews>
    <sheetView showGridLines="0" showZeros="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95" t="s">
        <v>179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7"/>
    </row>
    <row r="4" spans="2:14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14">
      <c r="B5" s="52"/>
      <c r="C5" s="199" t="s">
        <v>7</v>
      </c>
      <c r="D5" s="199"/>
      <c r="E5" s="199"/>
      <c r="F5" s="199" t="s">
        <v>8</v>
      </c>
      <c r="G5" s="199"/>
      <c r="H5" s="199"/>
      <c r="I5" s="199" t="s">
        <v>9</v>
      </c>
      <c r="J5" s="199"/>
      <c r="K5" s="199"/>
      <c r="L5" s="199" t="s">
        <v>3</v>
      </c>
      <c r="M5" s="199"/>
      <c r="N5" s="200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0.108125</v>
      </c>
      <c r="D7" s="45">
        <f t="shared" ref="D7:D19" si="0">IFERROR(C7/C$20,0)</f>
        <v>0.16195412859941394</v>
      </c>
      <c r="E7" s="45">
        <f t="shared" ref="E7:E19" si="1">IFERROR(C7/C$31,0)</f>
        <v>0.12635764814088427</v>
      </c>
      <c r="F7" s="44">
        <v>0</v>
      </c>
      <c r="G7" s="45">
        <f t="shared" ref="G7:G19" si="2">IFERROR(F7/F$20,0)</f>
        <v>0</v>
      </c>
      <c r="H7" s="45">
        <f t="shared" ref="H7:H19" si="3">IFERROR(F7/F$31,0)</f>
        <v>0</v>
      </c>
      <c r="I7" s="44">
        <v>0</v>
      </c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0.108125</v>
      </c>
      <c r="M7" s="45">
        <f t="shared" ref="M7:M12" si="6">IFERROR(L7/L$20,0)</f>
        <v>0.16195412859941394</v>
      </c>
      <c r="N7" s="47">
        <f t="shared" ref="N7:N12" si="7">IFERROR(L7/L$31,0)</f>
        <v>0.12635764814088427</v>
      </c>
    </row>
    <row r="8" spans="2:14">
      <c r="B8" s="145" t="s">
        <v>115</v>
      </c>
      <c r="C8" s="44">
        <v>9.9097222222222198E-2</v>
      </c>
      <c r="D8" s="45">
        <f t="shared" si="0"/>
        <v>0.14843194702078591</v>
      </c>
      <c r="E8" s="45">
        <f t="shared" si="1"/>
        <v>0.11580755548942956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9" si="8">SUM(C8,F8,I8)</f>
        <v>9.9097222222222198E-2</v>
      </c>
      <c r="M8" s="45">
        <f t="shared" si="6"/>
        <v>0.14843194702078591</v>
      </c>
      <c r="N8" s="47">
        <f t="shared" si="7"/>
        <v>0.11580755548942956</v>
      </c>
    </row>
    <row r="9" spans="2:14">
      <c r="B9" s="43" t="s">
        <v>51</v>
      </c>
      <c r="C9" s="44">
        <v>8.4699074074074093E-2</v>
      </c>
      <c r="D9" s="45">
        <f t="shared" si="0"/>
        <v>0.1268658010158972</v>
      </c>
      <c r="E9" s="45">
        <f t="shared" si="1"/>
        <v>9.8981510286340321E-2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8.4699074074074093E-2</v>
      </c>
      <c r="M9" s="45">
        <f t="shared" si="6"/>
        <v>0.1268658010158972</v>
      </c>
      <c r="N9" s="47">
        <f t="shared" si="7"/>
        <v>9.8981510286340321E-2</v>
      </c>
    </row>
    <row r="10" spans="2:14">
      <c r="B10" s="43" t="s">
        <v>11</v>
      </c>
      <c r="C10" s="44">
        <v>0.19976851851851901</v>
      </c>
      <c r="D10" s="45">
        <f t="shared" si="0"/>
        <v>0.299221607752718</v>
      </c>
      <c r="E10" s="45">
        <f t="shared" si="1"/>
        <v>0.23345461431295952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0.19976851851851901</v>
      </c>
      <c r="M10" s="45">
        <f t="shared" si="6"/>
        <v>0.299221607752718</v>
      </c>
      <c r="N10" s="47">
        <f t="shared" si="7"/>
        <v>0.23345461431295952</v>
      </c>
    </row>
    <row r="11" spans="2:14">
      <c r="B11" s="43" t="s">
        <v>12</v>
      </c>
      <c r="C11" s="44">
        <v>4.1666666666666699E-2</v>
      </c>
      <c r="D11" s="45">
        <f t="shared" si="0"/>
        <v>6.2410068824437025E-2</v>
      </c>
      <c r="E11" s="45">
        <f t="shared" si="1"/>
        <v>4.8692735314406307E-2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4.1666666666666699E-2</v>
      </c>
      <c r="M11" s="45">
        <f t="shared" si="6"/>
        <v>6.2410068824437025E-2</v>
      </c>
      <c r="N11" s="47">
        <f t="shared" si="7"/>
        <v>4.8692735314406307E-2</v>
      </c>
    </row>
    <row r="12" spans="2:14">
      <c r="B12" s="43" t="s">
        <v>186</v>
      </c>
      <c r="C12" s="44">
        <v>1.7361111111111101E-2</v>
      </c>
      <c r="D12" s="45">
        <f t="shared" si="0"/>
        <v>2.6004195343515391E-2</v>
      </c>
      <c r="E12" s="45">
        <f t="shared" si="1"/>
        <v>2.0288639714335935E-2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1.7361111111111101E-2</v>
      </c>
      <c r="M12" s="45">
        <f t="shared" si="6"/>
        <v>2.6004195343515391E-2</v>
      </c>
      <c r="N12" s="47">
        <f t="shared" si="7"/>
        <v>2.0288639714335935E-2</v>
      </c>
    </row>
    <row r="13" spans="2:14">
      <c r="B13" s="43" t="s">
        <v>122</v>
      </c>
      <c r="C13" s="44">
        <v>1.1504629629629601E-2</v>
      </c>
      <c r="D13" s="45">
        <f t="shared" si="0"/>
        <v>1.7232113447636165E-2</v>
      </c>
      <c r="E13" s="45">
        <f t="shared" si="1"/>
        <v>1.3444605250699919E-2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1.1504629629629601E-2</v>
      </c>
      <c r="M13" s="45">
        <f t="shared" ref="M13:M15" si="10">IFERROR(L13/L$20,0)</f>
        <v>1.7232113447636165E-2</v>
      </c>
      <c r="N13" s="47">
        <f t="shared" ref="N13:N15" si="11">IFERROR(L13/L$31,0)</f>
        <v>1.3444605250699919E-2</v>
      </c>
    </row>
    <row r="14" spans="2:14">
      <c r="B14" s="43" t="s">
        <v>123</v>
      </c>
      <c r="C14" s="44">
        <v>5.82175925925926E-3</v>
      </c>
      <c r="D14" s="45">
        <f t="shared" si="0"/>
        <v>8.7200735051921677E-3</v>
      </c>
      <c r="E14" s="45">
        <f t="shared" si="1"/>
        <v>6.8034571842073219E-3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5.82175925925926E-3</v>
      </c>
      <c r="M14" s="45">
        <f t="shared" si="10"/>
        <v>8.7200735051921677E-3</v>
      </c>
      <c r="N14" s="47">
        <f t="shared" si="11"/>
        <v>6.8034571842073219E-3</v>
      </c>
    </row>
    <row r="15" spans="2:14">
      <c r="B15" s="43" t="s">
        <v>222</v>
      </c>
      <c r="C15" s="44">
        <v>1.68287037037037E-2</v>
      </c>
      <c r="D15" s="45">
        <f t="shared" si="0"/>
        <v>2.5206733352980928E-2</v>
      </c>
      <c r="E15" s="45">
        <f t="shared" si="1"/>
        <v>1.9666454763096305E-2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1.68287037037037E-2</v>
      </c>
      <c r="M15" s="45">
        <f t="shared" si="10"/>
        <v>2.5206733352980928E-2</v>
      </c>
      <c r="N15" s="47">
        <f t="shared" si="11"/>
        <v>1.9666454763096305E-2</v>
      </c>
    </row>
    <row r="16" spans="2:14">
      <c r="B16" s="43" t="s">
        <v>223</v>
      </c>
      <c r="C16" s="44">
        <v>1.03703703703704E-2</v>
      </c>
      <c r="D16" s="45">
        <f t="shared" si="0"/>
        <v>1.5533172685193245E-2</v>
      </c>
      <c r="E16" s="45">
        <f t="shared" si="1"/>
        <v>1.2119080789363372E-2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1.03703703703704E-2</v>
      </c>
      <c r="M16" s="45">
        <f>IFERROR(L16/L$20,0)</f>
        <v>1.5533172685193245E-2</v>
      </c>
      <c r="N16" s="47">
        <f>IFERROR(L16/L$31,0)</f>
        <v>1.2119080789363372E-2</v>
      </c>
    </row>
    <row r="17" spans="2:14">
      <c r="B17" s="43" t="s">
        <v>187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0</v>
      </c>
      <c r="M17" s="45">
        <f>IFERROR(L17/L$20,0)</f>
        <v>0</v>
      </c>
      <c r="N17" s="47">
        <f>IFERROR(L17/L$31,0)</f>
        <v>0</v>
      </c>
    </row>
    <row r="18" spans="2:14">
      <c r="B18" s="43" t="s">
        <v>188</v>
      </c>
      <c r="C18" s="44">
        <v>0</v>
      </c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.75" thickBot="1">
      <c r="B19" s="43" t="s">
        <v>13</v>
      </c>
      <c r="C19" s="44">
        <v>7.2384259259259301E-2</v>
      </c>
      <c r="D19" s="45">
        <f t="shared" si="0"/>
        <v>0.1084201584522303</v>
      </c>
      <c r="E19" s="45">
        <f t="shared" si="1"/>
        <v>8.4590101848971394E-2</v>
      </c>
      <c r="F19" s="44">
        <v>0</v>
      </c>
      <c r="G19" s="45">
        <f t="shared" si="2"/>
        <v>0</v>
      </c>
      <c r="H19" s="45">
        <f t="shared" si="3"/>
        <v>0</v>
      </c>
      <c r="I19" s="44">
        <v>0</v>
      </c>
      <c r="J19" s="45">
        <f t="shared" si="4"/>
        <v>0</v>
      </c>
      <c r="K19" s="45">
        <f t="shared" si="5"/>
        <v>0</v>
      </c>
      <c r="L19" s="46">
        <f t="shared" si="8"/>
        <v>7.2384259259259301E-2</v>
      </c>
      <c r="M19" s="45">
        <f>IFERROR(L19/L$20,0)</f>
        <v>0.1084201584522303</v>
      </c>
      <c r="N19" s="47">
        <f>IFERROR(L19/L$31,0)</f>
        <v>8.4590101848971394E-2</v>
      </c>
    </row>
    <row r="20" spans="2:14" ht="16.5" thickTop="1" thickBot="1">
      <c r="B20" s="60" t="s">
        <v>3</v>
      </c>
      <c r="C20" s="61">
        <f>SUM(C7:C19)</f>
        <v>0.66762731481481519</v>
      </c>
      <c r="D20" s="62">
        <f>IFERROR(SUM(D7:D19),0)</f>
        <v>1.0000000000000004</v>
      </c>
      <c r="E20" s="62">
        <f>IFERROR(SUM(E7:E19),0)</f>
        <v>0.78020640309469413</v>
      </c>
      <c r="F20" s="61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2">
        <f>IFERROR(SUM(K7:K19),0)</f>
        <v>0</v>
      </c>
      <c r="L20" s="61">
        <f>SUM(L7:L19)</f>
        <v>0.66762731481481519</v>
      </c>
      <c r="M20" s="62">
        <f>IFERROR(SUM(M7:M19),0)</f>
        <v>1.0000000000000004</v>
      </c>
      <c r="N20" s="63">
        <f>IFERROR(SUM(N7:N19),0)</f>
        <v>0.78020640309469413</v>
      </c>
    </row>
    <row r="21" spans="2:14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>
      <c r="B23" s="50" t="s">
        <v>15</v>
      </c>
      <c r="C23" s="44">
        <v>2.3912037037036999E-2</v>
      </c>
      <c r="D23" s="51"/>
      <c r="E23" s="45">
        <f>IFERROR(C23/C$31,0)</f>
        <v>2.7944219766545333E-2</v>
      </c>
      <c r="F23" s="44">
        <v>0</v>
      </c>
      <c r="G23" s="51"/>
      <c r="H23" s="45">
        <f>IFERROR(F23/F$31,0)</f>
        <v>0</v>
      </c>
      <c r="I23" s="44">
        <v>0</v>
      </c>
      <c r="J23" s="51"/>
      <c r="K23" s="45">
        <f>IFERROR(I23/I$31,0)</f>
        <v>0</v>
      </c>
      <c r="L23" s="46">
        <f>SUM(C23,F23,I23)</f>
        <v>2.3912037037036999E-2</v>
      </c>
      <c r="M23" s="51"/>
      <c r="N23" s="47">
        <f>IFERROR(L23/L$31,0)</f>
        <v>2.7944219766545333E-2</v>
      </c>
    </row>
    <row r="24" spans="2:14">
      <c r="B24" s="50" t="s">
        <v>16</v>
      </c>
      <c r="C24" s="44">
        <v>1.0879629629629601E-3</v>
      </c>
      <c r="D24" s="51"/>
      <c r="E24" s="45">
        <f t="shared" ref="E24:E28" si="12">IFERROR(C24/C$31,0)</f>
        <v>1.2714214220983825E-3</v>
      </c>
      <c r="F24" s="44">
        <v>0</v>
      </c>
      <c r="G24" s="51"/>
      <c r="H24" s="45">
        <f t="shared" ref="H24:H28" si="13">IFERROR(F24/F$31,0)</f>
        <v>0</v>
      </c>
      <c r="I24" s="44">
        <v>0</v>
      </c>
      <c r="J24" s="51"/>
      <c r="K24" s="45">
        <f t="shared" ref="K24:K28" si="14">IFERROR(I24/I$31,0)</f>
        <v>0</v>
      </c>
      <c r="L24" s="46">
        <f t="shared" ref="L24:L28" si="15">SUM(C24,F24,I24)</f>
        <v>1.0879629629629601E-3</v>
      </c>
      <c r="M24" s="51"/>
      <c r="N24" s="47">
        <f t="shared" ref="N24:N28" si="16">IFERROR(L24/L$31,0)</f>
        <v>1.2714214220983825E-3</v>
      </c>
    </row>
    <row r="25" spans="2:14">
      <c r="B25" s="50" t="s">
        <v>17</v>
      </c>
      <c r="C25" s="44">
        <v>4.1898148148148103E-3</v>
      </c>
      <c r="D25" s="51"/>
      <c r="E25" s="45">
        <f t="shared" si="12"/>
        <v>4.8963250510597363E-3</v>
      </c>
      <c r="F25" s="44">
        <v>0</v>
      </c>
      <c r="G25" s="51"/>
      <c r="H25" s="45">
        <f t="shared" si="13"/>
        <v>0</v>
      </c>
      <c r="I25" s="44">
        <v>0</v>
      </c>
      <c r="J25" s="51"/>
      <c r="K25" s="45">
        <f t="shared" si="14"/>
        <v>0</v>
      </c>
      <c r="L25" s="46">
        <f t="shared" si="15"/>
        <v>4.1898148148148103E-3</v>
      </c>
      <c r="M25" s="51"/>
      <c r="N25" s="47">
        <f t="shared" si="16"/>
        <v>4.8963250510597363E-3</v>
      </c>
    </row>
    <row r="26" spans="2:14">
      <c r="B26" s="50" t="s">
        <v>18</v>
      </c>
      <c r="C26" s="44">
        <v>6.5127314814814805E-2</v>
      </c>
      <c r="D26" s="51"/>
      <c r="E26" s="45">
        <f t="shared" si="12"/>
        <v>7.6109450448378899E-2</v>
      </c>
      <c r="F26" s="44">
        <v>0</v>
      </c>
      <c r="G26" s="51"/>
      <c r="H26" s="45">
        <f t="shared" si="13"/>
        <v>0</v>
      </c>
      <c r="I26" s="44">
        <v>0</v>
      </c>
      <c r="J26" s="51"/>
      <c r="K26" s="45">
        <f t="shared" si="14"/>
        <v>0</v>
      </c>
      <c r="L26" s="46">
        <f t="shared" si="15"/>
        <v>6.5127314814814805E-2</v>
      </c>
      <c r="M26" s="51"/>
      <c r="N26" s="47">
        <f t="shared" si="16"/>
        <v>7.6109450448378899E-2</v>
      </c>
    </row>
    <row r="27" spans="2:14" s="2" customFormat="1">
      <c r="B27" s="50" t="s">
        <v>19</v>
      </c>
      <c r="C27" s="44">
        <v>9.05208333333333E-2</v>
      </c>
      <c r="D27" s="51"/>
      <c r="E27" s="45">
        <f t="shared" si="12"/>
        <v>0.10578496747054758</v>
      </c>
      <c r="F27" s="44">
        <v>0</v>
      </c>
      <c r="G27" s="51"/>
      <c r="H27" s="45">
        <f t="shared" si="13"/>
        <v>0</v>
      </c>
      <c r="I27" s="44">
        <v>0</v>
      </c>
      <c r="J27" s="51"/>
      <c r="K27" s="45">
        <f t="shared" si="14"/>
        <v>0</v>
      </c>
      <c r="L27" s="46">
        <f t="shared" si="15"/>
        <v>9.05208333333333E-2</v>
      </c>
      <c r="M27" s="51"/>
      <c r="N27" s="47">
        <f t="shared" si="16"/>
        <v>0.10578496747054758</v>
      </c>
    </row>
    <row r="28" spans="2:14" ht="15.75" thickBot="1">
      <c r="B28" s="55" t="s">
        <v>20</v>
      </c>
      <c r="C28" s="53">
        <v>3.2407407407407402E-3</v>
      </c>
      <c r="D28" s="56"/>
      <c r="E28" s="54">
        <f t="shared" si="12"/>
        <v>3.7872127466760425E-3</v>
      </c>
      <c r="F28" s="53">
        <v>0</v>
      </c>
      <c r="G28" s="56"/>
      <c r="H28" s="54">
        <f t="shared" si="13"/>
        <v>0</v>
      </c>
      <c r="I28" s="53">
        <v>0</v>
      </c>
      <c r="J28" s="56"/>
      <c r="K28" s="54">
        <f t="shared" si="14"/>
        <v>0</v>
      </c>
      <c r="L28" s="70">
        <f t="shared" si="15"/>
        <v>3.2407407407407402E-3</v>
      </c>
      <c r="M28" s="56"/>
      <c r="N28" s="67">
        <f t="shared" si="16"/>
        <v>3.7872127466760425E-3</v>
      </c>
    </row>
    <row r="29" spans="2:14" s="3" customFormat="1" ht="16.5" thickTop="1" thickBot="1">
      <c r="B29" s="60" t="s">
        <v>3</v>
      </c>
      <c r="C29" s="61">
        <f>SUM(C23:C28)</f>
        <v>0.18807870370370361</v>
      </c>
      <c r="D29" s="62"/>
      <c r="E29" s="62">
        <f>IFERROR(SUM(E23:E28),0)</f>
        <v>0.21979359690530598</v>
      </c>
      <c r="F29" s="61">
        <f>SUM(F23:F28)</f>
        <v>0</v>
      </c>
      <c r="G29" s="62"/>
      <c r="H29" s="62">
        <f>IFERROR(SUM(H23:H28),0)</f>
        <v>0</v>
      </c>
      <c r="I29" s="61">
        <f>SUM(I23:I28)</f>
        <v>0</v>
      </c>
      <c r="J29" s="62"/>
      <c r="K29" s="62">
        <f>IFERROR(SUM(K23:K28),0)</f>
        <v>0</v>
      </c>
      <c r="L29" s="61">
        <f>SUM(L23:L28)</f>
        <v>0.18807870370370361</v>
      </c>
      <c r="M29" s="62"/>
      <c r="N29" s="63">
        <f>IFERROR(SUM(N23:N28),0)</f>
        <v>0.21979359690530598</v>
      </c>
    </row>
    <row r="30" spans="2:14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ht="16.5" thickTop="1" thickBot="1">
      <c r="B31" s="60" t="s">
        <v>6</v>
      </c>
      <c r="C31" s="61">
        <f>SUM(C20,C29)</f>
        <v>0.8557060185185188</v>
      </c>
      <c r="D31" s="64"/>
      <c r="E31" s="65">
        <f>IFERROR(SUM(E20,E29),0)</f>
        <v>1</v>
      </c>
      <c r="F31" s="61">
        <f>SUM(F20,F29)</f>
        <v>0</v>
      </c>
      <c r="G31" s="64"/>
      <c r="H31" s="65">
        <f>IFERROR(SUM(H20,H29),0)</f>
        <v>0</v>
      </c>
      <c r="I31" s="61">
        <f>SUM(I20,I29)</f>
        <v>0</v>
      </c>
      <c r="J31" s="64"/>
      <c r="K31" s="65">
        <f>IFERROR(SUM(K20,K29),0)</f>
        <v>0</v>
      </c>
      <c r="L31" s="71">
        <f>SUM(L20,L29)</f>
        <v>0.8557060185185188</v>
      </c>
      <c r="M31" s="64"/>
      <c r="N31" s="66">
        <f>IFERROR(SUM(N20,N29),0)</f>
        <v>1</v>
      </c>
    </row>
    <row r="32" spans="2:14" ht="99.75" customHeight="1" thickTop="1" thickBot="1">
      <c r="B32" s="192" t="s">
        <v>309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4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26"/>
  <dimension ref="B2:N32"/>
  <sheetViews>
    <sheetView showGridLines="0" showZeros="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160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124</v>
      </c>
      <c r="D5" s="204"/>
      <c r="E5" s="204"/>
      <c r="F5" s="199" t="s">
        <v>114</v>
      </c>
      <c r="G5" s="204"/>
      <c r="H5" s="204"/>
      <c r="I5" s="199" t="s">
        <v>3</v>
      </c>
      <c r="J5" s="199"/>
      <c r="K5" s="200"/>
    </row>
    <row r="6" spans="2:11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44">
        <v>0</v>
      </c>
      <c r="D7" s="45">
        <f t="shared" ref="D7:D19" si="0">IFERROR(C7/C$20,0)</f>
        <v>0</v>
      </c>
      <c r="E7" s="45">
        <f t="shared" ref="E7:E19" si="1">IFERROR(C7/C$31,0)</f>
        <v>0</v>
      </c>
      <c r="F7" s="44">
        <v>2.25810185185185E-2</v>
      </c>
      <c r="G7" s="45">
        <f t="shared" ref="G7:G19" si="2">IFERROR(F7/F$20,0)</f>
        <v>0.16505922165820638</v>
      </c>
      <c r="H7" s="45">
        <f t="shared" ref="H7:H19" si="3">IFERROR(F7/F$31,0)</f>
        <v>8.3654918103078568E-2</v>
      </c>
      <c r="I7" s="44">
        <f>SUM(C7,F7)</f>
        <v>2.25810185185185E-2</v>
      </c>
      <c r="J7" s="45">
        <f t="shared" ref="J7:J19" si="4">IFERROR(I7/I$20,0)</f>
        <v>0.16209704220671314</v>
      </c>
      <c r="K7" s="47">
        <f t="shared" ref="K7:K19" si="5">IFERROR(I7/I$31,0)</f>
        <v>8.2887246155153277E-2</v>
      </c>
    </row>
    <row r="8" spans="2:11">
      <c r="B8" s="145" t="s">
        <v>115</v>
      </c>
      <c r="C8" s="44">
        <v>0</v>
      </c>
      <c r="D8" s="45">
        <f t="shared" si="0"/>
        <v>0</v>
      </c>
      <c r="E8" s="45">
        <f t="shared" si="1"/>
        <v>0</v>
      </c>
      <c r="F8" s="44">
        <v>8.7384259259259307E-3</v>
      </c>
      <c r="G8" s="45">
        <f t="shared" si="2"/>
        <v>6.3874788494077905E-2</v>
      </c>
      <c r="H8" s="45">
        <f t="shared" si="3"/>
        <v>3.2372866821027371E-2</v>
      </c>
      <c r="I8" s="44">
        <f t="shared" ref="I8:I19" si="6">SUM(C8,F8)</f>
        <v>8.7384259259259307E-3</v>
      </c>
      <c r="J8" s="45">
        <f t="shared" si="4"/>
        <v>6.2728481222997734E-2</v>
      </c>
      <c r="K8" s="47">
        <f t="shared" si="5"/>
        <v>3.2075792335797444E-2</v>
      </c>
    </row>
    <row r="9" spans="2:11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1.1724537037037E-2</v>
      </c>
      <c r="G9" s="45">
        <f t="shared" si="2"/>
        <v>8.5702199661590303E-2</v>
      </c>
      <c r="H9" s="45">
        <f t="shared" si="3"/>
        <v>4.3435382900265704E-2</v>
      </c>
      <c r="I9" s="44">
        <f t="shared" si="6"/>
        <v>1.1724537037037E-2</v>
      </c>
      <c r="J9" s="45">
        <f t="shared" si="4"/>
        <v>8.4164174144233744E-2</v>
      </c>
      <c r="K9" s="47">
        <f t="shared" si="5"/>
        <v>4.3036791571076413E-2</v>
      </c>
    </row>
    <row r="10" spans="2:11">
      <c r="B10" s="43" t="s">
        <v>11</v>
      </c>
      <c r="C10" s="44">
        <v>2.5000000000000001E-3</v>
      </c>
      <c r="D10" s="45">
        <f t="shared" si="0"/>
        <v>1</v>
      </c>
      <c r="E10" s="45">
        <f t="shared" si="1"/>
        <v>1</v>
      </c>
      <c r="F10" s="44">
        <v>3.1018518518518501E-2</v>
      </c>
      <c r="G10" s="45">
        <f t="shared" si="2"/>
        <v>0.22673434856175972</v>
      </c>
      <c r="H10" s="45">
        <f t="shared" si="3"/>
        <v>0.1149129577223222</v>
      </c>
      <c r="I10" s="44">
        <f t="shared" si="6"/>
        <v>3.3518518518518503E-2</v>
      </c>
      <c r="J10" s="45">
        <f t="shared" si="4"/>
        <v>0.24061149883682287</v>
      </c>
      <c r="K10" s="47">
        <f t="shared" si="5"/>
        <v>0.12303509219135007</v>
      </c>
    </row>
    <row r="11" spans="2:11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1.00347222222222E-2</v>
      </c>
      <c r="G11" s="45">
        <f t="shared" si="2"/>
        <v>7.3350253807106469E-2</v>
      </c>
      <c r="H11" s="45">
        <f t="shared" si="3"/>
        <v>3.7175199382557159E-2</v>
      </c>
      <c r="I11" s="44">
        <f t="shared" si="6"/>
        <v>1.00347222222222E-2</v>
      </c>
      <c r="J11" s="45">
        <f t="shared" si="4"/>
        <v>7.2033898305084623E-2</v>
      </c>
      <c r="K11" s="47">
        <f t="shared" si="5"/>
        <v>3.6834055569716966E-2</v>
      </c>
    </row>
    <row r="12" spans="2:11">
      <c r="B12" s="43" t="s">
        <v>186</v>
      </c>
      <c r="C12" s="44">
        <v>0</v>
      </c>
      <c r="D12" s="45">
        <f t="shared" si="0"/>
        <v>0</v>
      </c>
      <c r="E12" s="45">
        <f t="shared" si="1"/>
        <v>0</v>
      </c>
      <c r="F12" s="44">
        <v>1.54513888888889E-2</v>
      </c>
      <c r="G12" s="45">
        <f t="shared" si="2"/>
        <v>0.11294416243654837</v>
      </c>
      <c r="H12" s="45">
        <f t="shared" si="3"/>
        <v>5.7242089014664307E-2</v>
      </c>
      <c r="I12" s="44">
        <f t="shared" si="6"/>
        <v>1.54513888888889E-2</v>
      </c>
      <c r="J12" s="45">
        <f t="shared" si="4"/>
        <v>0.11091724825523443</v>
      </c>
      <c r="K12" s="47">
        <f t="shared" si="5"/>
        <v>5.6716798368595486E-2</v>
      </c>
    </row>
    <row r="13" spans="2:11">
      <c r="B13" s="43" t="s">
        <v>122</v>
      </c>
      <c r="C13" s="44">
        <v>0</v>
      </c>
      <c r="D13" s="45">
        <f t="shared" si="0"/>
        <v>0</v>
      </c>
      <c r="E13" s="45">
        <f t="shared" si="1"/>
        <v>0</v>
      </c>
      <c r="F13" s="44">
        <v>4.1782407407407402E-3</v>
      </c>
      <c r="G13" s="45">
        <f t="shared" si="2"/>
        <v>3.0541455160744514E-2</v>
      </c>
      <c r="H13" s="45">
        <f t="shared" si="3"/>
        <v>1.5478946917074006E-2</v>
      </c>
      <c r="I13" s="44">
        <f t="shared" si="6"/>
        <v>4.1782407407407402E-3</v>
      </c>
      <c r="J13" s="45">
        <f t="shared" si="4"/>
        <v>2.9993353273512807E-2</v>
      </c>
      <c r="K13" s="47">
        <f t="shared" si="5"/>
        <v>1.5336902030758767E-2</v>
      </c>
    </row>
    <row r="14" spans="2:11">
      <c r="B14" s="43" t="s">
        <v>123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223</v>
      </c>
      <c r="C16" s="44">
        <v>0</v>
      </c>
      <c r="D16" s="45">
        <f t="shared" si="0"/>
        <v>0</v>
      </c>
      <c r="E16" s="45">
        <f t="shared" si="1"/>
        <v>0</v>
      </c>
      <c r="F16" s="44">
        <v>3.0671296296296302E-3</v>
      </c>
      <c r="G16" s="45">
        <f t="shared" si="2"/>
        <v>2.2419627749577002E-2</v>
      </c>
      <c r="H16" s="45">
        <f t="shared" si="3"/>
        <v>1.1362661864334107E-2</v>
      </c>
      <c r="I16" s="44">
        <f t="shared" si="6"/>
        <v>3.0671296296296302E-3</v>
      </c>
      <c r="J16" s="45">
        <f t="shared" si="4"/>
        <v>2.2017281488866749E-2</v>
      </c>
      <c r="K16" s="47">
        <f t="shared" si="5"/>
        <v>1.1258390687399098E-2</v>
      </c>
    </row>
    <row r="17" spans="2:14">
      <c r="B17" s="43" t="s">
        <v>187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>
      <c r="B18" s="43" t="s">
        <v>188</v>
      </c>
      <c r="C18" s="44">
        <v>0</v>
      </c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4" ht="15.75" thickBot="1">
      <c r="B19" s="43" t="s">
        <v>13</v>
      </c>
      <c r="C19" s="44">
        <v>0</v>
      </c>
      <c r="D19" s="45">
        <f t="shared" si="0"/>
        <v>0</v>
      </c>
      <c r="E19" s="45">
        <f t="shared" si="1"/>
        <v>0</v>
      </c>
      <c r="F19" s="44">
        <v>3.00115740740741E-2</v>
      </c>
      <c r="G19" s="45">
        <f t="shared" si="2"/>
        <v>0.21937394247038947</v>
      </c>
      <c r="H19" s="45">
        <f t="shared" si="3"/>
        <v>0.11118257439327683</v>
      </c>
      <c r="I19" s="44">
        <f t="shared" si="6"/>
        <v>3.00115740740741E-2</v>
      </c>
      <c r="J19" s="45">
        <f t="shared" si="4"/>
        <v>0.21543702226653402</v>
      </c>
      <c r="K19" s="47">
        <f t="shared" si="5"/>
        <v>0.11016229076387125</v>
      </c>
    </row>
    <row r="20" spans="2:14" ht="16.5" thickTop="1" thickBot="1">
      <c r="B20" s="60" t="s">
        <v>3</v>
      </c>
      <c r="C20" s="61">
        <f>SUM(C7:C19)</f>
        <v>2.5000000000000001E-3</v>
      </c>
      <c r="D20" s="62">
        <f>IFERROR(SUM(D7:D19),0)</f>
        <v>1</v>
      </c>
      <c r="E20" s="62">
        <f>IFERROR(SUM(E7:E19),0)</f>
        <v>1</v>
      </c>
      <c r="F20" s="61">
        <f>SUM(F7:F19)</f>
        <v>0.13680555555555549</v>
      </c>
      <c r="G20" s="62">
        <f>IFERROR(SUM(G7:G19),0)</f>
        <v>1</v>
      </c>
      <c r="H20" s="62">
        <f>IFERROR(SUM(H7:H19),0)</f>
        <v>0.50681759711860019</v>
      </c>
      <c r="I20" s="61">
        <f>SUM(I7:I19)</f>
        <v>0.13930555555555549</v>
      </c>
      <c r="J20" s="62">
        <f>IFERROR(SUM(J7:J19),0)</f>
        <v>1</v>
      </c>
      <c r="K20" s="63">
        <f>IFERROR(SUM(K7:K19),0)</f>
        <v>0.5113433596737188</v>
      </c>
    </row>
    <row r="21" spans="2:14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9" t="s">
        <v>5</v>
      </c>
    </row>
    <row r="23" spans="2:14">
      <c r="B23" s="50" t="s">
        <v>15</v>
      </c>
      <c r="C23" s="44">
        <v>0</v>
      </c>
      <c r="D23" s="51"/>
      <c r="E23" s="45">
        <f>IFERROR(C23/C$31,0)</f>
        <v>0</v>
      </c>
      <c r="F23" s="44">
        <v>1.2650462962963E-2</v>
      </c>
      <c r="G23" s="51"/>
      <c r="H23" s="45">
        <f>IFERROR(F23/F$31,0)</f>
        <v>4.6865620444215897E-2</v>
      </c>
      <c r="I23" s="44">
        <f t="shared" ref="I23:I28" si="7">SUM(C23,F23)</f>
        <v>1.2650462962963E-2</v>
      </c>
      <c r="J23" s="51"/>
      <c r="K23" s="47">
        <f>IFERROR(I23/I$31,0)</f>
        <v>4.6435551023876413E-2</v>
      </c>
    </row>
    <row r="24" spans="2:14">
      <c r="B24" s="50" t="s">
        <v>16</v>
      </c>
      <c r="C24" s="44">
        <v>0</v>
      </c>
      <c r="D24" s="51"/>
      <c r="E24" s="45">
        <f t="shared" ref="E24:E28" si="8">IFERROR(C24/C$31,0)</f>
        <v>0</v>
      </c>
      <c r="F24" s="44">
        <v>5.09259259259259E-4</v>
      </c>
      <c r="G24" s="51"/>
      <c r="H24" s="45">
        <f t="shared" ref="H24:H28" si="9">IFERROR(F24/F$31,0)</f>
        <v>1.8866306491724541E-3</v>
      </c>
      <c r="I24" s="44">
        <f t="shared" si="7"/>
        <v>5.09259259259259E-4</v>
      </c>
      <c r="J24" s="51"/>
      <c r="K24" s="47">
        <f t="shared" ref="K24:K28" si="10">IFERROR(I24/I$31,0)</f>
        <v>1.8693176990398491E-3</v>
      </c>
    </row>
    <row r="25" spans="2:14">
      <c r="B25" s="50" t="s">
        <v>17</v>
      </c>
      <c r="C25" s="44">
        <v>0</v>
      </c>
      <c r="D25" s="51"/>
      <c r="E25" s="45">
        <f t="shared" si="8"/>
        <v>0</v>
      </c>
      <c r="F25" s="44">
        <v>6.7129629629629603E-4</v>
      </c>
      <c r="G25" s="51"/>
      <c r="H25" s="45">
        <f t="shared" si="9"/>
        <v>2.4869222193636899E-3</v>
      </c>
      <c r="I25" s="44">
        <f t="shared" si="7"/>
        <v>6.7129629629629603E-4</v>
      </c>
      <c r="J25" s="51"/>
      <c r="K25" s="47">
        <f t="shared" si="10"/>
        <v>2.4641006032798014E-3</v>
      </c>
    </row>
    <row r="26" spans="2:14">
      <c r="B26" s="50" t="s">
        <v>18</v>
      </c>
      <c r="C26" s="44">
        <v>0</v>
      </c>
      <c r="D26" s="51"/>
      <c r="E26" s="45">
        <f t="shared" si="8"/>
        <v>0</v>
      </c>
      <c r="F26" s="44">
        <v>8.0555555555555606E-3</v>
      </c>
      <c r="G26" s="51"/>
      <c r="H26" s="45">
        <f t="shared" si="9"/>
        <v>2.9843066632364308E-2</v>
      </c>
      <c r="I26" s="44">
        <f t="shared" si="7"/>
        <v>8.0555555555555606E-3</v>
      </c>
      <c r="J26" s="51"/>
      <c r="K26" s="47">
        <f t="shared" si="10"/>
        <v>2.9569207239357645E-2</v>
      </c>
    </row>
    <row r="27" spans="2:14" s="2" customFormat="1">
      <c r="B27" s="50" t="s">
        <v>19</v>
      </c>
      <c r="C27" s="44">
        <v>0</v>
      </c>
      <c r="D27" s="51"/>
      <c r="E27" s="45">
        <f t="shared" si="8"/>
        <v>0</v>
      </c>
      <c r="F27" s="44">
        <v>0.108113425925926</v>
      </c>
      <c r="G27" s="51"/>
      <c r="H27" s="45">
        <f t="shared" si="9"/>
        <v>0.40052311122545264</v>
      </c>
      <c r="I27" s="44">
        <f t="shared" si="7"/>
        <v>0.108113425925926</v>
      </c>
      <c r="J27" s="51"/>
      <c r="K27" s="47">
        <f t="shared" si="10"/>
        <v>0.39684765060752841</v>
      </c>
      <c r="L27" s="1"/>
      <c r="M27" s="1"/>
      <c r="N27" s="1"/>
    </row>
    <row r="28" spans="2:14" ht="15.75" thickBot="1">
      <c r="B28" s="55" t="s">
        <v>20</v>
      </c>
      <c r="C28" s="53">
        <v>0</v>
      </c>
      <c r="D28" s="56"/>
      <c r="E28" s="54">
        <f t="shared" si="8"/>
        <v>0</v>
      </c>
      <c r="F28" s="53">
        <v>3.1250000000000002E-3</v>
      </c>
      <c r="G28" s="56"/>
      <c r="H28" s="54">
        <f t="shared" si="9"/>
        <v>1.1577051710830975E-2</v>
      </c>
      <c r="I28" s="44">
        <f t="shared" si="7"/>
        <v>3.1250000000000002E-3</v>
      </c>
      <c r="J28" s="56"/>
      <c r="K28" s="67">
        <f t="shared" si="10"/>
        <v>1.147081315319908E-2</v>
      </c>
    </row>
    <row r="29" spans="2:14" s="3" customFormat="1" ht="16.5" thickTop="1" thickBot="1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0.1331250000000001</v>
      </c>
      <c r="G29" s="62"/>
      <c r="H29" s="62">
        <f>IFERROR(SUM(H23:H28),0)</f>
        <v>0.49318240288139997</v>
      </c>
      <c r="I29" s="61">
        <f>SUM(I23:I28)</f>
        <v>0.1331250000000001</v>
      </c>
      <c r="J29" s="62"/>
      <c r="K29" s="63">
        <f>IFERROR(SUM(K23:K28),0)</f>
        <v>0.4886566403262812</v>
      </c>
      <c r="L29" s="1"/>
      <c r="M29" s="1"/>
      <c r="N29" s="1"/>
    </row>
    <row r="30" spans="2:14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4" ht="16.5" thickTop="1" thickBot="1">
      <c r="B31" s="60" t="s">
        <v>6</v>
      </c>
      <c r="C31" s="61">
        <f>SUM(C20,C29)</f>
        <v>2.5000000000000001E-3</v>
      </c>
      <c r="D31" s="64"/>
      <c r="E31" s="65">
        <f>IFERROR(SUM(E20,E29),0)</f>
        <v>1</v>
      </c>
      <c r="F31" s="61">
        <f>SUM(F20,F29)</f>
        <v>0.26993055555555556</v>
      </c>
      <c r="G31" s="64"/>
      <c r="H31" s="65">
        <f>IFERROR(SUM(H20,H29),0)</f>
        <v>1.0000000000000002</v>
      </c>
      <c r="I31" s="61">
        <f>SUM(I20,I29)</f>
        <v>0.27243055555555562</v>
      </c>
      <c r="J31" s="64"/>
      <c r="K31" s="66">
        <f>IFERROR(SUM(K20,K29),0)</f>
        <v>1</v>
      </c>
    </row>
    <row r="32" spans="2:14" ht="66" customHeight="1" thickTop="1" thickBot="1">
      <c r="B32" s="201" t="s">
        <v>310</v>
      </c>
      <c r="C32" s="202"/>
      <c r="D32" s="202"/>
      <c r="E32" s="202"/>
      <c r="F32" s="202"/>
      <c r="G32" s="202"/>
      <c r="H32" s="202"/>
      <c r="I32" s="202"/>
      <c r="J32" s="202"/>
      <c r="K32" s="203"/>
    </row>
  </sheetData>
  <mergeCells count="6">
    <mergeCell ref="B32:K32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  <ignoredErrors>
    <ignoredError sqref="F20 I2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27"/>
  <dimension ref="B2:N32"/>
  <sheetViews>
    <sheetView showGridLines="0" showZeros="0" view="pageBreakPreview" zoomScaleNormal="8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209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125</v>
      </c>
      <c r="D5" s="204"/>
      <c r="E5" s="204"/>
      <c r="F5" s="199" t="s">
        <v>210</v>
      </c>
      <c r="G5" s="204"/>
      <c r="H5" s="204"/>
      <c r="I5" s="199" t="s">
        <v>3</v>
      </c>
      <c r="J5" s="199"/>
      <c r="K5" s="200"/>
    </row>
    <row r="6" spans="2:11" s="129" customFormat="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2">
        <f t="shared" ref="D7:D19" si="0">IFERROR(C7/C$20,0)</f>
        <v>0</v>
      </c>
      <c r="E7" s="162">
        <f t="shared" ref="E7:E19" si="1">IFERROR(C7/C$31,0)</f>
        <v>0</v>
      </c>
      <c r="F7" s="130">
        <v>0</v>
      </c>
      <c r="G7" s="162">
        <f t="shared" ref="G7:G19" si="2">IFERROR(F7/F$20,0)</f>
        <v>0</v>
      </c>
      <c r="H7" s="162">
        <f t="shared" ref="H7:H19" si="3">IFERROR(F7/F$31,0)</f>
        <v>0</v>
      </c>
      <c r="I7" s="44">
        <f>SUM(C7,F7)</f>
        <v>0</v>
      </c>
      <c r="J7" s="156">
        <f t="shared" ref="J7:J19" si="4">IFERROR(I7/I$20,0)</f>
        <v>0</v>
      </c>
      <c r="K7" s="157">
        <f t="shared" ref="K7:K19" si="5">IFERROR(I7/I$31,0)</f>
        <v>0</v>
      </c>
    </row>
    <row r="8" spans="2:11">
      <c r="B8" s="145" t="s">
        <v>115</v>
      </c>
      <c r="C8" s="130">
        <v>0</v>
      </c>
      <c r="D8" s="162">
        <f t="shared" si="0"/>
        <v>0</v>
      </c>
      <c r="E8" s="162">
        <f t="shared" si="1"/>
        <v>0</v>
      </c>
      <c r="F8" s="130">
        <v>0</v>
      </c>
      <c r="G8" s="162">
        <f t="shared" si="2"/>
        <v>0</v>
      </c>
      <c r="H8" s="162">
        <f t="shared" si="3"/>
        <v>0</v>
      </c>
      <c r="I8" s="44">
        <f t="shared" ref="I8:I19" si="6">SUM(C8,F8)</f>
        <v>0</v>
      </c>
      <c r="J8" s="156">
        <f t="shared" si="4"/>
        <v>0</v>
      </c>
      <c r="K8" s="157">
        <f t="shared" si="5"/>
        <v>0</v>
      </c>
    </row>
    <row r="9" spans="2:11">
      <c r="B9" s="43" t="s">
        <v>51</v>
      </c>
      <c r="C9" s="130">
        <v>0</v>
      </c>
      <c r="D9" s="162">
        <f t="shared" si="0"/>
        <v>0</v>
      </c>
      <c r="E9" s="162">
        <f t="shared" si="1"/>
        <v>0</v>
      </c>
      <c r="F9" s="130">
        <v>0</v>
      </c>
      <c r="G9" s="162">
        <f t="shared" si="2"/>
        <v>0</v>
      </c>
      <c r="H9" s="162">
        <f t="shared" si="3"/>
        <v>0</v>
      </c>
      <c r="I9" s="44">
        <f t="shared" si="6"/>
        <v>0</v>
      </c>
      <c r="J9" s="156">
        <f t="shared" si="4"/>
        <v>0</v>
      </c>
      <c r="K9" s="157">
        <f t="shared" si="5"/>
        <v>0</v>
      </c>
    </row>
    <row r="10" spans="2:11">
      <c r="B10" s="43" t="s">
        <v>11</v>
      </c>
      <c r="C10" s="130">
        <v>0</v>
      </c>
      <c r="D10" s="162">
        <f t="shared" si="0"/>
        <v>0</v>
      </c>
      <c r="E10" s="162">
        <f t="shared" si="1"/>
        <v>0</v>
      </c>
      <c r="F10" s="130">
        <v>0</v>
      </c>
      <c r="G10" s="162">
        <f t="shared" si="2"/>
        <v>0</v>
      </c>
      <c r="H10" s="162">
        <f t="shared" si="3"/>
        <v>0</v>
      </c>
      <c r="I10" s="44">
        <f t="shared" si="6"/>
        <v>0</v>
      </c>
      <c r="J10" s="156">
        <f t="shared" si="4"/>
        <v>0</v>
      </c>
      <c r="K10" s="157">
        <f t="shared" si="5"/>
        <v>0</v>
      </c>
    </row>
    <row r="11" spans="2:11">
      <c r="B11" s="43" t="s">
        <v>12</v>
      </c>
      <c r="C11" s="130">
        <v>0</v>
      </c>
      <c r="D11" s="162">
        <f t="shared" si="0"/>
        <v>0</v>
      </c>
      <c r="E11" s="162">
        <f t="shared" si="1"/>
        <v>0</v>
      </c>
      <c r="F11" s="130">
        <v>0</v>
      </c>
      <c r="G11" s="162">
        <f t="shared" si="2"/>
        <v>0</v>
      </c>
      <c r="H11" s="162">
        <f t="shared" si="3"/>
        <v>0</v>
      </c>
      <c r="I11" s="44">
        <f t="shared" si="6"/>
        <v>0</v>
      </c>
      <c r="J11" s="156">
        <f t="shared" si="4"/>
        <v>0</v>
      </c>
      <c r="K11" s="157">
        <f t="shared" si="5"/>
        <v>0</v>
      </c>
    </row>
    <row r="12" spans="2:11">
      <c r="B12" s="43" t="s">
        <v>186</v>
      </c>
      <c r="C12" s="130">
        <v>0</v>
      </c>
      <c r="D12" s="162">
        <f t="shared" si="0"/>
        <v>0</v>
      </c>
      <c r="E12" s="162">
        <f t="shared" si="1"/>
        <v>0</v>
      </c>
      <c r="F12" s="130">
        <v>0</v>
      </c>
      <c r="G12" s="162">
        <f t="shared" si="2"/>
        <v>0</v>
      </c>
      <c r="H12" s="162">
        <f t="shared" si="3"/>
        <v>0</v>
      </c>
      <c r="I12" s="44">
        <f t="shared" si="6"/>
        <v>0</v>
      </c>
      <c r="J12" s="156">
        <f t="shared" si="4"/>
        <v>0</v>
      </c>
      <c r="K12" s="157">
        <f t="shared" si="5"/>
        <v>0</v>
      </c>
    </row>
    <row r="13" spans="2:11">
      <c r="B13" s="43" t="s">
        <v>122</v>
      </c>
      <c r="C13" s="130">
        <v>0</v>
      </c>
      <c r="D13" s="162">
        <f t="shared" si="0"/>
        <v>0</v>
      </c>
      <c r="E13" s="162">
        <f t="shared" si="1"/>
        <v>0</v>
      </c>
      <c r="F13" s="130">
        <v>0</v>
      </c>
      <c r="G13" s="162">
        <f t="shared" si="2"/>
        <v>0</v>
      </c>
      <c r="H13" s="162">
        <f t="shared" si="3"/>
        <v>0</v>
      </c>
      <c r="I13" s="44">
        <f t="shared" si="6"/>
        <v>0</v>
      </c>
      <c r="J13" s="156">
        <f t="shared" si="4"/>
        <v>0</v>
      </c>
      <c r="K13" s="157">
        <f t="shared" si="5"/>
        <v>0</v>
      </c>
    </row>
    <row r="14" spans="2:11">
      <c r="B14" s="43" t="s">
        <v>123</v>
      </c>
      <c r="C14" s="130">
        <v>0</v>
      </c>
      <c r="D14" s="162">
        <f t="shared" si="0"/>
        <v>0</v>
      </c>
      <c r="E14" s="162">
        <f t="shared" si="1"/>
        <v>0</v>
      </c>
      <c r="F14" s="130">
        <v>0</v>
      </c>
      <c r="G14" s="162">
        <f t="shared" si="2"/>
        <v>0</v>
      </c>
      <c r="H14" s="162">
        <f t="shared" si="3"/>
        <v>0</v>
      </c>
      <c r="I14" s="44">
        <f t="shared" si="6"/>
        <v>0</v>
      </c>
      <c r="J14" s="156">
        <f t="shared" si="4"/>
        <v>0</v>
      </c>
      <c r="K14" s="157">
        <f t="shared" si="5"/>
        <v>0</v>
      </c>
    </row>
    <row r="15" spans="2:11">
      <c r="B15" s="43" t="s">
        <v>222</v>
      </c>
      <c r="C15" s="130">
        <v>0</v>
      </c>
      <c r="D15" s="162">
        <f t="shared" si="0"/>
        <v>0</v>
      </c>
      <c r="E15" s="162">
        <f t="shared" si="1"/>
        <v>0</v>
      </c>
      <c r="F15" s="130">
        <v>0</v>
      </c>
      <c r="G15" s="162">
        <f t="shared" si="2"/>
        <v>0</v>
      </c>
      <c r="H15" s="162">
        <f t="shared" si="3"/>
        <v>0</v>
      </c>
      <c r="I15" s="44">
        <f t="shared" si="6"/>
        <v>0</v>
      </c>
      <c r="J15" s="156">
        <f t="shared" si="4"/>
        <v>0</v>
      </c>
      <c r="K15" s="157">
        <f t="shared" si="5"/>
        <v>0</v>
      </c>
    </row>
    <row r="16" spans="2:11">
      <c r="B16" s="43" t="s">
        <v>223</v>
      </c>
      <c r="C16" s="130">
        <v>0</v>
      </c>
      <c r="D16" s="162">
        <f t="shared" si="0"/>
        <v>0</v>
      </c>
      <c r="E16" s="162">
        <f t="shared" si="1"/>
        <v>0</v>
      </c>
      <c r="F16" s="130">
        <v>0</v>
      </c>
      <c r="G16" s="162">
        <f t="shared" si="2"/>
        <v>0</v>
      </c>
      <c r="H16" s="162">
        <f t="shared" si="3"/>
        <v>0</v>
      </c>
      <c r="I16" s="44">
        <f t="shared" si="6"/>
        <v>0</v>
      </c>
      <c r="J16" s="156">
        <f t="shared" si="4"/>
        <v>0</v>
      </c>
      <c r="K16" s="157">
        <f t="shared" si="5"/>
        <v>0</v>
      </c>
    </row>
    <row r="17" spans="2:14">
      <c r="B17" s="43" t="s">
        <v>187</v>
      </c>
      <c r="C17" s="130">
        <v>0</v>
      </c>
      <c r="D17" s="162">
        <f t="shared" si="0"/>
        <v>0</v>
      </c>
      <c r="E17" s="162">
        <f t="shared" si="1"/>
        <v>0</v>
      </c>
      <c r="F17" s="130">
        <v>0</v>
      </c>
      <c r="G17" s="162">
        <f t="shared" si="2"/>
        <v>0</v>
      </c>
      <c r="H17" s="162">
        <f t="shared" si="3"/>
        <v>0</v>
      </c>
      <c r="I17" s="44">
        <f t="shared" si="6"/>
        <v>0</v>
      </c>
      <c r="J17" s="156">
        <f t="shared" si="4"/>
        <v>0</v>
      </c>
      <c r="K17" s="157">
        <f t="shared" si="5"/>
        <v>0</v>
      </c>
    </row>
    <row r="18" spans="2:14">
      <c r="B18" s="43" t="s">
        <v>188</v>
      </c>
      <c r="C18" s="130">
        <v>0</v>
      </c>
      <c r="D18" s="162">
        <f t="shared" si="0"/>
        <v>0</v>
      </c>
      <c r="E18" s="162">
        <f t="shared" si="1"/>
        <v>0</v>
      </c>
      <c r="F18" s="130">
        <v>0</v>
      </c>
      <c r="G18" s="162">
        <f t="shared" si="2"/>
        <v>0</v>
      </c>
      <c r="H18" s="162">
        <f t="shared" si="3"/>
        <v>0</v>
      </c>
      <c r="I18" s="44">
        <f t="shared" si="6"/>
        <v>0</v>
      </c>
      <c r="J18" s="156">
        <f t="shared" si="4"/>
        <v>0</v>
      </c>
      <c r="K18" s="157">
        <f t="shared" si="5"/>
        <v>0</v>
      </c>
    </row>
    <row r="19" spans="2:14" ht="15.75" thickBot="1">
      <c r="B19" s="43" t="s">
        <v>13</v>
      </c>
      <c r="C19" s="130">
        <v>0</v>
      </c>
      <c r="D19" s="162">
        <f t="shared" si="0"/>
        <v>0</v>
      </c>
      <c r="E19" s="162">
        <f t="shared" si="1"/>
        <v>0</v>
      </c>
      <c r="F19" s="130">
        <v>0</v>
      </c>
      <c r="G19" s="162">
        <f t="shared" si="2"/>
        <v>0</v>
      </c>
      <c r="H19" s="162">
        <f t="shared" si="3"/>
        <v>0</v>
      </c>
      <c r="I19" s="44">
        <f t="shared" si="6"/>
        <v>0</v>
      </c>
      <c r="J19" s="156">
        <f t="shared" si="4"/>
        <v>0</v>
      </c>
      <c r="K19" s="157">
        <f t="shared" si="5"/>
        <v>0</v>
      </c>
    </row>
    <row r="20" spans="2:14" s="2" customFormat="1" ht="16.5" thickTop="1" thickBot="1">
      <c r="B20" s="60" t="s">
        <v>3</v>
      </c>
      <c r="C20" s="131">
        <f>SUM(C7:C19)</f>
        <v>0</v>
      </c>
      <c r="D20" s="155">
        <f>IFERROR(SUM(D7:D19),0)</f>
        <v>0</v>
      </c>
      <c r="E20" s="155">
        <f>IFERROR(SUM(E7:E19),0)</f>
        <v>0</v>
      </c>
      <c r="F20" s="131">
        <f>SUM(F7:F19)</f>
        <v>0</v>
      </c>
      <c r="G20" s="155">
        <f>IFERROR(SUM(G7:G19),0)</f>
        <v>0</v>
      </c>
      <c r="H20" s="155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  <c r="L20" s="1"/>
      <c r="M20" s="1"/>
      <c r="N20" s="1"/>
    </row>
    <row r="21" spans="2:14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s="3" customFormat="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  <c r="L22" s="1"/>
      <c r="M22" s="1"/>
      <c r="N22" s="1"/>
    </row>
    <row r="23" spans="2:14">
      <c r="B23" s="50" t="s">
        <v>15</v>
      </c>
      <c r="C23" s="132">
        <v>0</v>
      </c>
      <c r="D23" s="151"/>
      <c r="E23" s="164">
        <f>IFERROR(C23/C$31,0)</f>
        <v>0</v>
      </c>
      <c r="F23" s="132">
        <v>0</v>
      </c>
      <c r="G23" s="151"/>
      <c r="H23" s="164">
        <f>IFERROR(F23/F$31,0)</f>
        <v>0</v>
      </c>
      <c r="I23" s="44">
        <f>SUM(C23,F23)</f>
        <v>0</v>
      </c>
      <c r="J23" s="51"/>
      <c r="K23" s="47">
        <f>IFERROR(I23/I$31,0)</f>
        <v>0</v>
      </c>
    </row>
    <row r="24" spans="2:14">
      <c r="B24" s="50" t="s">
        <v>16</v>
      </c>
      <c r="C24" s="132">
        <v>0</v>
      </c>
      <c r="D24" s="151"/>
      <c r="E24" s="164">
        <f t="shared" ref="E24:E28" si="7">IFERROR(C24/C$31,0)</f>
        <v>0</v>
      </c>
      <c r="F24" s="132">
        <v>0</v>
      </c>
      <c r="G24" s="151"/>
      <c r="H24" s="164">
        <f t="shared" ref="H24:H28" si="8">IFERROR(F24/F$31,0)</f>
        <v>0</v>
      </c>
      <c r="I24" s="44">
        <f t="shared" ref="I24:I28" si="9">SUM(C24,F24)</f>
        <v>0</v>
      </c>
      <c r="J24" s="51"/>
      <c r="K24" s="47">
        <f t="shared" ref="K24:K28" si="10">IFERROR(I24/I$31,0)</f>
        <v>0</v>
      </c>
    </row>
    <row r="25" spans="2:14">
      <c r="B25" s="50" t="s">
        <v>17</v>
      </c>
      <c r="C25" s="132">
        <v>0</v>
      </c>
      <c r="D25" s="151"/>
      <c r="E25" s="164">
        <f t="shared" si="7"/>
        <v>0</v>
      </c>
      <c r="F25" s="132">
        <v>0</v>
      </c>
      <c r="G25" s="151"/>
      <c r="H25" s="164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>
      <c r="B26" s="50" t="s">
        <v>18</v>
      </c>
      <c r="C26" s="132">
        <v>0</v>
      </c>
      <c r="D26" s="151"/>
      <c r="E26" s="164">
        <f t="shared" si="7"/>
        <v>0</v>
      </c>
      <c r="F26" s="132">
        <v>0</v>
      </c>
      <c r="G26" s="151"/>
      <c r="H26" s="164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>
      <c r="B27" s="50" t="s">
        <v>19</v>
      </c>
      <c r="C27" s="132">
        <v>0</v>
      </c>
      <c r="D27" s="151"/>
      <c r="E27" s="164">
        <f t="shared" si="7"/>
        <v>0</v>
      </c>
      <c r="F27" s="132">
        <v>0</v>
      </c>
      <c r="G27" s="151"/>
      <c r="H27" s="164">
        <f t="shared" si="8"/>
        <v>0</v>
      </c>
      <c r="I27" s="44">
        <f t="shared" si="9"/>
        <v>0</v>
      </c>
      <c r="J27" s="51"/>
      <c r="K27" s="47">
        <f t="shared" si="10"/>
        <v>0</v>
      </c>
    </row>
    <row r="28" spans="2:14" ht="15.75" thickBot="1">
      <c r="B28" s="55" t="s">
        <v>20</v>
      </c>
      <c r="C28" s="136">
        <v>0</v>
      </c>
      <c r="D28" s="152"/>
      <c r="E28" s="173">
        <f t="shared" si="7"/>
        <v>0</v>
      </c>
      <c r="F28" s="136">
        <v>0</v>
      </c>
      <c r="G28" s="152"/>
      <c r="H28" s="173">
        <f t="shared" si="8"/>
        <v>0</v>
      </c>
      <c r="I28" s="44">
        <f t="shared" si="9"/>
        <v>0</v>
      </c>
      <c r="J28" s="56"/>
      <c r="K28" s="67">
        <f t="shared" si="10"/>
        <v>0</v>
      </c>
    </row>
    <row r="29" spans="2:14" s="2" customFormat="1" ht="16.5" thickTop="1" thickBot="1">
      <c r="B29" s="60" t="s">
        <v>3</v>
      </c>
      <c r="C29" s="131">
        <f>SUM(C23:C28)</f>
        <v>0</v>
      </c>
      <c r="D29" s="150"/>
      <c r="E29" s="62">
        <f>IFERROR(SUM(E23:E28),0)</f>
        <v>0</v>
      </c>
      <c r="F29" s="131">
        <f>SUM(F23:F28)</f>
        <v>0</v>
      </c>
      <c r="G29" s="150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  <c r="L29" s="1"/>
      <c r="M29" s="1"/>
      <c r="N29" s="1"/>
    </row>
    <row r="30" spans="2:14" ht="16.5" thickTop="1" thickBot="1">
      <c r="B30" s="59"/>
      <c r="C30" s="154"/>
      <c r="D30" s="153"/>
      <c r="E30" s="165"/>
      <c r="F30" s="154"/>
      <c r="G30" s="153"/>
      <c r="H30" s="165"/>
      <c r="I30" s="153"/>
      <c r="J30" s="153"/>
      <c r="K30" s="174"/>
    </row>
    <row r="31" spans="2:14" s="2" customFormat="1" ht="16.5" thickTop="1" thickBot="1">
      <c r="B31" s="60" t="s">
        <v>6</v>
      </c>
      <c r="C31" s="131">
        <f>SUM(C20,C29)</f>
        <v>0</v>
      </c>
      <c r="D31" s="150"/>
      <c r="E31" s="62">
        <f>IFERROR(SUM(E20,E29),0)</f>
        <v>0</v>
      </c>
      <c r="F31" s="131">
        <f>SUM(F20,F29)</f>
        <v>0</v>
      </c>
      <c r="G31" s="150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  <c r="L31" s="1"/>
      <c r="M31" s="1"/>
      <c r="N31" s="1"/>
    </row>
    <row r="32" spans="2:14" ht="66" customHeight="1" thickTop="1" thickBot="1">
      <c r="B32" s="192" t="s">
        <v>211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8"/>
  <dimension ref="B2:K32"/>
  <sheetViews>
    <sheetView showGridLines="0" showZeros="0" view="pageBreakPreview" zoomScaleNormal="8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212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126</v>
      </c>
      <c r="D5" s="204"/>
      <c r="E5" s="204"/>
      <c r="F5" s="199" t="s">
        <v>210</v>
      </c>
      <c r="G5" s="204"/>
      <c r="H5" s="204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75">
        <v>0</v>
      </c>
      <c r="D7" s="168">
        <f t="shared" ref="D7:D19" si="0">IFERROR(C7/C$20,0)</f>
        <v>0</v>
      </c>
      <c r="E7" s="168">
        <f t="shared" ref="E7:E19" si="1">IFERROR(C7/C$31,0)</f>
        <v>0</v>
      </c>
      <c r="F7" s="130">
        <v>0</v>
      </c>
      <c r="G7" s="168">
        <f t="shared" ref="G7:G19" si="2">IFERROR(F7/F$20,0)</f>
        <v>0</v>
      </c>
      <c r="H7" s="168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5" t="s">
        <v>115</v>
      </c>
      <c r="C8" s="130">
        <v>0</v>
      </c>
      <c r="D8" s="168">
        <f t="shared" si="0"/>
        <v>0</v>
      </c>
      <c r="E8" s="168">
        <f t="shared" si="1"/>
        <v>0</v>
      </c>
      <c r="F8" s="130">
        <v>0</v>
      </c>
      <c r="G8" s="168">
        <f t="shared" si="2"/>
        <v>0</v>
      </c>
      <c r="H8" s="168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0">
        <v>0</v>
      </c>
      <c r="D9" s="168">
        <f t="shared" si="0"/>
        <v>0</v>
      </c>
      <c r="E9" s="168">
        <f t="shared" si="1"/>
        <v>0</v>
      </c>
      <c r="F9" s="130">
        <v>0</v>
      </c>
      <c r="G9" s="168">
        <f t="shared" si="2"/>
        <v>0</v>
      </c>
      <c r="H9" s="16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0">
        <v>0</v>
      </c>
      <c r="D10" s="168">
        <f t="shared" si="0"/>
        <v>0</v>
      </c>
      <c r="E10" s="168">
        <f t="shared" si="1"/>
        <v>0</v>
      </c>
      <c r="F10" s="130">
        <v>0</v>
      </c>
      <c r="G10" s="168">
        <f t="shared" si="2"/>
        <v>0</v>
      </c>
      <c r="H10" s="16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0">
        <v>0</v>
      </c>
      <c r="D11" s="168">
        <f t="shared" si="0"/>
        <v>0</v>
      </c>
      <c r="E11" s="168">
        <f t="shared" si="1"/>
        <v>0</v>
      </c>
      <c r="F11" s="130">
        <v>0</v>
      </c>
      <c r="G11" s="168">
        <f t="shared" si="2"/>
        <v>0</v>
      </c>
      <c r="H11" s="16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186</v>
      </c>
      <c r="C12" s="130">
        <v>0</v>
      </c>
      <c r="D12" s="168">
        <f t="shared" si="0"/>
        <v>0</v>
      </c>
      <c r="E12" s="168">
        <f t="shared" si="1"/>
        <v>0</v>
      </c>
      <c r="F12" s="130">
        <v>0</v>
      </c>
      <c r="G12" s="168">
        <f t="shared" si="2"/>
        <v>0</v>
      </c>
      <c r="H12" s="16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0">
        <v>0</v>
      </c>
      <c r="D13" s="168">
        <f t="shared" si="0"/>
        <v>0</v>
      </c>
      <c r="E13" s="168">
        <f t="shared" si="1"/>
        <v>0</v>
      </c>
      <c r="F13" s="130">
        <v>0</v>
      </c>
      <c r="G13" s="168">
        <f t="shared" si="2"/>
        <v>0</v>
      </c>
      <c r="H13" s="16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0">
        <v>0</v>
      </c>
      <c r="D14" s="168">
        <f t="shared" si="0"/>
        <v>0</v>
      </c>
      <c r="E14" s="168">
        <f t="shared" si="1"/>
        <v>0</v>
      </c>
      <c r="F14" s="130">
        <v>0</v>
      </c>
      <c r="G14" s="168">
        <f t="shared" si="2"/>
        <v>0</v>
      </c>
      <c r="H14" s="16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0</v>
      </c>
      <c r="D15" s="168">
        <f t="shared" si="0"/>
        <v>0</v>
      </c>
      <c r="E15" s="168">
        <f t="shared" si="1"/>
        <v>0</v>
      </c>
      <c r="F15" s="130">
        <v>0</v>
      </c>
      <c r="G15" s="168">
        <f t="shared" si="2"/>
        <v>0</v>
      </c>
      <c r="H15" s="16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223</v>
      </c>
      <c r="C16" s="130">
        <v>0</v>
      </c>
      <c r="D16" s="168">
        <f t="shared" si="0"/>
        <v>0</v>
      </c>
      <c r="E16" s="168">
        <f t="shared" si="1"/>
        <v>0</v>
      </c>
      <c r="F16" s="130">
        <v>0</v>
      </c>
      <c r="G16" s="168">
        <f t="shared" si="2"/>
        <v>0</v>
      </c>
      <c r="H16" s="16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187</v>
      </c>
      <c r="C17" s="130">
        <v>0</v>
      </c>
      <c r="D17" s="168">
        <f t="shared" si="0"/>
        <v>0</v>
      </c>
      <c r="E17" s="168">
        <f t="shared" si="1"/>
        <v>0</v>
      </c>
      <c r="F17" s="130">
        <v>0</v>
      </c>
      <c r="G17" s="168">
        <f t="shared" si="2"/>
        <v>0</v>
      </c>
      <c r="H17" s="16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8">
        <f t="shared" si="0"/>
        <v>0</v>
      </c>
      <c r="E18" s="168">
        <f t="shared" si="1"/>
        <v>0</v>
      </c>
      <c r="F18" s="130">
        <v>0</v>
      </c>
      <c r="G18" s="168">
        <f t="shared" si="2"/>
        <v>0</v>
      </c>
      <c r="H18" s="16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>
        <v>0</v>
      </c>
      <c r="D19" s="168">
        <f t="shared" si="0"/>
        <v>0</v>
      </c>
      <c r="E19" s="168">
        <f t="shared" si="1"/>
        <v>0</v>
      </c>
      <c r="F19" s="130">
        <v>0</v>
      </c>
      <c r="G19" s="168">
        <f t="shared" si="2"/>
        <v>0</v>
      </c>
      <c r="H19" s="168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31">
        <f>SUM(C7:C19)</f>
        <v>0</v>
      </c>
      <c r="D20" s="169">
        <f>IFERROR(SUM(D7:D19),0)</f>
        <v>0</v>
      </c>
      <c r="E20" s="169">
        <f>IFERROR(SUM(E7:E19),0)</f>
        <v>0</v>
      </c>
      <c r="F20" s="131">
        <f>SUM(F7:F19)</f>
        <v>0</v>
      </c>
      <c r="G20" s="169">
        <f>IFERROR(SUM(G7:G19),0)</f>
        <v>0</v>
      </c>
      <c r="H20" s="169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70">
        <f>IFERROR(C23/C$31,0)</f>
        <v>0</v>
      </c>
      <c r="F23" s="132">
        <v>0</v>
      </c>
      <c r="G23" s="151"/>
      <c r="H23" s="170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32">
        <v>0</v>
      </c>
      <c r="D24" s="151"/>
      <c r="E24" s="170">
        <f t="shared" ref="E24:E28" si="8">IFERROR(C24/C$31,0)</f>
        <v>0</v>
      </c>
      <c r="F24" s="132">
        <v>0</v>
      </c>
      <c r="G24" s="151"/>
      <c r="H24" s="170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70">
        <f t="shared" si="8"/>
        <v>0</v>
      </c>
      <c r="F25" s="132">
        <v>0</v>
      </c>
      <c r="G25" s="151"/>
      <c r="H25" s="17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70">
        <f t="shared" si="8"/>
        <v>0</v>
      </c>
      <c r="F26" s="132">
        <v>0</v>
      </c>
      <c r="G26" s="151"/>
      <c r="H26" s="17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32">
        <v>0</v>
      </c>
      <c r="D27" s="151"/>
      <c r="E27" s="170">
        <f t="shared" si="8"/>
        <v>0</v>
      </c>
      <c r="F27" s="132">
        <v>0</v>
      </c>
      <c r="G27" s="151"/>
      <c r="H27" s="170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6">
        <v>0</v>
      </c>
      <c r="D28" s="152"/>
      <c r="E28" s="170">
        <f t="shared" si="8"/>
        <v>0</v>
      </c>
      <c r="F28" s="136">
        <v>0</v>
      </c>
      <c r="G28" s="152"/>
      <c r="H28" s="170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169">
        <f>IFERROR(SUM(E23:E28),0)</f>
        <v>0</v>
      </c>
      <c r="F29" s="131">
        <f>SUM(F23:F28)</f>
        <v>0</v>
      </c>
      <c r="G29" s="150"/>
      <c r="H29" s="169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4"/>
      <c r="D30" s="153"/>
      <c r="E30" s="171"/>
      <c r="F30" s="154"/>
      <c r="G30" s="153"/>
      <c r="H30" s="171"/>
      <c r="I30" s="153"/>
      <c r="J30" s="153"/>
      <c r="K30" s="166"/>
    </row>
    <row r="31" spans="2:11" ht="16.5" thickTop="1" thickBot="1">
      <c r="B31" s="60" t="s">
        <v>6</v>
      </c>
      <c r="C31" s="131">
        <f>SUM(C20,C29)</f>
        <v>0</v>
      </c>
      <c r="D31" s="150"/>
      <c r="E31" s="169">
        <f>IFERROR(SUM(E20,E29),0)</f>
        <v>0</v>
      </c>
      <c r="F31" s="131">
        <f>SUM(F20,F29)</f>
        <v>0</v>
      </c>
      <c r="G31" s="150"/>
      <c r="H31" s="169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2" t="s">
        <v>213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9"/>
  <dimension ref="B2:K32"/>
  <sheetViews>
    <sheetView showGridLines="0" showZeros="0" view="pageBreakPreview" zoomScaleNormal="8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214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127</v>
      </c>
      <c r="D5" s="204"/>
      <c r="E5" s="204"/>
      <c r="F5" s="199" t="s">
        <v>210</v>
      </c>
      <c r="G5" s="204"/>
      <c r="H5" s="204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8">
        <f t="shared" ref="D7:D19" si="0">IFERROR(C7/C$20,0)</f>
        <v>0</v>
      </c>
      <c r="E7" s="168">
        <f t="shared" ref="E7:E19" si="1">IFERROR(C7/C$31,0)</f>
        <v>0</v>
      </c>
      <c r="F7" s="130">
        <v>0</v>
      </c>
      <c r="G7" s="168">
        <f t="shared" ref="G7:G19" si="2">IFERROR(F7/F$20,0)</f>
        <v>0</v>
      </c>
      <c r="H7" s="168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5" t="s">
        <v>115</v>
      </c>
      <c r="C8" s="130">
        <v>0</v>
      </c>
      <c r="D8" s="168">
        <f t="shared" si="0"/>
        <v>0</v>
      </c>
      <c r="E8" s="168">
        <f t="shared" si="1"/>
        <v>0</v>
      </c>
      <c r="F8" s="130">
        <v>0</v>
      </c>
      <c r="G8" s="168">
        <f t="shared" si="2"/>
        <v>0</v>
      </c>
      <c r="H8" s="168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0">
        <v>0</v>
      </c>
      <c r="D9" s="168">
        <f t="shared" si="0"/>
        <v>0</v>
      </c>
      <c r="E9" s="168">
        <f t="shared" si="1"/>
        <v>0</v>
      </c>
      <c r="F9" s="130">
        <v>0</v>
      </c>
      <c r="G9" s="168">
        <f t="shared" si="2"/>
        <v>0</v>
      </c>
      <c r="H9" s="16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0">
        <v>0</v>
      </c>
      <c r="D10" s="168">
        <f t="shared" si="0"/>
        <v>0</v>
      </c>
      <c r="E10" s="168">
        <f t="shared" si="1"/>
        <v>0</v>
      </c>
      <c r="F10" s="130">
        <v>0</v>
      </c>
      <c r="G10" s="168">
        <f t="shared" si="2"/>
        <v>0</v>
      </c>
      <c r="H10" s="16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0">
        <v>0</v>
      </c>
      <c r="D11" s="168">
        <f t="shared" si="0"/>
        <v>0</v>
      </c>
      <c r="E11" s="168">
        <f t="shared" si="1"/>
        <v>0</v>
      </c>
      <c r="F11" s="130">
        <v>0</v>
      </c>
      <c r="G11" s="168">
        <f t="shared" si="2"/>
        <v>0</v>
      </c>
      <c r="H11" s="16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186</v>
      </c>
      <c r="C12" s="130">
        <v>0</v>
      </c>
      <c r="D12" s="168">
        <f t="shared" si="0"/>
        <v>0</v>
      </c>
      <c r="E12" s="168">
        <f t="shared" si="1"/>
        <v>0</v>
      </c>
      <c r="F12" s="130">
        <v>0</v>
      </c>
      <c r="G12" s="168">
        <f t="shared" si="2"/>
        <v>0</v>
      </c>
      <c r="H12" s="16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0">
        <v>0</v>
      </c>
      <c r="D13" s="168">
        <f t="shared" si="0"/>
        <v>0</v>
      </c>
      <c r="E13" s="168">
        <f t="shared" si="1"/>
        <v>0</v>
      </c>
      <c r="F13" s="130">
        <v>0</v>
      </c>
      <c r="G13" s="168">
        <f t="shared" si="2"/>
        <v>0</v>
      </c>
      <c r="H13" s="16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0">
        <v>0</v>
      </c>
      <c r="D14" s="168">
        <f t="shared" si="0"/>
        <v>0</v>
      </c>
      <c r="E14" s="168">
        <f t="shared" si="1"/>
        <v>0</v>
      </c>
      <c r="F14" s="130">
        <v>0</v>
      </c>
      <c r="G14" s="168">
        <f t="shared" si="2"/>
        <v>0</v>
      </c>
      <c r="H14" s="16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0</v>
      </c>
      <c r="D15" s="168">
        <f t="shared" si="0"/>
        <v>0</v>
      </c>
      <c r="E15" s="168">
        <f t="shared" si="1"/>
        <v>0</v>
      </c>
      <c r="F15" s="130">
        <v>0</v>
      </c>
      <c r="G15" s="168">
        <f t="shared" si="2"/>
        <v>0</v>
      </c>
      <c r="H15" s="16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223</v>
      </c>
      <c r="C16" s="130">
        <v>0</v>
      </c>
      <c r="D16" s="168">
        <f t="shared" si="0"/>
        <v>0</v>
      </c>
      <c r="E16" s="168">
        <f t="shared" si="1"/>
        <v>0</v>
      </c>
      <c r="F16" s="130">
        <v>0</v>
      </c>
      <c r="G16" s="168">
        <f t="shared" si="2"/>
        <v>0</v>
      </c>
      <c r="H16" s="16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187</v>
      </c>
      <c r="C17" s="130">
        <v>0</v>
      </c>
      <c r="D17" s="168">
        <f t="shared" si="0"/>
        <v>0</v>
      </c>
      <c r="E17" s="168">
        <f t="shared" si="1"/>
        <v>0</v>
      </c>
      <c r="F17" s="130">
        <v>0</v>
      </c>
      <c r="G17" s="168">
        <f t="shared" si="2"/>
        <v>0</v>
      </c>
      <c r="H17" s="16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8">
        <f t="shared" si="0"/>
        <v>0</v>
      </c>
      <c r="E18" s="168">
        <f t="shared" si="1"/>
        <v>0</v>
      </c>
      <c r="F18" s="130">
        <v>0</v>
      </c>
      <c r="G18" s="168">
        <f t="shared" si="2"/>
        <v>0</v>
      </c>
      <c r="H18" s="16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>
        <v>0</v>
      </c>
      <c r="D19" s="168">
        <f t="shared" si="0"/>
        <v>0</v>
      </c>
      <c r="E19" s="168">
        <f t="shared" si="1"/>
        <v>0</v>
      </c>
      <c r="F19" s="130">
        <v>0</v>
      </c>
      <c r="G19" s="168">
        <f t="shared" si="2"/>
        <v>0</v>
      </c>
      <c r="H19" s="168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31">
        <f>SUM(C7:C19)</f>
        <v>0</v>
      </c>
      <c r="D20" s="169">
        <f>IFERROR(SUM(D7:D19),0)</f>
        <v>0</v>
      </c>
      <c r="E20" s="169">
        <f>IFERROR(SUM(E7:E19),0)</f>
        <v>0</v>
      </c>
      <c r="F20" s="131">
        <f>SUM(F7:F19)</f>
        <v>0</v>
      </c>
      <c r="G20" s="169">
        <f>IFERROR(SUM(G7:G19),0)</f>
        <v>0</v>
      </c>
      <c r="H20" s="169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70">
        <f>IFERROR(C23/C$31,0)</f>
        <v>0</v>
      </c>
      <c r="F23" s="132">
        <v>0</v>
      </c>
      <c r="G23" s="151"/>
      <c r="H23" s="170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32">
        <v>0</v>
      </c>
      <c r="D24" s="151"/>
      <c r="E24" s="170">
        <f t="shared" ref="E24:E28" si="8">IFERROR(C24/C$31,0)</f>
        <v>0</v>
      </c>
      <c r="F24" s="132">
        <v>0</v>
      </c>
      <c r="G24" s="151"/>
      <c r="H24" s="170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70">
        <f t="shared" si="8"/>
        <v>0</v>
      </c>
      <c r="F25" s="132">
        <v>0</v>
      </c>
      <c r="G25" s="151"/>
      <c r="H25" s="17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70">
        <f t="shared" si="8"/>
        <v>0</v>
      </c>
      <c r="F26" s="132">
        <v>0</v>
      </c>
      <c r="G26" s="151"/>
      <c r="H26" s="17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32">
        <v>0</v>
      </c>
      <c r="D27" s="151"/>
      <c r="E27" s="170">
        <f t="shared" si="8"/>
        <v>0</v>
      </c>
      <c r="F27" s="132">
        <v>0</v>
      </c>
      <c r="G27" s="151"/>
      <c r="H27" s="170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6">
        <v>0</v>
      </c>
      <c r="D28" s="152"/>
      <c r="E28" s="170">
        <f t="shared" si="8"/>
        <v>0</v>
      </c>
      <c r="F28" s="136">
        <v>0</v>
      </c>
      <c r="G28" s="152"/>
      <c r="H28" s="170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169">
        <f>IFERROR(SUM(E23:E28),0)</f>
        <v>0</v>
      </c>
      <c r="F29" s="131">
        <f>SUM(F23:F28)</f>
        <v>0</v>
      </c>
      <c r="G29" s="150"/>
      <c r="H29" s="169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4"/>
      <c r="D30" s="153"/>
      <c r="E30" s="171"/>
      <c r="F30" s="154"/>
      <c r="G30" s="153"/>
      <c r="H30" s="171"/>
      <c r="I30" s="153"/>
      <c r="J30" s="153"/>
      <c r="K30" s="166"/>
    </row>
    <row r="31" spans="2:11" ht="16.5" thickTop="1" thickBot="1">
      <c r="B31" s="60" t="s">
        <v>6</v>
      </c>
      <c r="C31" s="131">
        <f>SUM(C20,C29)</f>
        <v>0</v>
      </c>
      <c r="D31" s="150"/>
      <c r="E31" s="169">
        <f>IFERROR(SUM(E20,E29),0)</f>
        <v>0</v>
      </c>
      <c r="F31" s="131">
        <f>SUM(F20,F29)</f>
        <v>0</v>
      </c>
      <c r="G31" s="150"/>
      <c r="H31" s="169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2" t="s">
        <v>215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B1:N42"/>
  <sheetViews>
    <sheetView showGridLines="0" showZeros="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84" t="s">
        <v>30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</row>
    <row r="4" spans="2:14" s="5" customFormat="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</row>
    <row r="5" spans="2:14" s="5" customFormat="1">
      <c r="B5" s="39"/>
      <c r="C5" s="190" t="s">
        <v>0</v>
      </c>
      <c r="D5" s="190"/>
      <c r="E5" s="190"/>
      <c r="F5" s="190" t="s">
        <v>1</v>
      </c>
      <c r="G5" s="190"/>
      <c r="H5" s="190"/>
      <c r="I5" s="190" t="s">
        <v>2</v>
      </c>
      <c r="J5" s="190"/>
      <c r="K5" s="190"/>
      <c r="L5" s="190" t="s">
        <v>3</v>
      </c>
      <c r="M5" s="190"/>
      <c r="N5" s="191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0.1071875</v>
      </c>
      <c r="D7" s="12">
        <f t="shared" ref="D7:D19" si="0">IFERROR(C7/C$20,0)</f>
        <v>0.24197214746688267</v>
      </c>
      <c r="E7" s="12">
        <f t="shared" ref="E7:E19" si="1">IFERROR(C7/C$31,0)</f>
        <v>0.10892987367381021</v>
      </c>
      <c r="F7" s="11">
        <v>1.8738425925925901E-2</v>
      </c>
      <c r="G7" s="12">
        <f t="shared" ref="G7:G19" si="2">IFERROR(F7/F$20,0)</f>
        <v>0.21486396814863942</v>
      </c>
      <c r="H7" s="12">
        <f t="shared" ref="H7:H19" si="3">IFERROR(F7/F$31,0)</f>
        <v>7.9573380517054829E-2</v>
      </c>
      <c r="I7" s="11">
        <v>3.8518518518518501E-2</v>
      </c>
      <c r="J7" s="12">
        <f t="shared" ref="J7:J19" si="4">IFERROR(I7/I$20,0)</f>
        <v>0.25474586650336806</v>
      </c>
      <c r="K7" s="12">
        <f t="shared" ref="K7:K19" si="5">IFERROR(I7/I$31,0)</f>
        <v>0.11715009856378485</v>
      </c>
      <c r="L7" s="13">
        <f>SUM(C7,F7,I7)</f>
        <v>0.16444444444444442</v>
      </c>
      <c r="M7" s="12">
        <f t="shared" ref="M7:M19" si="6">IFERROR(L7/L$20,0)</f>
        <v>0.24133713819812477</v>
      </c>
      <c r="N7" s="14">
        <f t="shared" ref="N7:N19" si="7">IFERROR(L7/L$31,0)</f>
        <v>0.10621056723380078</v>
      </c>
    </row>
    <row r="8" spans="2:14" s="5" customFormat="1">
      <c r="B8" s="148" t="s">
        <v>115</v>
      </c>
      <c r="C8" s="11">
        <v>8.7708333333333305E-2</v>
      </c>
      <c r="D8" s="12">
        <f t="shared" si="0"/>
        <v>0.19799858908368817</v>
      </c>
      <c r="E8" s="12">
        <f t="shared" si="1"/>
        <v>8.9134065727257683E-2</v>
      </c>
      <c r="F8" s="11">
        <v>1.6944444444444401E-2</v>
      </c>
      <c r="G8" s="12">
        <f t="shared" si="2"/>
        <v>0.19429329794293251</v>
      </c>
      <c r="H8" s="12">
        <f t="shared" si="3"/>
        <v>7.195517546446456E-2</v>
      </c>
      <c r="I8" s="11">
        <v>3.2037037037037003E-2</v>
      </c>
      <c r="J8" s="12">
        <f t="shared" si="4"/>
        <v>0.21187997550520504</v>
      </c>
      <c r="K8" s="12">
        <f t="shared" si="5"/>
        <v>9.7437341593917148E-2</v>
      </c>
      <c r="L8" s="13">
        <f t="shared" ref="L8:L17" si="8">SUM(C8,F8,I8)</f>
        <v>0.13668981481481471</v>
      </c>
      <c r="M8" s="12">
        <f t="shared" si="6"/>
        <v>0.20060470172577785</v>
      </c>
      <c r="N8" s="14">
        <f t="shared" si="7"/>
        <v>8.828454385073102E-2</v>
      </c>
    </row>
    <row r="9" spans="2:14" s="5" customFormat="1">
      <c r="B9" s="10" t="s">
        <v>51</v>
      </c>
      <c r="C9" s="11">
        <v>4.2858796296296298E-2</v>
      </c>
      <c r="D9" s="12">
        <f t="shared" si="0"/>
        <v>9.675227967496669E-2</v>
      </c>
      <c r="E9" s="12">
        <f t="shared" si="1"/>
        <v>4.3555482368439605E-2</v>
      </c>
      <c r="F9" s="11">
        <v>2.5000000000000001E-3</v>
      </c>
      <c r="G9" s="12">
        <f t="shared" si="2"/>
        <v>2.8666224286662247E-2</v>
      </c>
      <c r="H9" s="12">
        <f t="shared" si="3"/>
        <v>1.0616337363609554E-2</v>
      </c>
      <c r="I9" s="11">
        <v>1.5682870370370399E-2</v>
      </c>
      <c r="J9" s="12">
        <f t="shared" si="4"/>
        <v>0.10372014696876938</v>
      </c>
      <c r="K9" s="12">
        <f t="shared" si="5"/>
        <v>4.7697831596733423E-2</v>
      </c>
      <c r="L9" s="13">
        <f t="shared" si="8"/>
        <v>6.1041666666666702E-2</v>
      </c>
      <c r="M9" s="12">
        <f t="shared" si="6"/>
        <v>8.9584182633510062E-2</v>
      </c>
      <c r="N9" s="14">
        <f t="shared" si="7"/>
        <v>3.9425290793290095E-2</v>
      </c>
    </row>
    <row r="10" spans="2:14" s="5" customFormat="1">
      <c r="B10" s="10" t="s">
        <v>11</v>
      </c>
      <c r="C10" s="11">
        <v>7.1365740740740702E-2</v>
      </c>
      <c r="D10" s="12">
        <f t="shared" si="0"/>
        <v>0.16110574033914238</v>
      </c>
      <c r="E10" s="12">
        <f t="shared" si="1"/>
        <v>7.2525818062057379E-2</v>
      </c>
      <c r="F10" s="11">
        <v>1.03125E-2</v>
      </c>
      <c r="G10" s="12">
        <f t="shared" si="2"/>
        <v>0.11824817518248178</v>
      </c>
      <c r="H10" s="12">
        <f t="shared" si="3"/>
        <v>4.3792391624889411E-2</v>
      </c>
      <c r="I10" s="11">
        <v>2.4004629629629601E-2</v>
      </c>
      <c r="J10" s="12">
        <f t="shared" si="4"/>
        <v>0.15875688916105318</v>
      </c>
      <c r="K10" s="12">
        <f t="shared" si="5"/>
        <v>7.3007603491974035E-2</v>
      </c>
      <c r="L10" s="13">
        <f t="shared" si="8"/>
        <v>0.1056828703703703</v>
      </c>
      <c r="M10" s="12">
        <f t="shared" si="6"/>
        <v>0.15509919826063318</v>
      </c>
      <c r="N10" s="14">
        <f t="shared" si="7"/>
        <v>6.8257931405675279E-2</v>
      </c>
    </row>
    <row r="11" spans="2:14" s="5" customFormat="1">
      <c r="B11" s="10" t="s">
        <v>12</v>
      </c>
      <c r="C11" s="11">
        <v>2.10648148148148E-2</v>
      </c>
      <c r="D11" s="12">
        <f t="shared" si="0"/>
        <v>4.7553105322289832E-2</v>
      </c>
      <c r="E11" s="12">
        <f t="shared" si="1"/>
        <v>2.1407231409819073E-2</v>
      </c>
      <c r="F11" s="11">
        <v>5.1273148148148102E-3</v>
      </c>
      <c r="G11" s="12">
        <f t="shared" si="2"/>
        <v>5.8792302587922986E-2</v>
      </c>
      <c r="H11" s="12">
        <f t="shared" si="3"/>
        <v>2.1773321537402905E-2</v>
      </c>
      <c r="I11" s="11">
        <v>7.9282407407407392E-3</v>
      </c>
      <c r="J11" s="12">
        <f t="shared" si="4"/>
        <v>5.2434170238824268E-2</v>
      </c>
      <c r="K11" s="12">
        <f t="shared" si="5"/>
        <v>2.4112925936355962E-2</v>
      </c>
      <c r="L11" s="13">
        <f t="shared" si="8"/>
        <v>3.412037037037035E-2</v>
      </c>
      <c r="M11" s="12">
        <f t="shared" si="6"/>
        <v>5.0074738415545571E-2</v>
      </c>
      <c r="N11" s="14">
        <f t="shared" si="7"/>
        <v>2.2037496636067324E-2</v>
      </c>
    </row>
    <row r="12" spans="2:14" s="5" customFormat="1">
      <c r="B12" s="10" t="s">
        <v>186</v>
      </c>
      <c r="C12" s="11">
        <v>3.2511574074074102E-2</v>
      </c>
      <c r="D12" s="12">
        <f t="shared" si="0"/>
        <v>7.3393776291380414E-2</v>
      </c>
      <c r="E12" s="12">
        <f t="shared" si="1"/>
        <v>3.3040062104495532E-2</v>
      </c>
      <c r="F12" s="11">
        <v>1.4583333333333299E-3</v>
      </c>
      <c r="G12" s="12">
        <f t="shared" si="2"/>
        <v>1.6721964167219605E-2</v>
      </c>
      <c r="H12" s="12">
        <f t="shared" si="3"/>
        <v>6.1928634621055585E-3</v>
      </c>
      <c r="I12" s="11">
        <v>1.17361111111111E-2</v>
      </c>
      <c r="J12" s="12">
        <f t="shared" si="4"/>
        <v>7.7617881200244918E-2</v>
      </c>
      <c r="K12" s="12">
        <f t="shared" si="5"/>
        <v>3.5694170656153178E-2</v>
      </c>
      <c r="L12" s="13">
        <f t="shared" si="8"/>
        <v>4.5706018518518535E-2</v>
      </c>
      <c r="M12" s="12">
        <f t="shared" si="6"/>
        <v>6.707772795216746E-2</v>
      </c>
      <c r="N12" s="14">
        <f t="shared" si="7"/>
        <v>2.9520377956523045E-2</v>
      </c>
    </row>
    <row r="13" spans="2:14" s="5" customFormat="1">
      <c r="B13" s="10" t="s">
        <v>122</v>
      </c>
      <c r="C13" s="11">
        <v>5.1620370370370396E-3</v>
      </c>
      <c r="D13" s="12">
        <f t="shared" si="0"/>
        <v>1.1653123611945765E-2</v>
      </c>
      <c r="E13" s="12">
        <f t="shared" si="1"/>
        <v>5.2459479169117132E-3</v>
      </c>
      <c r="F13" s="11">
        <v>3.2407407407407401E-4</v>
      </c>
      <c r="G13" s="12">
        <f t="shared" si="2"/>
        <v>3.7159920371599201E-3</v>
      </c>
      <c r="H13" s="12">
        <f t="shared" si="3"/>
        <v>1.3761918804679047E-3</v>
      </c>
      <c r="I13" s="11">
        <v>9.6064814814814797E-4</v>
      </c>
      <c r="J13" s="12">
        <f t="shared" si="4"/>
        <v>6.3533374157991448E-3</v>
      </c>
      <c r="K13" s="12">
        <f t="shared" si="5"/>
        <v>2.9217121937482409E-3</v>
      </c>
      <c r="L13" s="13">
        <f>SUM(C13,F13,I13)</f>
        <v>6.4467592592592615E-3</v>
      </c>
      <c r="M13" s="12">
        <f t="shared" si="6"/>
        <v>9.4612039679304316E-3</v>
      </c>
      <c r="N13" s="14">
        <f t="shared" si="7"/>
        <v>4.1638010943994266E-3</v>
      </c>
    </row>
    <row r="14" spans="2:14" s="5" customFormat="1">
      <c r="B14" s="10" t="s">
        <v>123</v>
      </c>
      <c r="C14" s="11">
        <v>2.21064814814815E-3</v>
      </c>
      <c r="D14" s="12">
        <f t="shared" si="0"/>
        <v>4.9904632508556987E-3</v>
      </c>
      <c r="E14" s="12">
        <f t="shared" si="1"/>
        <v>2.246583076524972E-3</v>
      </c>
      <c r="F14" s="11">
        <v>4.3981481481481503E-4</v>
      </c>
      <c r="G14" s="12">
        <f t="shared" si="2"/>
        <v>5.0431320504313237E-3</v>
      </c>
      <c r="H14" s="12">
        <f t="shared" si="3"/>
        <v>1.867688980635015E-3</v>
      </c>
      <c r="I14" s="11">
        <v>1.7361111111111101E-4</v>
      </c>
      <c r="J14" s="12">
        <f t="shared" si="4"/>
        <v>1.1481935088793632E-3</v>
      </c>
      <c r="K14" s="12">
        <f t="shared" si="5"/>
        <v>5.2802027597859754E-4</v>
      </c>
      <c r="L14" s="13">
        <f t="shared" si="8"/>
        <v>2.8240740740740761E-3</v>
      </c>
      <c r="M14" s="12">
        <f t="shared" si="6"/>
        <v>4.1445848620736553E-3</v>
      </c>
      <c r="N14" s="14">
        <f t="shared" si="7"/>
        <v>1.8239990431480441E-3</v>
      </c>
    </row>
    <row r="15" spans="2:14" s="5" customFormat="1">
      <c r="B15" s="148" t="s">
        <v>222</v>
      </c>
      <c r="C15" s="11">
        <v>1.8749999999999999E-3</v>
      </c>
      <c r="D15" s="12">
        <f t="shared" si="0"/>
        <v>4.2327489352807458E-3</v>
      </c>
      <c r="E15" s="12">
        <f t="shared" si="1"/>
        <v>1.9054788397751055E-3</v>
      </c>
      <c r="F15" s="15">
        <v>0</v>
      </c>
      <c r="G15" s="12">
        <f t="shared" si="2"/>
        <v>0</v>
      </c>
      <c r="H15" s="12">
        <f t="shared" si="3"/>
        <v>0</v>
      </c>
      <c r="I15" s="11">
        <v>2.0833333333333299E-4</v>
      </c>
      <c r="J15" s="12">
        <f t="shared" si="4"/>
        <v>1.3778322106552342E-3</v>
      </c>
      <c r="K15" s="12">
        <f t="shared" si="5"/>
        <v>6.3362433117431633E-4</v>
      </c>
      <c r="L15" s="13">
        <f>SUM(C15,F15,I15)</f>
        <v>2.0833333333333329E-3</v>
      </c>
      <c r="M15" s="12">
        <f t="shared" si="6"/>
        <v>3.0574806359559724E-3</v>
      </c>
      <c r="N15" s="14">
        <f t="shared" si="7"/>
        <v>1.3455730646174083E-3</v>
      </c>
    </row>
    <row r="16" spans="2:14" s="5" customFormat="1">
      <c r="B16" s="148" t="s">
        <v>223</v>
      </c>
      <c r="C16" s="11">
        <v>2.3379629629629601E-3</v>
      </c>
      <c r="D16" s="12">
        <f t="shared" si="0"/>
        <v>5.2778721291772204E-3</v>
      </c>
      <c r="E16" s="12">
        <f t="shared" si="1"/>
        <v>2.3759674421887089E-3</v>
      </c>
      <c r="F16" s="11">
        <v>3.3101851851851899E-3</v>
      </c>
      <c r="G16" s="12">
        <f t="shared" si="2"/>
        <v>3.7956204379562104E-2</v>
      </c>
      <c r="H16" s="12">
        <f t="shared" si="3"/>
        <v>1.4056817064779336E-2</v>
      </c>
      <c r="I16" s="11">
        <v>3.71527777777778E-3</v>
      </c>
      <c r="J16" s="12">
        <f t="shared" si="4"/>
        <v>2.4571341090018399E-2</v>
      </c>
      <c r="K16" s="12">
        <f t="shared" si="5"/>
        <v>1.1299633905942E-2</v>
      </c>
      <c r="L16" s="13">
        <f t="shared" si="8"/>
        <v>9.3634259259259313E-3</v>
      </c>
      <c r="M16" s="12">
        <f t="shared" si="6"/>
        <v>1.3741676858268798E-2</v>
      </c>
      <c r="N16" s="14">
        <f t="shared" si="7"/>
        <v>6.0476033848638009E-3</v>
      </c>
    </row>
    <row r="17" spans="2:14" s="5" customFormat="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s="5" customFormat="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>
        <f>SUM(C18,F18,I18)</f>
        <v>0</v>
      </c>
      <c r="M18" s="12">
        <f t="shared" si="6"/>
        <v>0</v>
      </c>
      <c r="N18" s="14">
        <f t="shared" si="7"/>
        <v>0</v>
      </c>
    </row>
    <row r="19" spans="2:14" s="5" customFormat="1" ht="15.75" thickBot="1">
      <c r="B19" s="10" t="s">
        <v>13</v>
      </c>
      <c r="C19" s="11">
        <v>6.8692129629629603E-2</v>
      </c>
      <c r="D19" s="12">
        <f t="shared" si="0"/>
        <v>0.15507015389439024</v>
      </c>
      <c r="E19" s="12">
        <f t="shared" si="1"/>
        <v>6.9808746383118805E-2</v>
      </c>
      <c r="F19" s="11">
        <v>2.8055555555555601E-2</v>
      </c>
      <c r="G19" s="12">
        <f t="shared" si="2"/>
        <v>0.32169873921698794</v>
      </c>
      <c r="H19" s="12">
        <f t="shared" si="3"/>
        <v>0.1191388970805074</v>
      </c>
      <c r="I19" s="11">
        <v>1.6238425925925899E-2</v>
      </c>
      <c r="J19" s="12">
        <f t="shared" si="4"/>
        <v>0.10739436619718298</v>
      </c>
      <c r="K19" s="12">
        <f t="shared" si="5"/>
        <v>4.9387496479864769E-2</v>
      </c>
      <c r="L19" s="13">
        <f>SUM(C19,F19,I19)</f>
        <v>0.11298611111111109</v>
      </c>
      <c r="M19" s="12">
        <f t="shared" si="6"/>
        <v>0.16581736649001225</v>
      </c>
      <c r="N19" s="14">
        <f t="shared" si="7"/>
        <v>7.2974912537750777E-2</v>
      </c>
    </row>
    <row r="20" spans="2:14" s="5" customFormat="1" ht="16.5" thickTop="1" thickBot="1">
      <c r="B20" s="31" t="s">
        <v>3</v>
      </c>
      <c r="C20" s="32">
        <f>SUM(C7:C19)</f>
        <v>0.44297453703703704</v>
      </c>
      <c r="D20" s="33">
        <f>IFERROR(SUM(D7:D19),0)</f>
        <v>0.99999999999999989</v>
      </c>
      <c r="E20" s="33">
        <f>IFERROR(SUM(E7:E19),0)</f>
        <v>0.45017525700439875</v>
      </c>
      <c r="F20" s="32">
        <f>SUM(F7:F19)</f>
        <v>8.7210648148148134E-2</v>
      </c>
      <c r="G20" s="33">
        <f>IFERROR(SUM(G7:G19),0)</f>
        <v>0.99999999999999978</v>
      </c>
      <c r="H20" s="33">
        <f>IFERROR(SUM(H7:H19),0)</f>
        <v>0.37034306497591646</v>
      </c>
      <c r="I20" s="32">
        <f>SUM(I7:I19)</f>
        <v>0.15120370370370362</v>
      </c>
      <c r="J20" s="33">
        <f>IFERROR(SUM(J7:J19),0)</f>
        <v>1</v>
      </c>
      <c r="K20" s="33">
        <f>IFERROR(SUM(K7:K19),0)</f>
        <v>0.45987045902562651</v>
      </c>
      <c r="L20" s="32">
        <f>SUM(L7:L19)</f>
        <v>0.68138888888888871</v>
      </c>
      <c r="M20" s="33">
        <f>IFERROR(SUM(M7:M19),0)</f>
        <v>1.0000000000000002</v>
      </c>
      <c r="N20" s="34">
        <f>IFERROR(SUM(N7:N19),0)</f>
        <v>0.44009209700086704</v>
      </c>
    </row>
    <row r="21" spans="2:14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6" t="s">
        <v>5</v>
      </c>
      <c r="L22" s="16" t="s">
        <v>57</v>
      </c>
      <c r="M22" s="16" t="s">
        <v>5</v>
      </c>
      <c r="N22" s="17" t="s">
        <v>5</v>
      </c>
    </row>
    <row r="23" spans="2:14" s="5" customFormat="1">
      <c r="B23" s="18" t="s">
        <v>15</v>
      </c>
      <c r="C23" s="11">
        <v>8.7187500000000001E-2</v>
      </c>
      <c r="D23" s="19"/>
      <c r="E23" s="12">
        <f>IFERROR(C23/C$31,0)</f>
        <v>8.8604766049542413E-2</v>
      </c>
      <c r="F23" s="11">
        <v>1.47685185185185E-2</v>
      </c>
      <c r="G23" s="19"/>
      <c r="H23" s="12">
        <f>IFERROR(F23/F$31,0)</f>
        <v>6.2715029981323028E-2</v>
      </c>
      <c r="I23" s="11">
        <v>2.5763888888888899E-2</v>
      </c>
      <c r="J23" s="19"/>
      <c r="K23" s="12">
        <f>IFERROR(I23/I$31,0)</f>
        <v>7.835820895522394E-2</v>
      </c>
      <c r="L23" s="13">
        <f>SUM(C23,F23,I23)</f>
        <v>0.12771990740740741</v>
      </c>
      <c r="M23" s="19"/>
      <c r="N23" s="14">
        <f>IFERROR(L23/L$31,0)</f>
        <v>8.2491104266961685E-2</v>
      </c>
    </row>
    <row r="24" spans="2:14" s="5" customFormat="1">
      <c r="B24" s="18" t="s">
        <v>16</v>
      </c>
      <c r="C24" s="11">
        <v>2.7314814814814801E-3</v>
      </c>
      <c r="D24" s="19"/>
      <c r="E24" s="12">
        <f t="shared" ref="E24:E28" si="9">IFERROR(C24/C$31,0)</f>
        <v>2.7758827542402761E-3</v>
      </c>
      <c r="F24" s="11">
        <v>2.89351851851852E-4</v>
      </c>
      <c r="G24" s="19"/>
      <c r="H24" s="12">
        <f t="shared" ref="H24:H28" si="10">IFERROR(F24/F$31,0)</f>
        <v>1.228742750417773E-3</v>
      </c>
      <c r="I24" s="11">
        <v>1.46990740740741E-3</v>
      </c>
      <c r="J24" s="19"/>
      <c r="K24" s="12">
        <f t="shared" ref="K24:K28" si="11">IFERROR(I24/I$31,0)</f>
        <v>4.4705716699521359E-3</v>
      </c>
      <c r="L24" s="13">
        <f t="shared" ref="L24:L28" si="12">SUM(C24,F24,I24)</f>
        <v>4.4907407407407422E-3</v>
      </c>
      <c r="M24" s="19"/>
      <c r="N24" s="14">
        <f t="shared" ref="N24:N28" si="13">IFERROR(L24/L$31,0)</f>
        <v>2.9004574948419707E-3</v>
      </c>
    </row>
    <row r="25" spans="2:14" s="5" customFormat="1">
      <c r="B25" s="18" t="s">
        <v>17</v>
      </c>
      <c r="C25" s="11">
        <v>3.2754629629629601E-3</v>
      </c>
      <c r="D25" s="19"/>
      <c r="E25" s="12">
        <f t="shared" si="9"/>
        <v>3.3287068620762618E-3</v>
      </c>
      <c r="F25" s="11">
        <v>3.7037037037037003E-4</v>
      </c>
      <c r="G25" s="19"/>
      <c r="H25" s="12">
        <f t="shared" si="10"/>
        <v>1.5727907205347472E-3</v>
      </c>
      <c r="I25" s="11">
        <v>2.0833333333333299E-4</v>
      </c>
      <c r="J25" s="19"/>
      <c r="K25" s="12">
        <f t="shared" si="11"/>
        <v>6.3362433117431633E-4</v>
      </c>
      <c r="L25" s="13">
        <f t="shared" si="12"/>
        <v>3.8541666666666629E-3</v>
      </c>
      <c r="M25" s="19"/>
      <c r="N25" s="14">
        <f t="shared" si="13"/>
        <v>2.4893101695422034E-3</v>
      </c>
    </row>
    <row r="26" spans="2:14" s="5" customFormat="1">
      <c r="B26" s="18" t="s">
        <v>18</v>
      </c>
      <c r="C26" s="11">
        <v>0.181840277777778</v>
      </c>
      <c r="D26" s="19"/>
      <c r="E26" s="12">
        <f t="shared" si="9"/>
        <v>0.18479616081300446</v>
      </c>
      <c r="F26" s="11">
        <v>3.5462962962963002E-2</v>
      </c>
      <c r="G26" s="19"/>
      <c r="H26" s="12">
        <f t="shared" si="10"/>
        <v>0.15059471149120235</v>
      </c>
      <c r="I26" s="11">
        <v>5.8518518518518498E-2</v>
      </c>
      <c r="J26" s="19"/>
      <c r="K26" s="12">
        <f t="shared" si="11"/>
        <v>0.17797803435651932</v>
      </c>
      <c r="L26" s="13">
        <f t="shared" si="12"/>
        <v>0.2758217592592595</v>
      </c>
      <c r="M26" s="19"/>
      <c r="N26" s="14">
        <f t="shared" si="13"/>
        <v>0.17814639834943052</v>
      </c>
    </row>
    <row r="27" spans="2:14" s="5" customFormat="1">
      <c r="B27" s="18" t="s">
        <v>19</v>
      </c>
      <c r="C27" s="11">
        <v>0.25856481481481502</v>
      </c>
      <c r="D27" s="19"/>
      <c r="E27" s="12">
        <f t="shared" si="9"/>
        <v>0.26276788444799931</v>
      </c>
      <c r="F27" s="11">
        <v>9.6805555555555603E-2</v>
      </c>
      <c r="G27" s="19"/>
      <c r="H27" s="12">
        <f t="shared" si="10"/>
        <v>0.41108817457977009</v>
      </c>
      <c r="I27" s="11">
        <v>8.7476851851851806E-2</v>
      </c>
      <c r="J27" s="19"/>
      <c r="K27" s="12">
        <f t="shared" si="11"/>
        <v>0.26605181638974934</v>
      </c>
      <c r="L27" s="13">
        <f t="shared" si="12"/>
        <v>0.44284722222222239</v>
      </c>
      <c r="M27" s="19"/>
      <c r="N27" s="14">
        <f t="shared" si="13"/>
        <v>0.28602398110217392</v>
      </c>
    </row>
    <row r="28" spans="2:14" s="5" customFormat="1" ht="15.75" thickBot="1">
      <c r="B28" s="23" t="s">
        <v>20</v>
      </c>
      <c r="C28" s="20">
        <v>7.43055555555556E-3</v>
      </c>
      <c r="D28" s="24"/>
      <c r="E28" s="21">
        <f t="shared" si="9"/>
        <v>7.5513420687383856E-3</v>
      </c>
      <c r="F28" s="20">
        <v>5.78703703703704E-4</v>
      </c>
      <c r="G28" s="24"/>
      <c r="H28" s="21">
        <f t="shared" si="10"/>
        <v>2.4574855008355459E-3</v>
      </c>
      <c r="I28" s="20">
        <v>4.1550925925925896E-3</v>
      </c>
      <c r="J28" s="24"/>
      <c r="K28" s="21">
        <f t="shared" si="11"/>
        <v>1.2637285271754431E-2</v>
      </c>
      <c r="L28" s="13">
        <f t="shared" si="12"/>
        <v>1.2164351851851853E-2</v>
      </c>
      <c r="M28" s="24"/>
      <c r="N28" s="22">
        <f t="shared" si="13"/>
        <v>7.8566516161827585E-3</v>
      </c>
    </row>
    <row r="29" spans="2:14" s="5" customFormat="1" ht="16.5" thickTop="1" thickBot="1">
      <c r="B29" s="31" t="s">
        <v>3</v>
      </c>
      <c r="C29" s="32">
        <f>SUM(C23:C28)</f>
        <v>0.54103009259259305</v>
      </c>
      <c r="D29" s="33"/>
      <c r="E29" s="33">
        <f>IFERROR(SUM(E23:E28),0)</f>
        <v>0.54982474299560113</v>
      </c>
      <c r="F29" s="32">
        <f>SUM(F23:F28)</f>
        <v>0.14827546296296301</v>
      </c>
      <c r="G29" s="33"/>
      <c r="H29" s="33">
        <f>IFERROR(SUM(H23:H28),0)</f>
        <v>0.6296569350240836</v>
      </c>
      <c r="I29" s="32">
        <f>SUM(I23:I28)</f>
        <v>0.17759259259259252</v>
      </c>
      <c r="J29" s="33"/>
      <c r="K29" s="33">
        <f>IFERROR(SUM(K23:K28),0)</f>
        <v>0.54012954097437349</v>
      </c>
      <c r="L29" s="32">
        <f>SUM(L23:L28)</f>
        <v>0.86689814814814847</v>
      </c>
      <c r="M29" s="33"/>
      <c r="N29" s="34">
        <f>IFERROR(SUM(N23:N28),0)</f>
        <v>0.55990790299913307</v>
      </c>
    </row>
    <row r="30" spans="2:14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6.5" thickTop="1" thickBot="1">
      <c r="B31" s="31" t="s">
        <v>6</v>
      </c>
      <c r="C31" s="32">
        <f>SUM(C20,C29)</f>
        <v>0.98400462962963009</v>
      </c>
      <c r="D31" s="35"/>
      <c r="E31" s="36">
        <f>IFERROR(SUM(E20,E29),0)</f>
        <v>0.99999999999999989</v>
      </c>
      <c r="F31" s="32">
        <f>SUM(F20,F29)</f>
        <v>0.23548611111111115</v>
      </c>
      <c r="G31" s="35"/>
      <c r="H31" s="36">
        <f>IFERROR(SUM(H20,H29),0)</f>
        <v>1</v>
      </c>
      <c r="I31" s="32">
        <f>SUM(I20,I29)</f>
        <v>0.32879629629629614</v>
      </c>
      <c r="J31" s="35"/>
      <c r="K31" s="36">
        <f>IFERROR(SUM(K20,K29),0)</f>
        <v>1</v>
      </c>
      <c r="L31" s="37">
        <f>SUM(L20,L29)</f>
        <v>1.5482870370370372</v>
      </c>
      <c r="M31" s="35"/>
      <c r="N31" s="38">
        <f>IFERROR(SUM(N20,N29),0)</f>
        <v>1</v>
      </c>
    </row>
    <row r="32" spans="2:14" s="5" customFormat="1" ht="66" customHeight="1" thickTop="1" thickBot="1">
      <c r="B32" s="181" t="s">
        <v>183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3"/>
    </row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30"/>
  <dimension ref="B2:K62"/>
  <sheetViews>
    <sheetView showGridLines="0" showZeros="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216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128</v>
      </c>
      <c r="D5" s="204"/>
      <c r="E5" s="204"/>
      <c r="F5" s="199" t="s">
        <v>210</v>
      </c>
      <c r="G5" s="199"/>
      <c r="H5" s="200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3">
        <f t="shared" ref="D7:D19" si="0">IFERROR(C7/C$20,0)</f>
        <v>0</v>
      </c>
      <c r="E7" s="163">
        <f t="shared" ref="E7:E19" si="1">IFERROR(C7/C$31,0)</f>
        <v>0</v>
      </c>
      <c r="F7" s="130">
        <v>0</v>
      </c>
      <c r="G7" s="163">
        <f t="shared" ref="G7:G19" si="2">IFERROR(F7/F$20,0)</f>
        <v>0</v>
      </c>
      <c r="H7" s="163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5" t="s">
        <v>115</v>
      </c>
      <c r="C8" s="130">
        <v>0</v>
      </c>
      <c r="D8" s="163">
        <f t="shared" si="0"/>
        <v>0</v>
      </c>
      <c r="E8" s="163">
        <f t="shared" si="1"/>
        <v>0</v>
      </c>
      <c r="F8" s="130">
        <v>1.1458333333333301E-3</v>
      </c>
      <c r="G8" s="163">
        <f t="shared" si="2"/>
        <v>8.5788561525129772E-2</v>
      </c>
      <c r="H8" s="163">
        <f t="shared" si="3"/>
        <v>8.5788561525129772E-2</v>
      </c>
      <c r="I8" s="44">
        <f t="shared" ref="I8:I19" si="6">SUM(C8,F8)</f>
        <v>1.1458333333333301E-3</v>
      </c>
      <c r="J8" s="45">
        <f t="shared" si="4"/>
        <v>8.5788561525129772E-2</v>
      </c>
      <c r="K8" s="47">
        <f t="shared" si="5"/>
        <v>8.5788561525129772E-2</v>
      </c>
    </row>
    <row r="9" spans="2:11">
      <c r="B9" s="43" t="s">
        <v>51</v>
      </c>
      <c r="C9" s="130">
        <v>0</v>
      </c>
      <c r="D9" s="163">
        <f t="shared" si="0"/>
        <v>0</v>
      </c>
      <c r="E9" s="163">
        <f t="shared" si="1"/>
        <v>0</v>
      </c>
      <c r="F9" s="130">
        <v>1.19212962962963E-3</v>
      </c>
      <c r="G9" s="163">
        <f t="shared" si="2"/>
        <v>8.9254766031195906E-2</v>
      </c>
      <c r="H9" s="163">
        <f t="shared" si="3"/>
        <v>8.9254766031195906E-2</v>
      </c>
      <c r="I9" s="44">
        <f t="shared" si="6"/>
        <v>1.19212962962963E-3</v>
      </c>
      <c r="J9" s="45">
        <f t="shared" si="4"/>
        <v>8.9254766031195906E-2</v>
      </c>
      <c r="K9" s="47">
        <f t="shared" si="5"/>
        <v>8.9254766031195906E-2</v>
      </c>
    </row>
    <row r="10" spans="2:11">
      <c r="B10" s="43" t="s">
        <v>11</v>
      </c>
      <c r="C10" s="130">
        <v>0</v>
      </c>
      <c r="D10" s="163">
        <f t="shared" si="0"/>
        <v>0</v>
      </c>
      <c r="E10" s="163">
        <f t="shared" si="1"/>
        <v>0</v>
      </c>
      <c r="F10" s="130">
        <v>2.7777777777777801E-3</v>
      </c>
      <c r="G10" s="163">
        <f t="shared" si="2"/>
        <v>0.20797227036395172</v>
      </c>
      <c r="H10" s="163">
        <f t="shared" si="3"/>
        <v>0.20797227036395172</v>
      </c>
      <c r="I10" s="44">
        <f t="shared" si="6"/>
        <v>2.7777777777777801E-3</v>
      </c>
      <c r="J10" s="45">
        <f t="shared" si="4"/>
        <v>0.20797227036395172</v>
      </c>
      <c r="K10" s="47">
        <f t="shared" si="5"/>
        <v>0.20797227036395172</v>
      </c>
    </row>
    <row r="11" spans="2:11">
      <c r="B11" s="43" t="s">
        <v>12</v>
      </c>
      <c r="C11" s="130">
        <v>0</v>
      </c>
      <c r="D11" s="163">
        <f t="shared" si="0"/>
        <v>0</v>
      </c>
      <c r="E11" s="163">
        <f t="shared" si="1"/>
        <v>0</v>
      </c>
      <c r="F11" s="130">
        <v>1.2268518518518501E-3</v>
      </c>
      <c r="G11" s="163">
        <f t="shared" si="2"/>
        <v>9.1854419410745139E-2</v>
      </c>
      <c r="H11" s="163">
        <f t="shared" si="3"/>
        <v>9.1854419410745139E-2</v>
      </c>
      <c r="I11" s="44">
        <f t="shared" si="6"/>
        <v>1.2268518518518501E-3</v>
      </c>
      <c r="J11" s="45">
        <f t="shared" si="4"/>
        <v>9.1854419410745139E-2</v>
      </c>
      <c r="K11" s="47">
        <f t="shared" si="5"/>
        <v>9.1854419410745139E-2</v>
      </c>
    </row>
    <row r="12" spans="2:11">
      <c r="B12" s="43" t="s">
        <v>186</v>
      </c>
      <c r="C12" s="130">
        <v>0</v>
      </c>
      <c r="D12" s="163">
        <f t="shared" si="0"/>
        <v>0</v>
      </c>
      <c r="E12" s="163">
        <f t="shared" si="1"/>
        <v>0</v>
      </c>
      <c r="F12" s="130">
        <v>0</v>
      </c>
      <c r="G12" s="163">
        <f t="shared" si="2"/>
        <v>0</v>
      </c>
      <c r="H12" s="16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0">
        <v>0</v>
      </c>
      <c r="D13" s="163">
        <f t="shared" si="0"/>
        <v>0</v>
      </c>
      <c r="E13" s="163">
        <f t="shared" si="1"/>
        <v>0</v>
      </c>
      <c r="F13" s="130">
        <v>9.2592592592592596E-4</v>
      </c>
      <c r="G13" s="163">
        <f t="shared" si="2"/>
        <v>6.9324090121317183E-2</v>
      </c>
      <c r="H13" s="163">
        <f t="shared" si="3"/>
        <v>6.9324090121317183E-2</v>
      </c>
      <c r="I13" s="44">
        <f t="shared" si="6"/>
        <v>9.2592592592592596E-4</v>
      </c>
      <c r="J13" s="45">
        <f t="shared" si="4"/>
        <v>6.9324090121317183E-2</v>
      </c>
      <c r="K13" s="47">
        <f t="shared" si="5"/>
        <v>6.9324090121317183E-2</v>
      </c>
    </row>
    <row r="14" spans="2:11">
      <c r="B14" s="43" t="s">
        <v>123</v>
      </c>
      <c r="C14" s="130">
        <v>0</v>
      </c>
      <c r="D14" s="163">
        <f t="shared" si="0"/>
        <v>0</v>
      </c>
      <c r="E14" s="163">
        <f t="shared" si="1"/>
        <v>0</v>
      </c>
      <c r="F14" s="130">
        <v>0</v>
      </c>
      <c r="G14" s="163">
        <f t="shared" si="2"/>
        <v>0</v>
      </c>
      <c r="H14" s="16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0</v>
      </c>
      <c r="D15" s="163">
        <f t="shared" si="0"/>
        <v>0</v>
      </c>
      <c r="E15" s="163">
        <f t="shared" si="1"/>
        <v>0</v>
      </c>
      <c r="F15" s="130">
        <v>0</v>
      </c>
      <c r="G15" s="163">
        <f t="shared" si="2"/>
        <v>0</v>
      </c>
      <c r="H15" s="16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223</v>
      </c>
      <c r="C16" s="130">
        <v>0</v>
      </c>
      <c r="D16" s="163">
        <f t="shared" si="0"/>
        <v>0</v>
      </c>
      <c r="E16" s="163">
        <f t="shared" si="1"/>
        <v>0</v>
      </c>
      <c r="F16" s="130">
        <v>0</v>
      </c>
      <c r="G16" s="163">
        <f t="shared" si="2"/>
        <v>0</v>
      </c>
      <c r="H16" s="16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187</v>
      </c>
      <c r="C17" s="130">
        <v>0</v>
      </c>
      <c r="D17" s="163">
        <f t="shared" si="0"/>
        <v>0</v>
      </c>
      <c r="E17" s="163">
        <f t="shared" si="1"/>
        <v>0</v>
      </c>
      <c r="F17" s="130">
        <v>0</v>
      </c>
      <c r="G17" s="163">
        <f t="shared" si="2"/>
        <v>0</v>
      </c>
      <c r="H17" s="16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3">
        <f t="shared" si="0"/>
        <v>0</v>
      </c>
      <c r="E18" s="163">
        <f t="shared" si="1"/>
        <v>0</v>
      </c>
      <c r="F18" s="130">
        <v>0</v>
      </c>
      <c r="G18" s="163">
        <f t="shared" si="2"/>
        <v>0</v>
      </c>
      <c r="H18" s="16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>
        <v>0</v>
      </c>
      <c r="D19" s="163">
        <f t="shared" si="0"/>
        <v>0</v>
      </c>
      <c r="E19" s="163">
        <f t="shared" si="1"/>
        <v>0</v>
      </c>
      <c r="F19" s="130">
        <v>6.08796296296296E-3</v>
      </c>
      <c r="G19" s="163">
        <f t="shared" si="2"/>
        <v>0.4558058925476603</v>
      </c>
      <c r="H19" s="163">
        <f t="shared" si="3"/>
        <v>0.4558058925476603</v>
      </c>
      <c r="I19" s="44">
        <f t="shared" si="6"/>
        <v>6.08796296296296E-3</v>
      </c>
      <c r="J19" s="45">
        <f t="shared" si="4"/>
        <v>0.4558058925476603</v>
      </c>
      <c r="K19" s="47">
        <f t="shared" si="5"/>
        <v>0.4558058925476603</v>
      </c>
    </row>
    <row r="20" spans="2:11" ht="16.5" thickTop="1" thickBot="1">
      <c r="B20" s="60" t="s">
        <v>3</v>
      </c>
      <c r="C20" s="131">
        <f>SUM(C7:C19)</f>
        <v>0</v>
      </c>
      <c r="D20" s="62">
        <f>IFERROR(SUM(D7:D19),0)</f>
        <v>0</v>
      </c>
      <c r="E20" s="62">
        <f>IFERROR(SUM(E7:E19),0)</f>
        <v>0</v>
      </c>
      <c r="F20" s="131">
        <f>SUM(F7:F19)</f>
        <v>1.3356481481481476E-2</v>
      </c>
      <c r="G20" s="62">
        <f>IFERROR(SUM(G7:G19),0)</f>
        <v>1</v>
      </c>
      <c r="H20" s="62">
        <f>IFERROR(SUM(H7:H19),0)</f>
        <v>1</v>
      </c>
      <c r="I20" s="61">
        <f>SUM(I7:I19)</f>
        <v>1.3356481481481476E-2</v>
      </c>
      <c r="J20" s="62">
        <f>IFERROR(SUM(J7:J19),0)</f>
        <v>1</v>
      </c>
      <c r="K20" s="63">
        <f>IFERROR(SUM(K7:K19),0)</f>
        <v>1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64">
        <f>IFERROR(C23/C$31,0)</f>
        <v>0</v>
      </c>
      <c r="F23" s="132">
        <v>0</v>
      </c>
      <c r="G23" s="151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32">
        <v>0</v>
      </c>
      <c r="D24" s="151"/>
      <c r="E24" s="164">
        <f t="shared" ref="E24:E28" si="8">IFERROR(C24/C$31,0)</f>
        <v>0</v>
      </c>
      <c r="F24" s="132">
        <v>0</v>
      </c>
      <c r="G24" s="151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64">
        <f t="shared" si="8"/>
        <v>0</v>
      </c>
      <c r="F25" s="132">
        <v>0</v>
      </c>
      <c r="G25" s="151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64">
        <f t="shared" si="8"/>
        <v>0</v>
      </c>
      <c r="F26" s="132">
        <v>0</v>
      </c>
      <c r="G26" s="151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32">
        <v>0</v>
      </c>
      <c r="D27" s="151"/>
      <c r="E27" s="164">
        <f t="shared" si="8"/>
        <v>0</v>
      </c>
      <c r="F27" s="132">
        <v>0</v>
      </c>
      <c r="G27" s="151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6">
        <v>0</v>
      </c>
      <c r="D28" s="152"/>
      <c r="E28" s="164">
        <f t="shared" si="8"/>
        <v>0</v>
      </c>
      <c r="F28" s="136">
        <v>0</v>
      </c>
      <c r="G28" s="152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62">
        <f>IFERROR(SUM(E23:E28),0)</f>
        <v>0</v>
      </c>
      <c r="F29" s="131">
        <f>SUM(F23:F28)</f>
        <v>0</v>
      </c>
      <c r="G29" s="150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4"/>
      <c r="D30" s="153"/>
      <c r="E30" s="165"/>
      <c r="F30" s="154"/>
      <c r="G30" s="153"/>
      <c r="H30" s="165"/>
      <c r="I30" s="153"/>
      <c r="J30" s="153"/>
      <c r="K30" s="166"/>
    </row>
    <row r="31" spans="2:11" ht="16.5" thickTop="1" thickBot="1">
      <c r="B31" s="60" t="s">
        <v>6</v>
      </c>
      <c r="C31" s="131">
        <f>SUM(C20,C29)</f>
        <v>0</v>
      </c>
      <c r="D31" s="150"/>
      <c r="E31" s="62">
        <f>IFERROR(SUM(E20,E29),0)</f>
        <v>0</v>
      </c>
      <c r="F31" s="131">
        <f>SUM(F20,F29)</f>
        <v>1.3356481481481476E-2</v>
      </c>
      <c r="G31" s="150"/>
      <c r="H31" s="62">
        <f>IFERROR(SUM(H20,H29),0)</f>
        <v>1</v>
      </c>
      <c r="I31" s="61">
        <f>SUM(I20,I29)</f>
        <v>1.3356481481481476E-2</v>
      </c>
      <c r="J31" s="64"/>
      <c r="K31" s="66">
        <f>IFERROR(SUM(K20,K29),0)</f>
        <v>1</v>
      </c>
    </row>
    <row r="32" spans="2:11" ht="66" customHeight="1" thickTop="1" thickBot="1">
      <c r="B32" s="192" t="s">
        <v>217</v>
      </c>
      <c r="C32" s="193"/>
      <c r="D32" s="193"/>
      <c r="E32" s="193"/>
      <c r="F32" s="193"/>
      <c r="G32" s="193"/>
      <c r="H32" s="193"/>
      <c r="I32" s="193"/>
      <c r="J32" s="193"/>
      <c r="K32" s="194"/>
    </row>
    <row r="62" ht="16.5" customHeight="1"/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31"/>
  <dimension ref="B2:K32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161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129</v>
      </c>
      <c r="D5" s="204"/>
      <c r="E5" s="204"/>
      <c r="F5" s="199" t="s">
        <v>21</v>
      </c>
      <c r="G5" s="199"/>
      <c r="H5" s="200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3">
        <f t="shared" ref="D7:D19" si="0">IFERROR(C7/C$20,0)</f>
        <v>0</v>
      </c>
      <c r="E7" s="163">
        <f t="shared" ref="E7:E19" si="1">IFERROR(C7/C$31,0)</f>
        <v>0</v>
      </c>
      <c r="F7" s="130">
        <v>0</v>
      </c>
      <c r="G7" s="161">
        <f t="shared" ref="G7:G19" si="2">IFERROR(F7/F$20,0)</f>
        <v>0</v>
      </c>
      <c r="H7" s="161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5" t="s">
        <v>115</v>
      </c>
      <c r="C8" s="130">
        <v>0</v>
      </c>
      <c r="D8" s="163">
        <f t="shared" si="0"/>
        <v>0</v>
      </c>
      <c r="E8" s="163">
        <f t="shared" si="1"/>
        <v>0</v>
      </c>
      <c r="F8" s="130">
        <v>0</v>
      </c>
      <c r="G8" s="161">
        <f t="shared" si="2"/>
        <v>0</v>
      </c>
      <c r="H8" s="161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0">
        <v>0</v>
      </c>
      <c r="D9" s="163">
        <f t="shared" si="0"/>
        <v>0</v>
      </c>
      <c r="E9" s="163">
        <f t="shared" si="1"/>
        <v>0</v>
      </c>
      <c r="F9" s="130">
        <v>0</v>
      </c>
      <c r="G9" s="161">
        <f t="shared" si="2"/>
        <v>0</v>
      </c>
      <c r="H9" s="161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0">
        <v>0</v>
      </c>
      <c r="D10" s="163">
        <f t="shared" si="0"/>
        <v>0</v>
      </c>
      <c r="E10" s="163">
        <f t="shared" si="1"/>
        <v>0</v>
      </c>
      <c r="F10" s="130">
        <v>0</v>
      </c>
      <c r="G10" s="161">
        <f t="shared" si="2"/>
        <v>0</v>
      </c>
      <c r="H10" s="161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0">
        <v>0</v>
      </c>
      <c r="D11" s="163">
        <f t="shared" si="0"/>
        <v>0</v>
      </c>
      <c r="E11" s="163">
        <f t="shared" si="1"/>
        <v>0</v>
      </c>
      <c r="F11" s="130">
        <v>0</v>
      </c>
      <c r="G11" s="161">
        <f t="shared" si="2"/>
        <v>0</v>
      </c>
      <c r="H11" s="161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186</v>
      </c>
      <c r="C12" s="130">
        <v>0</v>
      </c>
      <c r="D12" s="163">
        <f t="shared" si="0"/>
        <v>0</v>
      </c>
      <c r="E12" s="163">
        <f t="shared" si="1"/>
        <v>0</v>
      </c>
      <c r="F12" s="130">
        <v>0</v>
      </c>
      <c r="G12" s="161">
        <f t="shared" si="2"/>
        <v>0</v>
      </c>
      <c r="H12" s="161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0">
        <v>0</v>
      </c>
      <c r="D13" s="163">
        <f t="shared" si="0"/>
        <v>0</v>
      </c>
      <c r="E13" s="163">
        <f t="shared" si="1"/>
        <v>0</v>
      </c>
      <c r="F13" s="130">
        <v>0</v>
      </c>
      <c r="G13" s="161">
        <f t="shared" si="2"/>
        <v>0</v>
      </c>
      <c r="H13" s="161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0">
        <v>0</v>
      </c>
      <c r="D14" s="163">
        <f t="shared" si="0"/>
        <v>0</v>
      </c>
      <c r="E14" s="163">
        <f t="shared" si="1"/>
        <v>0</v>
      </c>
      <c r="F14" s="130">
        <v>0</v>
      </c>
      <c r="G14" s="161">
        <f t="shared" si="2"/>
        <v>0</v>
      </c>
      <c r="H14" s="161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0</v>
      </c>
      <c r="D15" s="163">
        <f t="shared" si="0"/>
        <v>0</v>
      </c>
      <c r="E15" s="163">
        <f t="shared" si="1"/>
        <v>0</v>
      </c>
      <c r="F15" s="130">
        <v>0</v>
      </c>
      <c r="G15" s="161">
        <f t="shared" si="2"/>
        <v>0</v>
      </c>
      <c r="H15" s="161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223</v>
      </c>
      <c r="C16" s="130">
        <v>0</v>
      </c>
      <c r="D16" s="163">
        <f t="shared" si="0"/>
        <v>0</v>
      </c>
      <c r="E16" s="163">
        <f t="shared" si="1"/>
        <v>0</v>
      </c>
      <c r="F16" s="130">
        <v>0</v>
      </c>
      <c r="G16" s="161">
        <f t="shared" si="2"/>
        <v>0</v>
      </c>
      <c r="H16" s="161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187</v>
      </c>
      <c r="C17" s="130">
        <v>0</v>
      </c>
      <c r="D17" s="163">
        <f t="shared" si="0"/>
        <v>0</v>
      </c>
      <c r="E17" s="163">
        <f t="shared" si="1"/>
        <v>0</v>
      </c>
      <c r="F17" s="130">
        <v>0</v>
      </c>
      <c r="G17" s="161">
        <f t="shared" si="2"/>
        <v>0</v>
      </c>
      <c r="H17" s="161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3">
        <f t="shared" si="0"/>
        <v>0</v>
      </c>
      <c r="E18" s="163">
        <f t="shared" si="1"/>
        <v>0</v>
      </c>
      <c r="F18" s="130">
        <v>0</v>
      </c>
      <c r="G18" s="161">
        <f t="shared" si="2"/>
        <v>0</v>
      </c>
      <c r="H18" s="161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>
        <v>0</v>
      </c>
      <c r="D19" s="163">
        <f t="shared" si="0"/>
        <v>0</v>
      </c>
      <c r="E19" s="163">
        <f t="shared" si="1"/>
        <v>0</v>
      </c>
      <c r="F19" s="130">
        <v>0</v>
      </c>
      <c r="G19" s="161">
        <f t="shared" si="2"/>
        <v>0</v>
      </c>
      <c r="H19" s="161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31">
        <f>SUM(C7:C19)</f>
        <v>0</v>
      </c>
      <c r="D20" s="62">
        <f>IFERROR(SUM(D7:D19),0)</f>
        <v>0</v>
      </c>
      <c r="E20" s="62">
        <f>IFERROR(SUM(E7:E19),0)</f>
        <v>0</v>
      </c>
      <c r="F20" s="131">
        <f>SUM(F7:F19)</f>
        <v>0</v>
      </c>
      <c r="G20" s="150">
        <f>IFERROR(SUM(G7:G19),0)</f>
        <v>0</v>
      </c>
      <c r="H20" s="150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64">
        <f>IFERROR(C23/C$31,0)</f>
        <v>0</v>
      </c>
      <c r="F23" s="132">
        <v>0</v>
      </c>
      <c r="G23" s="151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32">
        <v>0</v>
      </c>
      <c r="D24" s="151"/>
      <c r="E24" s="164">
        <f t="shared" ref="E24:E28" si="8">IFERROR(C24/C$31,0)</f>
        <v>0</v>
      </c>
      <c r="F24" s="132">
        <v>0</v>
      </c>
      <c r="G24" s="151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64">
        <f t="shared" si="8"/>
        <v>0</v>
      </c>
      <c r="F25" s="132">
        <v>0</v>
      </c>
      <c r="G25" s="151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64">
        <f t="shared" si="8"/>
        <v>0</v>
      </c>
      <c r="F26" s="132">
        <v>0</v>
      </c>
      <c r="G26" s="151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32">
        <v>0</v>
      </c>
      <c r="D27" s="151"/>
      <c r="E27" s="164">
        <f t="shared" si="8"/>
        <v>0</v>
      </c>
      <c r="F27" s="132">
        <v>0</v>
      </c>
      <c r="G27" s="151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6">
        <v>0</v>
      </c>
      <c r="D28" s="152"/>
      <c r="E28" s="164">
        <f t="shared" si="8"/>
        <v>0</v>
      </c>
      <c r="F28" s="136">
        <v>0</v>
      </c>
      <c r="G28" s="152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62">
        <f>IFERROR(SUM(E23:E28),0)</f>
        <v>0</v>
      </c>
      <c r="F29" s="131">
        <f>SUM(F23:F28)</f>
        <v>0</v>
      </c>
      <c r="G29" s="150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49"/>
      <c r="D30" s="29"/>
      <c r="E30" s="167"/>
      <c r="F30" s="149"/>
      <c r="G30" s="29"/>
      <c r="H30" s="167"/>
      <c r="I30" s="29"/>
      <c r="J30" s="29"/>
      <c r="K30" s="69"/>
    </row>
    <row r="31" spans="2:11" ht="16.5" thickTop="1" thickBot="1">
      <c r="B31" s="60" t="s">
        <v>6</v>
      </c>
      <c r="C31" s="131">
        <f>SUM(C20,C29)</f>
        <v>0</v>
      </c>
      <c r="D31" s="150"/>
      <c r="E31" s="62">
        <f>IFERROR(SUM(E20,E29),0)</f>
        <v>0</v>
      </c>
      <c r="F31" s="131">
        <f>SUM(F20,F29)</f>
        <v>0</v>
      </c>
      <c r="G31" s="150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2" t="s">
        <v>50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/>
  <dimension ref="B2:K32"/>
  <sheetViews>
    <sheetView showGridLines="0" showZeros="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162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130</v>
      </c>
      <c r="D5" s="204"/>
      <c r="E5" s="204"/>
      <c r="F5" s="199" t="s">
        <v>23</v>
      </c>
      <c r="G5" s="199"/>
      <c r="H5" s="200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3">
        <f t="shared" ref="D7:D19" si="0">IFERROR(C7/C$20,0)</f>
        <v>0</v>
      </c>
      <c r="E7" s="163">
        <f t="shared" ref="E7:E19" si="1">IFERROR(C7/C$31,0)</f>
        <v>0</v>
      </c>
      <c r="F7" s="130">
        <v>0</v>
      </c>
      <c r="G7" s="163">
        <f t="shared" ref="G7:G19" si="2">IFERROR(F7/F$20,0)</f>
        <v>0</v>
      </c>
      <c r="H7" s="163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5" t="s">
        <v>115</v>
      </c>
      <c r="C8" s="130">
        <v>0</v>
      </c>
      <c r="D8" s="163">
        <f t="shared" si="0"/>
        <v>0</v>
      </c>
      <c r="E8" s="163">
        <f t="shared" si="1"/>
        <v>0</v>
      </c>
      <c r="F8" s="130">
        <v>0</v>
      </c>
      <c r="G8" s="163">
        <f t="shared" si="2"/>
        <v>0</v>
      </c>
      <c r="H8" s="163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0">
        <v>0</v>
      </c>
      <c r="D9" s="163">
        <f t="shared" si="0"/>
        <v>0</v>
      </c>
      <c r="E9" s="163">
        <f t="shared" si="1"/>
        <v>0</v>
      </c>
      <c r="F9" s="130">
        <v>0</v>
      </c>
      <c r="G9" s="163">
        <f t="shared" si="2"/>
        <v>0</v>
      </c>
      <c r="H9" s="16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0">
        <v>0</v>
      </c>
      <c r="D10" s="163">
        <f t="shared" si="0"/>
        <v>0</v>
      </c>
      <c r="E10" s="163">
        <f t="shared" si="1"/>
        <v>0</v>
      </c>
      <c r="F10" s="130">
        <v>0</v>
      </c>
      <c r="G10" s="163">
        <f t="shared" si="2"/>
        <v>0</v>
      </c>
      <c r="H10" s="16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0">
        <v>0</v>
      </c>
      <c r="D11" s="163">
        <f t="shared" si="0"/>
        <v>0</v>
      </c>
      <c r="E11" s="163">
        <f t="shared" si="1"/>
        <v>0</v>
      </c>
      <c r="F11" s="130">
        <v>0</v>
      </c>
      <c r="G11" s="163">
        <f t="shared" si="2"/>
        <v>0</v>
      </c>
      <c r="H11" s="16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186</v>
      </c>
      <c r="C12" s="130">
        <v>0</v>
      </c>
      <c r="D12" s="163">
        <f t="shared" si="0"/>
        <v>0</v>
      </c>
      <c r="E12" s="163">
        <f t="shared" si="1"/>
        <v>0</v>
      </c>
      <c r="F12" s="130">
        <v>0</v>
      </c>
      <c r="G12" s="163">
        <f t="shared" si="2"/>
        <v>0</v>
      </c>
      <c r="H12" s="16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0">
        <v>0</v>
      </c>
      <c r="D13" s="163">
        <f t="shared" si="0"/>
        <v>0</v>
      </c>
      <c r="E13" s="163">
        <f t="shared" si="1"/>
        <v>0</v>
      </c>
      <c r="F13" s="130">
        <v>0</v>
      </c>
      <c r="G13" s="163">
        <f t="shared" si="2"/>
        <v>0</v>
      </c>
      <c r="H13" s="16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0">
        <v>0</v>
      </c>
      <c r="D14" s="163">
        <f t="shared" si="0"/>
        <v>0</v>
      </c>
      <c r="E14" s="163">
        <f t="shared" si="1"/>
        <v>0</v>
      </c>
      <c r="F14" s="130">
        <v>0</v>
      </c>
      <c r="G14" s="163">
        <f t="shared" si="2"/>
        <v>0</v>
      </c>
      <c r="H14" s="16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5.09259259259259E-4</v>
      </c>
      <c r="D15" s="163">
        <f t="shared" si="0"/>
        <v>1</v>
      </c>
      <c r="E15" s="163">
        <f t="shared" si="1"/>
        <v>1</v>
      </c>
      <c r="F15" s="130">
        <v>0</v>
      </c>
      <c r="G15" s="163">
        <f t="shared" si="2"/>
        <v>0</v>
      </c>
      <c r="H15" s="163">
        <f t="shared" si="3"/>
        <v>0</v>
      </c>
      <c r="I15" s="44">
        <f t="shared" si="6"/>
        <v>5.09259259259259E-4</v>
      </c>
      <c r="J15" s="45">
        <f t="shared" si="4"/>
        <v>1</v>
      </c>
      <c r="K15" s="47">
        <f t="shared" si="5"/>
        <v>1</v>
      </c>
    </row>
    <row r="16" spans="2:11">
      <c r="B16" s="43" t="s">
        <v>223</v>
      </c>
      <c r="C16" s="130">
        <v>0</v>
      </c>
      <c r="D16" s="163">
        <f t="shared" si="0"/>
        <v>0</v>
      </c>
      <c r="E16" s="163">
        <f t="shared" si="1"/>
        <v>0</v>
      </c>
      <c r="F16" s="130">
        <v>0</v>
      </c>
      <c r="G16" s="163">
        <f t="shared" si="2"/>
        <v>0</v>
      </c>
      <c r="H16" s="16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187</v>
      </c>
      <c r="C17" s="130">
        <v>0</v>
      </c>
      <c r="D17" s="163">
        <f t="shared" si="0"/>
        <v>0</v>
      </c>
      <c r="E17" s="163">
        <f t="shared" si="1"/>
        <v>0</v>
      </c>
      <c r="F17" s="130">
        <v>0</v>
      </c>
      <c r="G17" s="163">
        <f t="shared" si="2"/>
        <v>0</v>
      </c>
      <c r="H17" s="16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3">
        <f t="shared" si="0"/>
        <v>0</v>
      </c>
      <c r="E18" s="163">
        <f t="shared" si="1"/>
        <v>0</v>
      </c>
      <c r="F18" s="130">
        <v>0</v>
      </c>
      <c r="G18" s="163">
        <f t="shared" si="2"/>
        <v>0</v>
      </c>
      <c r="H18" s="16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>
        <v>0</v>
      </c>
      <c r="D19" s="163">
        <f t="shared" si="0"/>
        <v>0</v>
      </c>
      <c r="E19" s="163">
        <f t="shared" si="1"/>
        <v>0</v>
      </c>
      <c r="F19" s="130">
        <v>0</v>
      </c>
      <c r="G19" s="163">
        <f t="shared" si="2"/>
        <v>0</v>
      </c>
      <c r="H19" s="163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31">
        <f>SUM(C7:C19)</f>
        <v>5.09259259259259E-4</v>
      </c>
      <c r="D20" s="62">
        <f>IFERROR(SUM(D7:D19),0)</f>
        <v>1</v>
      </c>
      <c r="E20" s="62">
        <f>IFERROR(SUM(E7:E19),0)</f>
        <v>1</v>
      </c>
      <c r="F20" s="131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5.09259259259259E-4</v>
      </c>
      <c r="J20" s="62">
        <f>IFERROR(SUM(J7:J19),0)</f>
        <v>1</v>
      </c>
      <c r="K20" s="63">
        <f>IFERROR(SUM(K7:K19),0)</f>
        <v>1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64">
        <f>IFERROR(C23/C$31,0)</f>
        <v>0</v>
      </c>
      <c r="F23" s="132">
        <v>0</v>
      </c>
      <c r="G23" s="151"/>
      <c r="H23" s="164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32">
        <v>0</v>
      </c>
      <c r="D24" s="151"/>
      <c r="E24" s="164">
        <f t="shared" ref="E24:E28" si="8">IFERROR(C24/C$31,0)</f>
        <v>0</v>
      </c>
      <c r="F24" s="132">
        <v>0</v>
      </c>
      <c r="G24" s="151"/>
      <c r="H24" s="164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64">
        <f t="shared" si="8"/>
        <v>0</v>
      </c>
      <c r="F25" s="132">
        <v>0</v>
      </c>
      <c r="G25" s="151"/>
      <c r="H25" s="16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64">
        <f t="shared" si="8"/>
        <v>0</v>
      </c>
      <c r="F26" s="132">
        <v>0</v>
      </c>
      <c r="G26" s="151"/>
      <c r="H26" s="16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32">
        <v>0</v>
      </c>
      <c r="D27" s="151"/>
      <c r="E27" s="164">
        <f t="shared" si="8"/>
        <v>0</v>
      </c>
      <c r="F27" s="132">
        <v>0</v>
      </c>
      <c r="G27" s="151"/>
      <c r="H27" s="164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6">
        <v>0</v>
      </c>
      <c r="D28" s="152"/>
      <c r="E28" s="164">
        <f t="shared" si="8"/>
        <v>0</v>
      </c>
      <c r="F28" s="136">
        <v>0</v>
      </c>
      <c r="G28" s="152"/>
      <c r="H28" s="164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62">
        <f>IFERROR(SUM(E23:E28),0)</f>
        <v>0</v>
      </c>
      <c r="F29" s="131">
        <f>SUM(F23:F28)</f>
        <v>0</v>
      </c>
      <c r="G29" s="150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4"/>
      <c r="D30" s="153"/>
      <c r="E30" s="165"/>
      <c r="F30" s="154"/>
      <c r="G30" s="153"/>
      <c r="H30" s="165"/>
      <c r="I30" s="153"/>
      <c r="J30" s="153"/>
      <c r="K30" s="166"/>
    </row>
    <row r="31" spans="2:11" ht="16.5" thickTop="1" thickBot="1">
      <c r="B31" s="60" t="s">
        <v>6</v>
      </c>
      <c r="C31" s="131">
        <f>SUM(C20,C29)</f>
        <v>5.09259259259259E-4</v>
      </c>
      <c r="D31" s="150"/>
      <c r="E31" s="62">
        <f>IFERROR(SUM(E20,E29),0)</f>
        <v>1</v>
      </c>
      <c r="F31" s="131">
        <f>SUM(F20,F29)</f>
        <v>0</v>
      </c>
      <c r="G31" s="150"/>
      <c r="H31" s="62">
        <f>IFERROR(SUM(H20,H29),0)</f>
        <v>0</v>
      </c>
      <c r="I31" s="61">
        <f>SUM(I20,I29)</f>
        <v>5.09259259259259E-4</v>
      </c>
      <c r="J31" s="64"/>
      <c r="K31" s="66">
        <f>IFERROR(SUM(K20,K29),0)</f>
        <v>1</v>
      </c>
    </row>
    <row r="32" spans="2:11" ht="66" customHeight="1" thickTop="1" thickBot="1">
      <c r="B32" s="192" t="s">
        <v>311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33"/>
  <dimension ref="B2:K32"/>
  <sheetViews>
    <sheetView showGridLines="0" showZeros="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163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131</v>
      </c>
      <c r="D5" s="204"/>
      <c r="E5" s="204"/>
      <c r="F5" s="199" t="s">
        <v>24</v>
      </c>
      <c r="G5" s="199"/>
      <c r="H5" s="200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1">
        <f t="shared" ref="D7:D19" si="0">IFERROR(C7/C$20,0)</f>
        <v>0</v>
      </c>
      <c r="E7" s="161">
        <f t="shared" ref="E7:E19" si="1">IFERROR(C7/C$31,0)</f>
        <v>0</v>
      </c>
      <c r="F7" s="130">
        <v>2.1481481481481501E-2</v>
      </c>
      <c r="G7" s="168">
        <f t="shared" ref="G7:G19" si="2">IFERROR(F7/F$20,0)</f>
        <v>0.17167699565257638</v>
      </c>
      <c r="H7" s="168">
        <f t="shared" ref="H7:H19" si="3">IFERROR(F7/F$31,0)</f>
        <v>0.11859424920127816</v>
      </c>
      <c r="I7" s="44">
        <f>SUM(C7,F7)</f>
        <v>2.1481481481481501E-2</v>
      </c>
      <c r="J7" s="45">
        <f t="shared" ref="J7:J19" si="4">IFERROR(I7/I$20,0)</f>
        <v>0.17167699565257638</v>
      </c>
      <c r="K7" s="47">
        <f t="shared" ref="K7:K19" si="5">IFERROR(I7/I$31,0)</f>
        <v>0.11859424920127816</v>
      </c>
    </row>
    <row r="8" spans="2:11">
      <c r="B8" s="145" t="s">
        <v>115</v>
      </c>
      <c r="C8" s="130">
        <v>0</v>
      </c>
      <c r="D8" s="161">
        <f t="shared" si="0"/>
        <v>0</v>
      </c>
      <c r="E8" s="161">
        <f t="shared" si="1"/>
        <v>0</v>
      </c>
      <c r="F8" s="130">
        <v>1.6504629629629598E-2</v>
      </c>
      <c r="G8" s="168">
        <f t="shared" si="2"/>
        <v>0.13190269170289506</v>
      </c>
      <c r="H8" s="168">
        <f t="shared" si="3"/>
        <v>9.1118210862619717E-2</v>
      </c>
      <c r="I8" s="44">
        <f t="shared" ref="I8:I19" si="6">SUM(C8,F8)</f>
        <v>1.6504629629629598E-2</v>
      </c>
      <c r="J8" s="45">
        <f t="shared" si="4"/>
        <v>0.13190269170289506</v>
      </c>
      <c r="K8" s="47">
        <f t="shared" si="5"/>
        <v>9.1118210862619717E-2</v>
      </c>
    </row>
    <row r="9" spans="2:11">
      <c r="B9" s="43" t="s">
        <v>51</v>
      </c>
      <c r="C9" s="130">
        <v>0</v>
      </c>
      <c r="D9" s="161">
        <f t="shared" si="0"/>
        <v>0</v>
      </c>
      <c r="E9" s="161">
        <f t="shared" si="1"/>
        <v>0</v>
      </c>
      <c r="F9" s="130">
        <v>8.4490740740740696E-4</v>
      </c>
      <c r="G9" s="168">
        <f t="shared" si="2"/>
        <v>6.752381833317919E-3</v>
      </c>
      <c r="H9" s="168">
        <f t="shared" si="3"/>
        <v>4.6645367412140593E-3</v>
      </c>
      <c r="I9" s="44">
        <f t="shared" si="6"/>
        <v>8.4490740740740696E-4</v>
      </c>
      <c r="J9" s="45">
        <f t="shared" si="4"/>
        <v>6.752381833317919E-3</v>
      </c>
      <c r="K9" s="47">
        <f t="shared" si="5"/>
        <v>4.6645367412140593E-3</v>
      </c>
    </row>
    <row r="10" spans="2:11">
      <c r="B10" s="43" t="s">
        <v>11</v>
      </c>
      <c r="C10" s="130">
        <v>0</v>
      </c>
      <c r="D10" s="161">
        <f t="shared" si="0"/>
        <v>0</v>
      </c>
      <c r="E10" s="161">
        <f t="shared" si="1"/>
        <v>0</v>
      </c>
      <c r="F10" s="130">
        <v>1.8460648148148101E-2</v>
      </c>
      <c r="G10" s="168">
        <f t="shared" si="2"/>
        <v>0.14753491813893232</v>
      </c>
      <c r="H10" s="168">
        <f t="shared" si="3"/>
        <v>0.10191693290734807</v>
      </c>
      <c r="I10" s="44">
        <f t="shared" si="6"/>
        <v>1.8460648148148101E-2</v>
      </c>
      <c r="J10" s="45">
        <f t="shared" si="4"/>
        <v>0.14753491813893232</v>
      </c>
      <c r="K10" s="47">
        <f t="shared" si="5"/>
        <v>0.10191693290734807</v>
      </c>
    </row>
    <row r="11" spans="2:11">
      <c r="B11" s="43" t="s">
        <v>12</v>
      </c>
      <c r="C11" s="130">
        <v>0</v>
      </c>
      <c r="D11" s="161">
        <f t="shared" si="0"/>
        <v>0</v>
      </c>
      <c r="E11" s="161">
        <f t="shared" si="1"/>
        <v>0</v>
      </c>
      <c r="F11" s="130">
        <v>1.8437499999999999E-2</v>
      </c>
      <c r="G11" s="168">
        <f t="shared" si="2"/>
        <v>0.14734992137637604</v>
      </c>
      <c r="H11" s="168">
        <f t="shared" si="3"/>
        <v>0.10178913738019177</v>
      </c>
      <c r="I11" s="44">
        <f t="shared" si="6"/>
        <v>1.8437499999999999E-2</v>
      </c>
      <c r="J11" s="45">
        <f t="shared" si="4"/>
        <v>0.14734992137637604</v>
      </c>
      <c r="K11" s="47">
        <f t="shared" si="5"/>
        <v>0.10178913738019177</v>
      </c>
    </row>
    <row r="12" spans="2:11">
      <c r="B12" s="43" t="s">
        <v>186</v>
      </c>
      <c r="C12" s="130">
        <v>0</v>
      </c>
      <c r="D12" s="161">
        <f t="shared" si="0"/>
        <v>0</v>
      </c>
      <c r="E12" s="161">
        <f t="shared" si="1"/>
        <v>0</v>
      </c>
      <c r="F12" s="130">
        <v>2.7314814814814801E-3</v>
      </c>
      <c r="G12" s="168">
        <f t="shared" si="2"/>
        <v>2.1829617981685329E-2</v>
      </c>
      <c r="H12" s="168">
        <f t="shared" si="3"/>
        <v>1.5079872204472849E-2</v>
      </c>
      <c r="I12" s="44">
        <f t="shared" si="6"/>
        <v>2.7314814814814801E-3</v>
      </c>
      <c r="J12" s="45">
        <f t="shared" si="4"/>
        <v>2.1829617981685329E-2</v>
      </c>
      <c r="K12" s="47">
        <f t="shared" si="5"/>
        <v>1.5079872204472849E-2</v>
      </c>
    </row>
    <row r="13" spans="2:11">
      <c r="B13" s="43" t="s">
        <v>122</v>
      </c>
      <c r="C13" s="130">
        <v>0</v>
      </c>
      <c r="D13" s="161">
        <f t="shared" si="0"/>
        <v>0</v>
      </c>
      <c r="E13" s="161">
        <f t="shared" si="1"/>
        <v>0</v>
      </c>
      <c r="F13" s="130">
        <v>9.3518518518518508E-3</v>
      </c>
      <c r="G13" s="168">
        <f t="shared" si="2"/>
        <v>7.4738692072888788E-2</v>
      </c>
      <c r="H13" s="168">
        <f t="shared" si="3"/>
        <v>5.1629392971246045E-2</v>
      </c>
      <c r="I13" s="44">
        <f t="shared" si="6"/>
        <v>9.3518518518518508E-3</v>
      </c>
      <c r="J13" s="45">
        <f t="shared" si="4"/>
        <v>7.4738692072888788E-2</v>
      </c>
      <c r="K13" s="47">
        <f t="shared" si="5"/>
        <v>5.1629392971246045E-2</v>
      </c>
    </row>
    <row r="14" spans="2:11">
      <c r="B14" s="43" t="s">
        <v>123</v>
      </c>
      <c r="C14" s="130">
        <v>0</v>
      </c>
      <c r="D14" s="161">
        <f t="shared" si="0"/>
        <v>0</v>
      </c>
      <c r="E14" s="161">
        <f t="shared" si="1"/>
        <v>0</v>
      </c>
      <c r="F14" s="130">
        <v>0</v>
      </c>
      <c r="G14" s="168">
        <f t="shared" si="2"/>
        <v>0</v>
      </c>
      <c r="H14" s="16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0</v>
      </c>
      <c r="D15" s="161">
        <f t="shared" si="0"/>
        <v>0</v>
      </c>
      <c r="E15" s="161">
        <f t="shared" si="1"/>
        <v>0</v>
      </c>
      <c r="F15" s="130">
        <v>3.4722222222222202E-4</v>
      </c>
      <c r="G15" s="168">
        <f t="shared" si="2"/>
        <v>2.7749514383498299E-3</v>
      </c>
      <c r="H15" s="168">
        <f t="shared" si="3"/>
        <v>1.9169329073482433E-3</v>
      </c>
      <c r="I15" s="44">
        <f t="shared" si="6"/>
        <v>3.4722222222222202E-4</v>
      </c>
      <c r="J15" s="45">
        <f t="shared" si="4"/>
        <v>2.7749514383498299E-3</v>
      </c>
      <c r="K15" s="47">
        <f t="shared" si="5"/>
        <v>1.9169329073482433E-3</v>
      </c>
    </row>
    <row r="16" spans="2:11">
      <c r="B16" s="43" t="s">
        <v>223</v>
      </c>
      <c r="C16" s="130">
        <v>0</v>
      </c>
      <c r="D16" s="161">
        <f t="shared" si="0"/>
        <v>0</v>
      </c>
      <c r="E16" s="161">
        <f t="shared" si="1"/>
        <v>0</v>
      </c>
      <c r="F16" s="130">
        <v>6.1805555555555598E-3</v>
      </c>
      <c r="G16" s="168">
        <f t="shared" si="2"/>
        <v>4.939413560262703E-2</v>
      </c>
      <c r="H16" s="168">
        <f t="shared" si="3"/>
        <v>3.4121405750798771E-2</v>
      </c>
      <c r="I16" s="44">
        <f t="shared" si="6"/>
        <v>6.1805555555555598E-3</v>
      </c>
      <c r="J16" s="45">
        <f t="shared" si="4"/>
        <v>4.939413560262703E-2</v>
      </c>
      <c r="K16" s="47">
        <f t="shared" si="5"/>
        <v>3.4121405750798771E-2</v>
      </c>
    </row>
    <row r="17" spans="2:11">
      <c r="B17" s="43" t="s">
        <v>187</v>
      </c>
      <c r="C17" s="130">
        <v>0</v>
      </c>
      <c r="D17" s="161">
        <f t="shared" si="0"/>
        <v>0</v>
      </c>
      <c r="E17" s="161">
        <f t="shared" si="1"/>
        <v>0</v>
      </c>
      <c r="F17" s="130">
        <v>0</v>
      </c>
      <c r="G17" s="168">
        <f t="shared" si="2"/>
        <v>0</v>
      </c>
      <c r="H17" s="16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1">
        <f t="shared" si="0"/>
        <v>0</v>
      </c>
      <c r="E18" s="161">
        <f t="shared" si="1"/>
        <v>0</v>
      </c>
      <c r="F18" s="130">
        <v>0</v>
      </c>
      <c r="G18" s="168">
        <f t="shared" si="2"/>
        <v>0</v>
      </c>
      <c r="H18" s="16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>
        <v>0</v>
      </c>
      <c r="D19" s="161">
        <f t="shared" si="0"/>
        <v>0</v>
      </c>
      <c r="E19" s="161">
        <f t="shared" si="1"/>
        <v>0</v>
      </c>
      <c r="F19" s="130">
        <v>3.0787037037037002E-2</v>
      </c>
      <c r="G19" s="168">
        <f t="shared" si="2"/>
        <v>0.24604569420035144</v>
      </c>
      <c r="H19" s="168">
        <f t="shared" si="3"/>
        <v>0.16996805111821081</v>
      </c>
      <c r="I19" s="44">
        <f t="shared" si="6"/>
        <v>3.0787037037037002E-2</v>
      </c>
      <c r="J19" s="45">
        <f t="shared" si="4"/>
        <v>0.24604569420035144</v>
      </c>
      <c r="K19" s="47">
        <f t="shared" si="5"/>
        <v>0.16996805111821081</v>
      </c>
    </row>
    <row r="20" spans="2:11" ht="16.5" thickTop="1" thickBot="1">
      <c r="B20" s="60" t="s">
        <v>3</v>
      </c>
      <c r="C20" s="131">
        <f>SUM(C7:C19)</f>
        <v>0</v>
      </c>
      <c r="D20" s="150">
        <f>IFERROR(SUM(D7:D19),0)</f>
        <v>0</v>
      </c>
      <c r="E20" s="150">
        <f>IFERROR(SUM(E7:E19),0)</f>
        <v>0</v>
      </c>
      <c r="F20" s="131">
        <f>SUM(F7:F19)</f>
        <v>0.12512731481481471</v>
      </c>
      <c r="G20" s="169">
        <f>IFERROR(SUM(G7:G19),0)</f>
        <v>1.0000000000000002</v>
      </c>
      <c r="H20" s="169">
        <f>IFERROR(SUM(H7:H19),0)</f>
        <v>0.69079872204472836</v>
      </c>
      <c r="I20" s="61">
        <f>SUM(I7:I19)</f>
        <v>0.12512731481481471</v>
      </c>
      <c r="J20" s="62">
        <f>IFERROR(SUM(J7:J19),0)</f>
        <v>1.0000000000000002</v>
      </c>
      <c r="K20" s="63">
        <f>IFERROR(SUM(K7:K19),0)</f>
        <v>0.69079872204472836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70">
        <f>IFERROR(C23/C$31,0)</f>
        <v>0</v>
      </c>
      <c r="F23" s="132">
        <v>1.6087962962963E-3</v>
      </c>
      <c r="G23" s="151"/>
      <c r="H23" s="170">
        <f>IFERROR(F23/F$31,0)</f>
        <v>8.8817891373802194E-3</v>
      </c>
      <c r="I23" s="44">
        <f t="shared" ref="I23:I28" si="7">SUM(C23,F23)</f>
        <v>1.6087962962963E-3</v>
      </c>
      <c r="J23" s="51"/>
      <c r="K23" s="47">
        <f>IFERROR(I23/I$31,0)</f>
        <v>8.8817891373802194E-3</v>
      </c>
    </row>
    <row r="24" spans="2:11">
      <c r="B24" s="50" t="s">
        <v>16</v>
      </c>
      <c r="C24" s="132">
        <v>0</v>
      </c>
      <c r="D24" s="151"/>
      <c r="E24" s="170">
        <f t="shared" ref="E24:E28" si="8">IFERROR(C24/C$31,0)</f>
        <v>0</v>
      </c>
      <c r="F24" s="132">
        <v>0</v>
      </c>
      <c r="G24" s="151"/>
      <c r="H24" s="170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70">
        <f t="shared" si="8"/>
        <v>0</v>
      </c>
      <c r="F25" s="132">
        <v>0</v>
      </c>
      <c r="G25" s="151"/>
      <c r="H25" s="17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70">
        <f t="shared" si="8"/>
        <v>0</v>
      </c>
      <c r="F26" s="132">
        <v>7.6388888888888904E-3</v>
      </c>
      <c r="G26" s="151"/>
      <c r="H26" s="170">
        <f t="shared" si="9"/>
        <v>4.2172523961661386E-2</v>
      </c>
      <c r="I26" s="44">
        <f t="shared" si="7"/>
        <v>7.6388888888888904E-3</v>
      </c>
      <c r="J26" s="51"/>
      <c r="K26" s="47">
        <f t="shared" si="10"/>
        <v>4.2172523961661386E-2</v>
      </c>
    </row>
    <row r="27" spans="2:11">
      <c r="B27" s="50" t="s">
        <v>19</v>
      </c>
      <c r="C27" s="132">
        <v>0</v>
      </c>
      <c r="D27" s="151"/>
      <c r="E27" s="170">
        <f t="shared" si="8"/>
        <v>0</v>
      </c>
      <c r="F27" s="132">
        <v>4.60532407407407E-2</v>
      </c>
      <c r="G27" s="151"/>
      <c r="H27" s="170">
        <f t="shared" si="9"/>
        <v>0.25424920127795525</v>
      </c>
      <c r="I27" s="44">
        <f t="shared" si="7"/>
        <v>4.60532407407407E-2</v>
      </c>
      <c r="J27" s="51"/>
      <c r="K27" s="47">
        <f t="shared" si="10"/>
        <v>0.25424920127795525</v>
      </c>
    </row>
    <row r="28" spans="2:11" ht="15.75" thickBot="1">
      <c r="B28" s="55" t="s">
        <v>20</v>
      </c>
      <c r="C28" s="136">
        <v>0</v>
      </c>
      <c r="D28" s="152"/>
      <c r="E28" s="170">
        <f t="shared" si="8"/>
        <v>0</v>
      </c>
      <c r="F28" s="136">
        <v>7.0601851851851804E-4</v>
      </c>
      <c r="G28" s="152"/>
      <c r="H28" s="170">
        <f t="shared" si="9"/>
        <v>3.8977635782747612E-3</v>
      </c>
      <c r="I28" s="44">
        <f t="shared" si="7"/>
        <v>7.0601851851851804E-4</v>
      </c>
      <c r="J28" s="56"/>
      <c r="K28" s="47">
        <f t="shared" si="10"/>
        <v>3.8977635782747612E-3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169">
        <f>IFERROR(SUM(E23:E28),0)</f>
        <v>0</v>
      </c>
      <c r="F29" s="131">
        <f>SUM(F23:F28)</f>
        <v>5.6006944444444408E-2</v>
      </c>
      <c r="G29" s="150"/>
      <c r="H29" s="169">
        <f>IFERROR(SUM(H23:H28),0)</f>
        <v>0.30920127795527164</v>
      </c>
      <c r="I29" s="61">
        <f>SUM(I23:I28)</f>
        <v>5.6006944444444408E-2</v>
      </c>
      <c r="J29" s="62"/>
      <c r="K29" s="63">
        <f>IFERROR(SUM(K23:K28),0)</f>
        <v>0.30920127795527164</v>
      </c>
    </row>
    <row r="30" spans="2:11" ht="16.5" thickTop="1" thickBot="1">
      <c r="B30" s="59"/>
      <c r="C30" s="154"/>
      <c r="D30" s="153"/>
      <c r="E30" s="171"/>
      <c r="F30" s="154"/>
      <c r="G30" s="153"/>
      <c r="H30" s="171"/>
      <c r="I30" s="153"/>
      <c r="J30" s="153"/>
      <c r="K30" s="166"/>
    </row>
    <row r="31" spans="2:11" ht="16.5" thickTop="1" thickBot="1">
      <c r="B31" s="60" t="s">
        <v>6</v>
      </c>
      <c r="C31" s="131">
        <f>SUM(C20,C29)</f>
        <v>0</v>
      </c>
      <c r="D31" s="150"/>
      <c r="E31" s="169">
        <f>IFERROR(SUM(E20,E29),0)</f>
        <v>0</v>
      </c>
      <c r="F31" s="131">
        <f>SUM(F20,F29)</f>
        <v>0.18113425925925911</v>
      </c>
      <c r="G31" s="150"/>
      <c r="H31" s="169">
        <f>IFERROR(SUM(H20,H29),0)</f>
        <v>1</v>
      </c>
      <c r="I31" s="61">
        <f>SUM(I20,I29)</f>
        <v>0.18113425925925911</v>
      </c>
      <c r="J31" s="64"/>
      <c r="K31" s="66">
        <f>IFERROR(SUM(K20,K29),0)</f>
        <v>1</v>
      </c>
    </row>
    <row r="32" spans="2:11" ht="66" customHeight="1" thickTop="1" thickBot="1">
      <c r="B32" s="192" t="s">
        <v>218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34"/>
  <dimension ref="B2:K32"/>
  <sheetViews>
    <sheetView showGridLines="0" showZeros="0" zoomScale="80" zoomScaleNormal="80" zoomScaleSheetLayoutView="100" zoomScalePageLayoutView="9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164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132</v>
      </c>
      <c r="D5" s="204"/>
      <c r="E5" s="204"/>
      <c r="F5" s="199" t="s">
        <v>133</v>
      </c>
      <c r="G5" s="199"/>
      <c r="H5" s="200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8">
        <f t="shared" ref="D7:D19" si="0">IFERROR(C7/C$20,0)</f>
        <v>0</v>
      </c>
      <c r="E7" s="168">
        <f t="shared" ref="E7:E19" si="1">IFERROR(C7/C$31,0)</f>
        <v>0</v>
      </c>
      <c r="F7" s="130">
        <v>0</v>
      </c>
      <c r="G7" s="168">
        <f t="shared" ref="G7:G19" si="2">IFERROR(F7/F$20,0)</f>
        <v>0</v>
      </c>
      <c r="H7" s="168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5" t="s">
        <v>115</v>
      </c>
      <c r="C8" s="130">
        <v>0</v>
      </c>
      <c r="D8" s="168">
        <f t="shared" si="0"/>
        <v>0</v>
      </c>
      <c r="E8" s="168">
        <f t="shared" si="1"/>
        <v>0</v>
      </c>
      <c r="F8" s="130">
        <v>0</v>
      </c>
      <c r="G8" s="168">
        <f t="shared" si="2"/>
        <v>0</v>
      </c>
      <c r="H8" s="168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0">
        <v>0</v>
      </c>
      <c r="D9" s="168">
        <f t="shared" si="0"/>
        <v>0</v>
      </c>
      <c r="E9" s="168">
        <f t="shared" si="1"/>
        <v>0</v>
      </c>
      <c r="F9" s="130">
        <v>0</v>
      </c>
      <c r="G9" s="168">
        <f t="shared" si="2"/>
        <v>0</v>
      </c>
      <c r="H9" s="16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0">
        <v>0</v>
      </c>
      <c r="D10" s="168">
        <f t="shared" si="0"/>
        <v>0</v>
      </c>
      <c r="E10" s="168">
        <f t="shared" si="1"/>
        <v>0</v>
      </c>
      <c r="F10" s="130">
        <v>0</v>
      </c>
      <c r="G10" s="168">
        <f t="shared" si="2"/>
        <v>0</v>
      </c>
      <c r="H10" s="16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0">
        <v>0</v>
      </c>
      <c r="D11" s="168">
        <f t="shared" si="0"/>
        <v>0</v>
      </c>
      <c r="E11" s="168">
        <f t="shared" si="1"/>
        <v>0</v>
      </c>
      <c r="F11" s="130">
        <v>0</v>
      </c>
      <c r="G11" s="168">
        <f t="shared" si="2"/>
        <v>0</v>
      </c>
      <c r="H11" s="16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186</v>
      </c>
      <c r="C12" s="130">
        <v>0</v>
      </c>
      <c r="D12" s="168">
        <f t="shared" si="0"/>
        <v>0</v>
      </c>
      <c r="E12" s="168">
        <f t="shared" si="1"/>
        <v>0</v>
      </c>
      <c r="F12" s="130">
        <v>0</v>
      </c>
      <c r="G12" s="168">
        <f t="shared" si="2"/>
        <v>0</v>
      </c>
      <c r="H12" s="16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0">
        <v>0</v>
      </c>
      <c r="D13" s="168">
        <f t="shared" si="0"/>
        <v>0</v>
      </c>
      <c r="E13" s="168">
        <f t="shared" si="1"/>
        <v>0</v>
      </c>
      <c r="F13" s="130">
        <v>0</v>
      </c>
      <c r="G13" s="168">
        <f t="shared" si="2"/>
        <v>0</v>
      </c>
      <c r="H13" s="16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0">
        <v>0</v>
      </c>
      <c r="D14" s="168">
        <f t="shared" si="0"/>
        <v>0</v>
      </c>
      <c r="E14" s="168">
        <f t="shared" si="1"/>
        <v>0</v>
      </c>
      <c r="F14" s="130">
        <v>0</v>
      </c>
      <c r="G14" s="168">
        <f t="shared" si="2"/>
        <v>0</v>
      </c>
      <c r="H14" s="16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0</v>
      </c>
      <c r="D15" s="168">
        <f t="shared" si="0"/>
        <v>0</v>
      </c>
      <c r="E15" s="168">
        <f t="shared" si="1"/>
        <v>0</v>
      </c>
      <c r="F15" s="130">
        <v>0</v>
      </c>
      <c r="G15" s="168">
        <f t="shared" si="2"/>
        <v>0</v>
      </c>
      <c r="H15" s="16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223</v>
      </c>
      <c r="C16" s="130">
        <v>0</v>
      </c>
      <c r="D16" s="168">
        <f t="shared" si="0"/>
        <v>0</v>
      </c>
      <c r="E16" s="168">
        <f t="shared" si="1"/>
        <v>0</v>
      </c>
      <c r="F16" s="130">
        <v>0</v>
      </c>
      <c r="G16" s="168">
        <f t="shared" si="2"/>
        <v>0</v>
      </c>
      <c r="H16" s="16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187</v>
      </c>
      <c r="C17" s="130">
        <v>0</v>
      </c>
      <c r="D17" s="168">
        <f t="shared" si="0"/>
        <v>0</v>
      </c>
      <c r="E17" s="168">
        <f t="shared" si="1"/>
        <v>0</v>
      </c>
      <c r="F17" s="130">
        <v>0</v>
      </c>
      <c r="G17" s="168">
        <f t="shared" si="2"/>
        <v>0</v>
      </c>
      <c r="H17" s="16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8">
        <f t="shared" si="0"/>
        <v>0</v>
      </c>
      <c r="E18" s="168">
        <f t="shared" si="1"/>
        <v>0</v>
      </c>
      <c r="F18" s="130">
        <v>0</v>
      </c>
      <c r="G18" s="168">
        <f t="shared" si="2"/>
        <v>0</v>
      </c>
      <c r="H18" s="16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>
        <v>0</v>
      </c>
      <c r="D19" s="168">
        <f t="shared" si="0"/>
        <v>0</v>
      </c>
      <c r="E19" s="168">
        <f t="shared" si="1"/>
        <v>0</v>
      </c>
      <c r="F19" s="130">
        <v>0</v>
      </c>
      <c r="G19" s="168">
        <f t="shared" si="2"/>
        <v>0</v>
      </c>
      <c r="H19" s="168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31">
        <f>SUM(C7:C19)</f>
        <v>0</v>
      </c>
      <c r="D20" s="169">
        <f>IFERROR(SUM(D7:D19),0)</f>
        <v>0</v>
      </c>
      <c r="E20" s="169">
        <f>IFERROR(SUM(E7:E19),0)</f>
        <v>0</v>
      </c>
      <c r="F20" s="131">
        <f>SUM(F7:F19)</f>
        <v>0</v>
      </c>
      <c r="G20" s="169">
        <f>IFERROR(SUM(G7:G19),0)</f>
        <v>0</v>
      </c>
      <c r="H20" s="169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72" t="s">
        <v>5</v>
      </c>
      <c r="F22" s="128" t="s">
        <v>4</v>
      </c>
      <c r="G22" s="128"/>
      <c r="H22" s="172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70">
        <f>IFERROR(C23/C$31,0)</f>
        <v>0</v>
      </c>
      <c r="F23" s="132">
        <v>0</v>
      </c>
      <c r="G23" s="151"/>
      <c r="H23" s="170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32">
        <v>0</v>
      </c>
      <c r="D24" s="151"/>
      <c r="E24" s="170">
        <f t="shared" ref="E24:E28" si="8">IFERROR(C24/C$31,0)</f>
        <v>0</v>
      </c>
      <c r="F24" s="132">
        <v>0</v>
      </c>
      <c r="G24" s="151"/>
      <c r="H24" s="170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70">
        <f t="shared" si="8"/>
        <v>0</v>
      </c>
      <c r="F25" s="132">
        <v>0</v>
      </c>
      <c r="G25" s="151"/>
      <c r="H25" s="17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70">
        <f t="shared" si="8"/>
        <v>0</v>
      </c>
      <c r="F26" s="132">
        <v>0</v>
      </c>
      <c r="G26" s="151"/>
      <c r="H26" s="17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32">
        <v>0</v>
      </c>
      <c r="D27" s="151"/>
      <c r="E27" s="170">
        <f t="shared" si="8"/>
        <v>0</v>
      </c>
      <c r="F27" s="132">
        <v>0</v>
      </c>
      <c r="G27" s="151"/>
      <c r="H27" s="170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6">
        <v>0</v>
      </c>
      <c r="D28" s="152"/>
      <c r="E28" s="170">
        <f t="shared" si="8"/>
        <v>0</v>
      </c>
      <c r="F28" s="136">
        <v>0</v>
      </c>
      <c r="G28" s="152"/>
      <c r="H28" s="170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169">
        <f>IFERROR(SUM(E23:E28),0)</f>
        <v>0</v>
      </c>
      <c r="F29" s="131">
        <f>SUM(F23:F28)</f>
        <v>0</v>
      </c>
      <c r="G29" s="150"/>
      <c r="H29" s="169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4"/>
      <c r="D30" s="153"/>
      <c r="E30" s="171"/>
      <c r="F30" s="154"/>
      <c r="G30" s="153"/>
      <c r="H30" s="171"/>
      <c r="I30" s="153"/>
      <c r="J30" s="153"/>
      <c r="K30" s="166"/>
    </row>
    <row r="31" spans="2:11" ht="16.5" thickTop="1" thickBot="1">
      <c r="B31" s="60" t="s">
        <v>6</v>
      </c>
      <c r="C31" s="131">
        <f>SUM(C20,C29)</f>
        <v>0</v>
      </c>
      <c r="D31" s="150"/>
      <c r="E31" s="169">
        <f>IFERROR(SUM(E20,E29),0)</f>
        <v>0</v>
      </c>
      <c r="F31" s="131">
        <f>SUM(F20,F29)</f>
        <v>0</v>
      </c>
      <c r="G31" s="150"/>
      <c r="H31" s="169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2" t="s">
        <v>46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35"/>
  <dimension ref="B2:K32"/>
  <sheetViews>
    <sheetView showGridLines="0" showZeros="0" zoomScale="80" zoomScaleNormal="80" zoomScaleSheetLayoutView="100" zoomScalePageLayoutView="8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165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134</v>
      </c>
      <c r="D5" s="204"/>
      <c r="E5" s="204"/>
      <c r="F5" s="199" t="s">
        <v>22</v>
      </c>
      <c r="G5" s="199"/>
      <c r="H5" s="200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8">
        <f t="shared" ref="D7:D19" si="0">IFERROR(C7/C$20,0)</f>
        <v>0</v>
      </c>
      <c r="E7" s="168">
        <f t="shared" ref="E7:E19" si="1">IFERROR(C7/C$31,0)</f>
        <v>0</v>
      </c>
      <c r="F7" s="130">
        <v>0</v>
      </c>
      <c r="G7" s="168">
        <f t="shared" ref="G7:G19" si="2">IFERROR(F7/F$20,0)</f>
        <v>0</v>
      </c>
      <c r="H7" s="168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5" t="s">
        <v>115</v>
      </c>
      <c r="C8" s="130">
        <v>0</v>
      </c>
      <c r="D8" s="168">
        <f t="shared" si="0"/>
        <v>0</v>
      </c>
      <c r="E8" s="168">
        <f t="shared" si="1"/>
        <v>0</v>
      </c>
      <c r="F8" s="130">
        <v>0</v>
      </c>
      <c r="G8" s="168">
        <f t="shared" si="2"/>
        <v>0</v>
      </c>
      <c r="H8" s="168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0">
        <v>0</v>
      </c>
      <c r="D9" s="168">
        <f t="shared" si="0"/>
        <v>0</v>
      </c>
      <c r="E9" s="168">
        <f t="shared" si="1"/>
        <v>0</v>
      </c>
      <c r="F9" s="130">
        <v>0</v>
      </c>
      <c r="G9" s="168">
        <f t="shared" si="2"/>
        <v>0</v>
      </c>
      <c r="H9" s="16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0">
        <v>0</v>
      </c>
      <c r="D10" s="168">
        <f t="shared" si="0"/>
        <v>0</v>
      </c>
      <c r="E10" s="168">
        <f t="shared" si="1"/>
        <v>0</v>
      </c>
      <c r="F10" s="130">
        <v>2.1296296296296302E-3</v>
      </c>
      <c r="G10" s="168">
        <f t="shared" si="2"/>
        <v>0.22357229647630633</v>
      </c>
      <c r="H10" s="168">
        <f t="shared" si="3"/>
        <v>8.2179544439482083E-2</v>
      </c>
      <c r="I10" s="44">
        <f t="shared" si="6"/>
        <v>2.1296296296296302E-3</v>
      </c>
      <c r="J10" s="45">
        <f t="shared" si="4"/>
        <v>0.22357229647630633</v>
      </c>
      <c r="K10" s="47">
        <f t="shared" si="5"/>
        <v>8.2179544439482083E-2</v>
      </c>
    </row>
    <row r="11" spans="2:11">
      <c r="B11" s="43" t="s">
        <v>12</v>
      </c>
      <c r="C11" s="130">
        <v>0</v>
      </c>
      <c r="D11" s="168">
        <f t="shared" si="0"/>
        <v>0</v>
      </c>
      <c r="E11" s="168">
        <f t="shared" si="1"/>
        <v>0</v>
      </c>
      <c r="F11" s="130">
        <v>2.82407407407407E-3</v>
      </c>
      <c r="G11" s="168">
        <f t="shared" si="2"/>
        <v>0.29647630619684051</v>
      </c>
      <c r="H11" s="168">
        <f t="shared" si="3"/>
        <v>0.10897722197409561</v>
      </c>
      <c r="I11" s="44">
        <f t="shared" si="6"/>
        <v>2.82407407407407E-3</v>
      </c>
      <c r="J11" s="45">
        <f t="shared" si="4"/>
        <v>0.29647630619684051</v>
      </c>
      <c r="K11" s="47">
        <f t="shared" si="5"/>
        <v>0.10897722197409561</v>
      </c>
    </row>
    <row r="12" spans="2:11">
      <c r="B12" s="43" t="s">
        <v>186</v>
      </c>
      <c r="C12" s="130">
        <v>0</v>
      </c>
      <c r="D12" s="168">
        <f t="shared" si="0"/>
        <v>0</v>
      </c>
      <c r="E12" s="168">
        <f t="shared" si="1"/>
        <v>0</v>
      </c>
      <c r="F12" s="130">
        <v>0</v>
      </c>
      <c r="G12" s="168">
        <f t="shared" si="2"/>
        <v>0</v>
      </c>
      <c r="H12" s="16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0">
        <v>0</v>
      </c>
      <c r="D13" s="168">
        <f t="shared" si="0"/>
        <v>0</v>
      </c>
      <c r="E13" s="168">
        <f t="shared" si="1"/>
        <v>0</v>
      </c>
      <c r="F13" s="130">
        <v>0</v>
      </c>
      <c r="G13" s="168">
        <f t="shared" si="2"/>
        <v>0</v>
      </c>
      <c r="H13" s="16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0">
        <v>0</v>
      </c>
      <c r="D14" s="168">
        <f t="shared" si="0"/>
        <v>0</v>
      </c>
      <c r="E14" s="168">
        <f t="shared" si="1"/>
        <v>0</v>
      </c>
      <c r="F14" s="130">
        <v>0</v>
      </c>
      <c r="G14" s="168">
        <f t="shared" si="2"/>
        <v>0</v>
      </c>
      <c r="H14" s="16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0</v>
      </c>
      <c r="D15" s="168">
        <f t="shared" si="0"/>
        <v>0</v>
      </c>
      <c r="E15" s="168">
        <f t="shared" si="1"/>
        <v>0</v>
      </c>
      <c r="F15" s="130">
        <v>0</v>
      </c>
      <c r="G15" s="168">
        <f t="shared" si="2"/>
        <v>0</v>
      </c>
      <c r="H15" s="16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223</v>
      </c>
      <c r="C16" s="130">
        <v>0</v>
      </c>
      <c r="D16" s="168">
        <f t="shared" si="0"/>
        <v>0</v>
      </c>
      <c r="E16" s="168">
        <f t="shared" si="1"/>
        <v>0</v>
      </c>
      <c r="F16" s="130">
        <v>0</v>
      </c>
      <c r="G16" s="168">
        <f t="shared" si="2"/>
        <v>0</v>
      </c>
      <c r="H16" s="16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187</v>
      </c>
      <c r="C17" s="130">
        <v>0</v>
      </c>
      <c r="D17" s="168">
        <f t="shared" si="0"/>
        <v>0</v>
      </c>
      <c r="E17" s="168">
        <f t="shared" si="1"/>
        <v>0</v>
      </c>
      <c r="F17" s="130">
        <v>0</v>
      </c>
      <c r="G17" s="168">
        <f t="shared" si="2"/>
        <v>0</v>
      </c>
      <c r="H17" s="16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8">
        <f t="shared" si="0"/>
        <v>0</v>
      </c>
      <c r="E18" s="168">
        <f t="shared" si="1"/>
        <v>0</v>
      </c>
      <c r="F18" s="130">
        <v>0</v>
      </c>
      <c r="G18" s="168">
        <f t="shared" si="2"/>
        <v>0</v>
      </c>
      <c r="H18" s="16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>
        <v>0</v>
      </c>
      <c r="D19" s="168">
        <f t="shared" si="0"/>
        <v>0</v>
      </c>
      <c r="E19" s="168">
        <f t="shared" si="1"/>
        <v>0</v>
      </c>
      <c r="F19" s="130">
        <v>4.5717592592592598E-3</v>
      </c>
      <c r="G19" s="168">
        <f t="shared" si="2"/>
        <v>0.47995139732685321</v>
      </c>
      <c r="H19" s="168">
        <f t="shared" si="3"/>
        <v>0.17641804376954029</v>
      </c>
      <c r="I19" s="44">
        <f t="shared" si="6"/>
        <v>4.5717592592592598E-3</v>
      </c>
      <c r="J19" s="45">
        <f t="shared" si="4"/>
        <v>0.47995139732685321</v>
      </c>
      <c r="K19" s="47">
        <f t="shared" si="5"/>
        <v>0.17641804376954029</v>
      </c>
    </row>
    <row r="20" spans="2:11" ht="16.5" thickTop="1" thickBot="1">
      <c r="B20" s="60" t="s">
        <v>3</v>
      </c>
      <c r="C20" s="131">
        <f>SUM(C7:C19)</f>
        <v>0</v>
      </c>
      <c r="D20" s="169">
        <f>IFERROR(SUM(D7:D19),0)</f>
        <v>0</v>
      </c>
      <c r="E20" s="169">
        <f>IFERROR(SUM(E7:E19),0)</f>
        <v>0</v>
      </c>
      <c r="F20" s="131">
        <f>SUM(F7:F19)</f>
        <v>9.5254629629629595E-3</v>
      </c>
      <c r="G20" s="169">
        <f>IFERROR(SUM(G7:G19),0)</f>
        <v>1</v>
      </c>
      <c r="H20" s="169">
        <f>IFERROR(SUM(H7:H19),0)</f>
        <v>0.36757481018311799</v>
      </c>
      <c r="I20" s="61">
        <f>SUM(I7:I19)</f>
        <v>9.5254629629629595E-3</v>
      </c>
      <c r="J20" s="62">
        <f>IFERROR(SUM(J7:J19),0)</f>
        <v>1</v>
      </c>
      <c r="K20" s="63">
        <f>IFERROR(SUM(K7:K19),0)</f>
        <v>0.36757481018311799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70">
        <f>IFERROR(C23/C$31,0)</f>
        <v>0</v>
      </c>
      <c r="F23" s="132">
        <v>1.10532407407407E-2</v>
      </c>
      <c r="G23" s="151"/>
      <c r="H23" s="170">
        <f>IFERROR(F23/F$31,0)</f>
        <v>0.42652970075926672</v>
      </c>
      <c r="I23" s="44">
        <f t="shared" ref="I23:I28" si="7">SUM(C23,F23)</f>
        <v>1.10532407407407E-2</v>
      </c>
      <c r="J23" s="51"/>
      <c r="K23" s="47">
        <f>IFERROR(I23/I$31,0)</f>
        <v>0.42652970075926672</v>
      </c>
    </row>
    <row r="24" spans="2:11">
      <c r="B24" s="50" t="s">
        <v>16</v>
      </c>
      <c r="C24" s="132">
        <v>0</v>
      </c>
      <c r="D24" s="151"/>
      <c r="E24" s="170">
        <f t="shared" ref="E24:E28" si="8">IFERROR(C24/C$31,0)</f>
        <v>0</v>
      </c>
      <c r="F24" s="132">
        <v>0</v>
      </c>
      <c r="G24" s="151"/>
      <c r="H24" s="170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70">
        <f t="shared" si="8"/>
        <v>0</v>
      </c>
      <c r="F25" s="132">
        <v>0</v>
      </c>
      <c r="G25" s="151"/>
      <c r="H25" s="17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70">
        <f t="shared" si="8"/>
        <v>0</v>
      </c>
      <c r="F26" s="132">
        <v>0</v>
      </c>
      <c r="G26" s="151"/>
      <c r="H26" s="17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32">
        <v>0</v>
      </c>
      <c r="D27" s="151"/>
      <c r="E27" s="170">
        <f t="shared" si="8"/>
        <v>0</v>
      </c>
      <c r="F27" s="132">
        <v>5.3356481481481501E-3</v>
      </c>
      <c r="G27" s="151"/>
      <c r="H27" s="170">
        <f t="shared" si="9"/>
        <v>0.20589548905761546</v>
      </c>
      <c r="I27" s="44">
        <f t="shared" si="7"/>
        <v>5.3356481481481501E-3</v>
      </c>
      <c r="J27" s="51"/>
      <c r="K27" s="47">
        <f t="shared" si="10"/>
        <v>0.20589548905761546</v>
      </c>
    </row>
    <row r="28" spans="2:11" ht="15.75" thickBot="1">
      <c r="B28" s="55" t="s">
        <v>20</v>
      </c>
      <c r="C28" s="136">
        <v>0</v>
      </c>
      <c r="D28" s="152"/>
      <c r="E28" s="170">
        <f t="shared" si="8"/>
        <v>0</v>
      </c>
      <c r="F28" s="136">
        <v>0</v>
      </c>
      <c r="G28" s="152"/>
      <c r="H28" s="170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169">
        <f>IFERROR(SUM(E23:E28),0)</f>
        <v>0</v>
      </c>
      <c r="F29" s="131">
        <f>SUM(F23:F28)</f>
        <v>1.6388888888888849E-2</v>
      </c>
      <c r="G29" s="150"/>
      <c r="H29" s="169">
        <f>IFERROR(SUM(H23:H28),0)</f>
        <v>0.63242518981688223</v>
      </c>
      <c r="I29" s="61">
        <f>SUM(I23:I28)</f>
        <v>1.6388888888888849E-2</v>
      </c>
      <c r="J29" s="62"/>
      <c r="K29" s="63">
        <f>IFERROR(SUM(K23:K28),0)</f>
        <v>0.63242518981688223</v>
      </c>
    </row>
    <row r="30" spans="2:11" ht="16.5" thickTop="1" thickBot="1">
      <c r="B30" s="59"/>
      <c r="C30" s="154"/>
      <c r="D30" s="153"/>
      <c r="E30" s="171"/>
      <c r="F30" s="154"/>
      <c r="G30" s="153"/>
      <c r="H30" s="171"/>
      <c r="I30" s="153"/>
      <c r="J30" s="153"/>
      <c r="K30" s="166"/>
    </row>
    <row r="31" spans="2:11" ht="16.5" thickTop="1" thickBot="1">
      <c r="B31" s="60" t="s">
        <v>6</v>
      </c>
      <c r="C31" s="131">
        <f>SUM(C20,C29)</f>
        <v>0</v>
      </c>
      <c r="D31" s="150"/>
      <c r="E31" s="169">
        <f>IFERROR(SUM(E20,E29),0)</f>
        <v>0</v>
      </c>
      <c r="F31" s="131">
        <f>SUM(F20,F29)</f>
        <v>2.5914351851851807E-2</v>
      </c>
      <c r="G31" s="150"/>
      <c r="H31" s="169">
        <f>IFERROR(SUM(H20,H29),0)</f>
        <v>1.0000000000000002</v>
      </c>
      <c r="I31" s="61">
        <f>SUM(I20,I29)</f>
        <v>2.5914351851851807E-2</v>
      </c>
      <c r="J31" s="64"/>
      <c r="K31" s="66">
        <f>IFERROR(SUM(K20,K29),0)</f>
        <v>1.0000000000000002</v>
      </c>
    </row>
    <row r="32" spans="2:11" ht="66" customHeight="1" thickTop="1" thickBot="1">
      <c r="B32" s="192" t="s">
        <v>312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36"/>
  <dimension ref="B2:K32"/>
  <sheetViews>
    <sheetView showGridLines="0" showZeros="0" view="pageBreakPreview" zoomScaleNormal="7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166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219</v>
      </c>
      <c r="D5" s="204"/>
      <c r="E5" s="204"/>
      <c r="F5" s="199" t="s">
        <v>220</v>
      </c>
      <c r="G5" s="199"/>
      <c r="H5" s="200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8">
        <f t="shared" ref="D7:D19" si="0">IFERROR(C7/C$20,0)</f>
        <v>0</v>
      </c>
      <c r="E7" s="168">
        <f t="shared" ref="E7:E19" si="1">IFERROR(C7/C$31,0)</f>
        <v>0</v>
      </c>
      <c r="F7" s="130">
        <v>0</v>
      </c>
      <c r="G7" s="168">
        <f t="shared" ref="G7:G19" si="2">IFERROR(F7/F$20,0)</f>
        <v>0</v>
      </c>
      <c r="H7" s="168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5" t="s">
        <v>115</v>
      </c>
      <c r="C8" s="130">
        <v>0</v>
      </c>
      <c r="D8" s="168">
        <f t="shared" si="0"/>
        <v>0</v>
      </c>
      <c r="E8" s="168">
        <f t="shared" si="1"/>
        <v>0</v>
      </c>
      <c r="F8" s="130">
        <v>0</v>
      </c>
      <c r="G8" s="168">
        <f t="shared" si="2"/>
        <v>0</v>
      </c>
      <c r="H8" s="168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0">
        <v>0</v>
      </c>
      <c r="D9" s="168">
        <f t="shared" si="0"/>
        <v>0</v>
      </c>
      <c r="E9" s="168">
        <f t="shared" si="1"/>
        <v>0</v>
      </c>
      <c r="F9" s="130">
        <v>0</v>
      </c>
      <c r="G9" s="168">
        <f t="shared" si="2"/>
        <v>0</v>
      </c>
      <c r="H9" s="16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0">
        <v>0</v>
      </c>
      <c r="D10" s="168">
        <f t="shared" si="0"/>
        <v>0</v>
      </c>
      <c r="E10" s="168">
        <f t="shared" si="1"/>
        <v>0</v>
      </c>
      <c r="F10" s="130">
        <v>0</v>
      </c>
      <c r="G10" s="168">
        <f t="shared" si="2"/>
        <v>0</v>
      </c>
      <c r="H10" s="16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0">
        <v>0</v>
      </c>
      <c r="D11" s="168">
        <f t="shared" si="0"/>
        <v>0</v>
      </c>
      <c r="E11" s="168">
        <f t="shared" si="1"/>
        <v>0</v>
      </c>
      <c r="F11" s="130">
        <v>0</v>
      </c>
      <c r="G11" s="168">
        <f t="shared" si="2"/>
        <v>0</v>
      </c>
      <c r="H11" s="16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186</v>
      </c>
      <c r="C12" s="130">
        <v>0</v>
      </c>
      <c r="D12" s="168">
        <f t="shared" si="0"/>
        <v>0</v>
      </c>
      <c r="E12" s="168">
        <f t="shared" si="1"/>
        <v>0</v>
      </c>
      <c r="F12" s="130">
        <v>0</v>
      </c>
      <c r="G12" s="168">
        <f t="shared" si="2"/>
        <v>0</v>
      </c>
      <c r="H12" s="16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0">
        <v>0</v>
      </c>
      <c r="D13" s="168">
        <f t="shared" si="0"/>
        <v>0</v>
      </c>
      <c r="E13" s="168">
        <f t="shared" si="1"/>
        <v>0</v>
      </c>
      <c r="F13" s="130">
        <v>0</v>
      </c>
      <c r="G13" s="168">
        <f t="shared" si="2"/>
        <v>0</v>
      </c>
      <c r="H13" s="16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0">
        <v>0</v>
      </c>
      <c r="D14" s="168">
        <f t="shared" si="0"/>
        <v>0</v>
      </c>
      <c r="E14" s="168">
        <f t="shared" si="1"/>
        <v>0</v>
      </c>
      <c r="F14" s="130">
        <v>0</v>
      </c>
      <c r="G14" s="168">
        <f t="shared" si="2"/>
        <v>0</v>
      </c>
      <c r="H14" s="16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0</v>
      </c>
      <c r="D15" s="168">
        <f t="shared" si="0"/>
        <v>0</v>
      </c>
      <c r="E15" s="168">
        <f t="shared" si="1"/>
        <v>0</v>
      </c>
      <c r="F15" s="130">
        <v>0</v>
      </c>
      <c r="G15" s="168">
        <f t="shared" si="2"/>
        <v>0</v>
      </c>
      <c r="H15" s="16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223</v>
      </c>
      <c r="C16" s="130">
        <v>0</v>
      </c>
      <c r="D16" s="168">
        <f t="shared" si="0"/>
        <v>0</v>
      </c>
      <c r="E16" s="168">
        <f t="shared" si="1"/>
        <v>0</v>
      </c>
      <c r="F16" s="130">
        <v>0</v>
      </c>
      <c r="G16" s="168">
        <f t="shared" si="2"/>
        <v>0</v>
      </c>
      <c r="H16" s="16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187</v>
      </c>
      <c r="C17" s="130">
        <v>0</v>
      </c>
      <c r="D17" s="168">
        <f t="shared" si="0"/>
        <v>0</v>
      </c>
      <c r="E17" s="168">
        <f t="shared" si="1"/>
        <v>0</v>
      </c>
      <c r="F17" s="130">
        <v>0</v>
      </c>
      <c r="G17" s="168">
        <f t="shared" si="2"/>
        <v>0</v>
      </c>
      <c r="H17" s="16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8">
        <f t="shared" si="0"/>
        <v>0</v>
      </c>
      <c r="E18" s="168">
        <f t="shared" si="1"/>
        <v>0</v>
      </c>
      <c r="F18" s="130">
        <v>0</v>
      </c>
      <c r="G18" s="168">
        <f t="shared" si="2"/>
        <v>0</v>
      </c>
      <c r="H18" s="16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>
        <v>0</v>
      </c>
      <c r="D19" s="168">
        <f t="shared" si="0"/>
        <v>0</v>
      </c>
      <c r="E19" s="168">
        <f t="shared" si="1"/>
        <v>0</v>
      </c>
      <c r="F19" s="130">
        <v>0</v>
      </c>
      <c r="G19" s="168">
        <f t="shared" si="2"/>
        <v>0</v>
      </c>
      <c r="H19" s="168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31">
        <f>SUM(C7:C19)</f>
        <v>0</v>
      </c>
      <c r="D20" s="169">
        <f>IFERROR(SUM(D7:D19),0)</f>
        <v>0</v>
      </c>
      <c r="E20" s="169">
        <f>IFERROR(SUM(E7:E19),0)</f>
        <v>0</v>
      </c>
      <c r="F20" s="131">
        <f>SUM(F7:F19)</f>
        <v>0</v>
      </c>
      <c r="G20" s="169">
        <f>IFERROR(SUM(G7:G19),0)</f>
        <v>0</v>
      </c>
      <c r="H20" s="169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70">
        <f>IFERROR(C23/C$31,0)</f>
        <v>0</v>
      </c>
      <c r="F23" s="132">
        <v>0</v>
      </c>
      <c r="G23" s="151"/>
      <c r="H23" s="170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32">
        <v>0</v>
      </c>
      <c r="D24" s="151"/>
      <c r="E24" s="170">
        <f t="shared" ref="E24:E28" si="8">IFERROR(C24/C$31,0)</f>
        <v>0</v>
      </c>
      <c r="F24" s="132">
        <v>0</v>
      </c>
      <c r="G24" s="151"/>
      <c r="H24" s="170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70">
        <f t="shared" si="8"/>
        <v>0</v>
      </c>
      <c r="F25" s="132">
        <v>0</v>
      </c>
      <c r="G25" s="151"/>
      <c r="H25" s="17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70">
        <f t="shared" si="8"/>
        <v>0</v>
      </c>
      <c r="F26" s="132">
        <v>0</v>
      </c>
      <c r="G26" s="151"/>
      <c r="H26" s="17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32">
        <v>0</v>
      </c>
      <c r="D27" s="151"/>
      <c r="E27" s="170">
        <f t="shared" si="8"/>
        <v>0</v>
      </c>
      <c r="F27" s="132">
        <v>0</v>
      </c>
      <c r="G27" s="151"/>
      <c r="H27" s="170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6">
        <v>0</v>
      </c>
      <c r="D28" s="152"/>
      <c r="E28" s="170">
        <f t="shared" si="8"/>
        <v>0</v>
      </c>
      <c r="F28" s="136">
        <v>0</v>
      </c>
      <c r="G28" s="152"/>
      <c r="H28" s="170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169">
        <f>IFERROR(SUM(E23:E28),0)</f>
        <v>0</v>
      </c>
      <c r="F29" s="131">
        <f>SUM(F23:F28)</f>
        <v>0</v>
      </c>
      <c r="G29" s="150"/>
      <c r="H29" s="169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4"/>
      <c r="D30" s="153"/>
      <c r="E30" s="171"/>
      <c r="F30" s="154"/>
      <c r="G30" s="153"/>
      <c r="H30" s="171"/>
      <c r="I30" s="153"/>
      <c r="J30" s="153"/>
      <c r="K30" s="166"/>
    </row>
    <row r="31" spans="2:11" ht="16.5" thickTop="1" thickBot="1">
      <c r="B31" s="60" t="s">
        <v>6</v>
      </c>
      <c r="C31" s="131">
        <f>SUM(C20,C29)</f>
        <v>0</v>
      </c>
      <c r="D31" s="150"/>
      <c r="E31" s="169">
        <f>IFERROR(SUM(E20,E29),0)</f>
        <v>0</v>
      </c>
      <c r="F31" s="131">
        <f>SUM(F20,F29)</f>
        <v>0</v>
      </c>
      <c r="G31" s="150"/>
      <c r="H31" s="169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>
      <c r="B32" s="192" t="s">
        <v>47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7"/>
  <dimension ref="B2:K32"/>
  <sheetViews>
    <sheetView showGridLines="0" showZeros="0" zoomScale="80" zoomScaleNormal="80" zoomScaleSheetLayoutView="80" zoomScalePageLayoutView="9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195" t="s">
        <v>167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99" t="s">
        <v>135</v>
      </c>
      <c r="D5" s="204"/>
      <c r="E5" s="204"/>
      <c r="F5" s="199" t="s">
        <v>136</v>
      </c>
      <c r="G5" s="199"/>
      <c r="H5" s="200"/>
      <c r="I5" s="199" t="s">
        <v>3</v>
      </c>
      <c r="J5" s="199"/>
      <c r="K5" s="200"/>
    </row>
    <row r="6" spans="2:11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30">
        <v>0</v>
      </c>
      <c r="D7" s="168">
        <f t="shared" ref="D7:D19" si="0">IFERROR(C7/C$20,0)</f>
        <v>0</v>
      </c>
      <c r="E7" s="168">
        <f t="shared" ref="E7:E19" si="1">IFERROR(C7/C$31,0)</f>
        <v>0</v>
      </c>
      <c r="F7" s="130">
        <v>0</v>
      </c>
      <c r="G7" s="168">
        <f t="shared" ref="G7:G19" si="2">IFERROR(F7/F$20,0)</f>
        <v>0</v>
      </c>
      <c r="H7" s="168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>
      <c r="B8" s="145" t="s">
        <v>115</v>
      </c>
      <c r="C8" s="130">
        <v>0</v>
      </c>
      <c r="D8" s="168">
        <f t="shared" si="0"/>
        <v>0</v>
      </c>
      <c r="E8" s="168">
        <f t="shared" si="1"/>
        <v>0</v>
      </c>
      <c r="F8" s="130">
        <v>0</v>
      </c>
      <c r="G8" s="168">
        <f t="shared" si="2"/>
        <v>0</v>
      </c>
      <c r="H8" s="168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51</v>
      </c>
      <c r="C9" s="130">
        <v>0</v>
      </c>
      <c r="D9" s="168">
        <f t="shared" si="0"/>
        <v>0</v>
      </c>
      <c r="E9" s="168">
        <f t="shared" si="1"/>
        <v>0</v>
      </c>
      <c r="F9" s="130">
        <v>0</v>
      </c>
      <c r="G9" s="168">
        <f t="shared" si="2"/>
        <v>0</v>
      </c>
      <c r="H9" s="16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30">
        <v>0</v>
      </c>
      <c r="D10" s="168">
        <f t="shared" si="0"/>
        <v>0</v>
      </c>
      <c r="E10" s="168">
        <f t="shared" si="1"/>
        <v>0</v>
      </c>
      <c r="F10" s="130">
        <v>0</v>
      </c>
      <c r="G10" s="168">
        <f t="shared" si="2"/>
        <v>0</v>
      </c>
      <c r="H10" s="16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30">
        <v>0</v>
      </c>
      <c r="D11" s="168">
        <f t="shared" si="0"/>
        <v>0</v>
      </c>
      <c r="E11" s="168">
        <f t="shared" si="1"/>
        <v>0</v>
      </c>
      <c r="F11" s="130">
        <v>0</v>
      </c>
      <c r="G11" s="168">
        <f t="shared" si="2"/>
        <v>0</v>
      </c>
      <c r="H11" s="16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186</v>
      </c>
      <c r="C12" s="130">
        <v>0</v>
      </c>
      <c r="D12" s="168">
        <f t="shared" si="0"/>
        <v>0</v>
      </c>
      <c r="E12" s="168">
        <f t="shared" si="1"/>
        <v>0</v>
      </c>
      <c r="F12" s="130">
        <v>0</v>
      </c>
      <c r="G12" s="168">
        <f t="shared" si="2"/>
        <v>0</v>
      </c>
      <c r="H12" s="16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122</v>
      </c>
      <c r="C13" s="130">
        <v>0</v>
      </c>
      <c r="D13" s="168">
        <f t="shared" si="0"/>
        <v>0</v>
      </c>
      <c r="E13" s="168">
        <f t="shared" si="1"/>
        <v>0</v>
      </c>
      <c r="F13" s="130">
        <v>0</v>
      </c>
      <c r="G13" s="168">
        <f t="shared" si="2"/>
        <v>0</v>
      </c>
      <c r="H13" s="16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123</v>
      </c>
      <c r="C14" s="130">
        <v>0</v>
      </c>
      <c r="D14" s="168">
        <f t="shared" si="0"/>
        <v>0</v>
      </c>
      <c r="E14" s="168">
        <f t="shared" si="1"/>
        <v>0</v>
      </c>
      <c r="F14" s="130">
        <v>0</v>
      </c>
      <c r="G14" s="168">
        <f t="shared" si="2"/>
        <v>0</v>
      </c>
      <c r="H14" s="16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222</v>
      </c>
      <c r="C15" s="130">
        <v>0</v>
      </c>
      <c r="D15" s="168">
        <f t="shared" si="0"/>
        <v>0</v>
      </c>
      <c r="E15" s="168">
        <f t="shared" si="1"/>
        <v>0</v>
      </c>
      <c r="F15" s="130">
        <v>0</v>
      </c>
      <c r="G15" s="168">
        <f t="shared" si="2"/>
        <v>0</v>
      </c>
      <c r="H15" s="16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223</v>
      </c>
      <c r="C16" s="130">
        <v>0</v>
      </c>
      <c r="D16" s="168">
        <f t="shared" si="0"/>
        <v>0</v>
      </c>
      <c r="E16" s="168">
        <f t="shared" si="1"/>
        <v>0</v>
      </c>
      <c r="F16" s="130">
        <v>0</v>
      </c>
      <c r="G16" s="168">
        <f t="shared" si="2"/>
        <v>0</v>
      </c>
      <c r="H16" s="16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187</v>
      </c>
      <c r="C17" s="130">
        <v>0</v>
      </c>
      <c r="D17" s="168">
        <f t="shared" si="0"/>
        <v>0</v>
      </c>
      <c r="E17" s="168">
        <f t="shared" si="1"/>
        <v>0</v>
      </c>
      <c r="F17" s="130">
        <v>0</v>
      </c>
      <c r="G17" s="168">
        <f t="shared" si="2"/>
        <v>0</v>
      </c>
      <c r="H17" s="16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>
      <c r="B18" s="43" t="s">
        <v>188</v>
      </c>
      <c r="C18" s="130">
        <v>0</v>
      </c>
      <c r="D18" s="168">
        <f t="shared" si="0"/>
        <v>0</v>
      </c>
      <c r="E18" s="168">
        <f t="shared" si="1"/>
        <v>0</v>
      </c>
      <c r="F18" s="130">
        <v>0</v>
      </c>
      <c r="G18" s="168">
        <f t="shared" si="2"/>
        <v>0</v>
      </c>
      <c r="H18" s="16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.75" thickBot="1">
      <c r="B19" s="43" t="s">
        <v>13</v>
      </c>
      <c r="C19" s="130"/>
      <c r="D19" s="168">
        <f t="shared" si="0"/>
        <v>0</v>
      </c>
      <c r="E19" s="168">
        <f t="shared" si="1"/>
        <v>0</v>
      </c>
      <c r="F19" s="130">
        <v>0</v>
      </c>
      <c r="G19" s="168">
        <f t="shared" si="2"/>
        <v>0</v>
      </c>
      <c r="H19" s="168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6.5" thickTop="1" thickBot="1">
      <c r="B20" s="60" t="s">
        <v>3</v>
      </c>
      <c r="C20" s="131">
        <f>SUM(C7:C19)</f>
        <v>0</v>
      </c>
      <c r="D20" s="169">
        <f>IFERROR(SUM(D7:D19),0)</f>
        <v>0</v>
      </c>
      <c r="E20" s="169">
        <f>IFERROR(SUM(E7:E19),0)</f>
        <v>0</v>
      </c>
      <c r="F20" s="131">
        <f>SUM(F7:F19)</f>
        <v>0</v>
      </c>
      <c r="G20" s="169">
        <f>IFERROR(SUM(G7:G19),0)</f>
        <v>0</v>
      </c>
      <c r="H20" s="169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/>
      <c r="E22" s="128" t="s">
        <v>5</v>
      </c>
      <c r="F22" s="128" t="s">
        <v>4</v>
      </c>
      <c r="G22" s="128"/>
      <c r="H22" s="128" t="s">
        <v>5</v>
      </c>
      <c r="I22" s="41" t="s">
        <v>4</v>
      </c>
      <c r="J22" s="48"/>
      <c r="K22" s="49" t="s">
        <v>5</v>
      </c>
    </row>
    <row r="23" spans="2:11">
      <c r="B23" s="50" t="s">
        <v>15</v>
      </c>
      <c r="C23" s="132">
        <v>0</v>
      </c>
      <c r="D23" s="151"/>
      <c r="E23" s="170">
        <f>IFERROR(C23/C$31,0)</f>
        <v>0</v>
      </c>
      <c r="F23" s="132">
        <v>0</v>
      </c>
      <c r="G23" s="151"/>
      <c r="H23" s="170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>
      <c r="B24" s="50" t="s">
        <v>16</v>
      </c>
      <c r="C24" s="132">
        <v>0</v>
      </c>
      <c r="D24" s="151"/>
      <c r="E24" s="170">
        <f t="shared" ref="E24:E28" si="8">IFERROR(C24/C$31,0)</f>
        <v>0</v>
      </c>
      <c r="F24" s="132">
        <v>0</v>
      </c>
      <c r="G24" s="151"/>
      <c r="H24" s="170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>
      <c r="B25" s="50" t="s">
        <v>17</v>
      </c>
      <c r="C25" s="132">
        <v>0</v>
      </c>
      <c r="D25" s="151"/>
      <c r="E25" s="170">
        <f t="shared" si="8"/>
        <v>0</v>
      </c>
      <c r="F25" s="132">
        <v>0</v>
      </c>
      <c r="G25" s="151"/>
      <c r="H25" s="17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18</v>
      </c>
      <c r="C26" s="132">
        <v>0</v>
      </c>
      <c r="D26" s="151"/>
      <c r="E26" s="170">
        <f t="shared" si="8"/>
        <v>0</v>
      </c>
      <c r="F26" s="132">
        <v>0</v>
      </c>
      <c r="G26" s="151"/>
      <c r="H26" s="17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>
      <c r="B27" s="50" t="s">
        <v>19</v>
      </c>
      <c r="C27" s="132">
        <v>0</v>
      </c>
      <c r="D27" s="151"/>
      <c r="E27" s="170">
        <f t="shared" si="8"/>
        <v>0</v>
      </c>
      <c r="F27" s="132">
        <v>0</v>
      </c>
      <c r="G27" s="151"/>
      <c r="H27" s="170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.75" thickBot="1">
      <c r="B28" s="55" t="s">
        <v>20</v>
      </c>
      <c r="C28" s="136">
        <v>0</v>
      </c>
      <c r="D28" s="152"/>
      <c r="E28" s="170">
        <f t="shared" si="8"/>
        <v>0</v>
      </c>
      <c r="F28" s="136">
        <v>0</v>
      </c>
      <c r="G28" s="152"/>
      <c r="H28" s="170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6.5" thickTop="1" thickBot="1">
      <c r="B29" s="60" t="s">
        <v>3</v>
      </c>
      <c r="C29" s="131">
        <f>SUM(C23:C28)</f>
        <v>0</v>
      </c>
      <c r="D29" s="150"/>
      <c r="E29" s="169">
        <f>IFERROR(SUM(E23:E28),0)</f>
        <v>0</v>
      </c>
      <c r="F29" s="131">
        <f>SUM(F23:F28)</f>
        <v>0</v>
      </c>
      <c r="G29" s="150"/>
      <c r="H29" s="169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6.5" thickTop="1" thickBot="1">
      <c r="B30" s="59"/>
      <c r="C30" s="154"/>
      <c r="D30" s="153"/>
      <c r="E30" s="171"/>
      <c r="F30" s="154"/>
      <c r="G30" s="153"/>
      <c r="H30" s="171"/>
      <c r="I30" s="153"/>
      <c r="J30" s="153"/>
      <c r="K30" s="166"/>
    </row>
    <row r="31" spans="2:11" ht="16.5" thickTop="1" thickBot="1">
      <c r="B31" s="60" t="s">
        <v>6</v>
      </c>
      <c r="C31" s="131">
        <f>SUM(C20,C29)</f>
        <v>0</v>
      </c>
      <c r="D31" s="150"/>
      <c r="E31" s="169">
        <f>IFERROR(SUM(E20,E29),0)</f>
        <v>0</v>
      </c>
      <c r="F31" s="131">
        <f>SUM(F20,F29)</f>
        <v>0</v>
      </c>
      <c r="G31" s="150"/>
      <c r="H31" s="169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5.25" customHeight="1" thickTop="1" thickBot="1">
      <c r="B32" s="192" t="s">
        <v>56</v>
      </c>
      <c r="C32" s="193"/>
      <c r="D32" s="193"/>
      <c r="E32" s="193"/>
      <c r="F32" s="193"/>
      <c r="G32" s="193"/>
      <c r="H32" s="193"/>
      <c r="I32" s="193"/>
      <c r="J32" s="193"/>
      <c r="K32" s="194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74"/>
  <dimension ref="B2:K33"/>
  <sheetViews>
    <sheetView showGridLines="0" showZeros="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137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1.6099537037036999E-2</v>
      </c>
      <c r="D7" s="130">
        <v>2.1412037037036999E-3</v>
      </c>
      <c r="E7" s="130">
        <v>4.2858796296296298E-2</v>
      </c>
      <c r="F7" s="130">
        <v>2.1712962962963E-2</v>
      </c>
      <c r="G7" s="130">
        <v>2.5312500000000002E-2</v>
      </c>
      <c r="H7" s="130">
        <v>0</v>
      </c>
      <c r="I7" s="133">
        <v>0</v>
      </c>
      <c r="J7" s="144">
        <v>0</v>
      </c>
      <c r="K7" s="135">
        <f>SUM(C7:J7)</f>
        <v>0.108125</v>
      </c>
    </row>
    <row r="8" spans="2:11">
      <c r="B8" s="145" t="s">
        <v>115</v>
      </c>
      <c r="C8" s="130">
        <v>2.4456018518518498E-2</v>
      </c>
      <c r="D8" s="130">
        <v>6.7708333333333301E-3</v>
      </c>
      <c r="E8" s="130">
        <v>1.7847222222222198E-2</v>
      </c>
      <c r="F8" s="130">
        <v>1.00694444444444E-2</v>
      </c>
      <c r="G8" s="130">
        <v>2.65046296296296E-2</v>
      </c>
      <c r="H8" s="130">
        <v>4.4907407407407396E-3</v>
      </c>
      <c r="I8" s="133">
        <v>8.9583333333333303E-3</v>
      </c>
      <c r="J8" s="144">
        <v>0</v>
      </c>
      <c r="K8" s="135">
        <f t="shared" ref="K8:K19" si="0">SUM(C8:J8)</f>
        <v>9.9097222222222101E-2</v>
      </c>
    </row>
    <row r="9" spans="2:11">
      <c r="B9" s="145" t="s">
        <v>51</v>
      </c>
      <c r="C9" s="130">
        <v>9.3055555555555496E-3</v>
      </c>
      <c r="D9" s="130">
        <v>1.1782407407407399E-2</v>
      </c>
      <c r="E9" s="130">
        <v>4.68402777777778E-2</v>
      </c>
      <c r="F9" s="130">
        <v>2.70833333333333E-3</v>
      </c>
      <c r="G9" s="130">
        <v>1.40625E-2</v>
      </c>
      <c r="H9" s="130">
        <v>0</v>
      </c>
      <c r="I9" s="133">
        <v>0</v>
      </c>
      <c r="J9" s="144">
        <v>0</v>
      </c>
      <c r="K9" s="135">
        <f t="shared" si="0"/>
        <v>8.4699074074074079E-2</v>
      </c>
    </row>
    <row r="10" spans="2:11">
      <c r="B10" s="145" t="s">
        <v>11</v>
      </c>
      <c r="C10" s="130">
        <v>1.0300925925925899E-2</v>
      </c>
      <c r="D10" s="130">
        <v>3.8900462962962998E-2</v>
      </c>
      <c r="E10" s="130">
        <v>5.2094907407407402E-2</v>
      </c>
      <c r="F10" s="130">
        <v>2.0520833333333301E-2</v>
      </c>
      <c r="G10" s="130">
        <v>4.5868055555555599E-2</v>
      </c>
      <c r="H10" s="130">
        <v>5.7407407407407398E-3</v>
      </c>
      <c r="I10" s="133">
        <v>2.6342592592592601E-2</v>
      </c>
      <c r="J10" s="144">
        <v>0</v>
      </c>
      <c r="K10" s="135">
        <f t="shared" si="0"/>
        <v>0.19976851851851854</v>
      </c>
    </row>
    <row r="11" spans="2:11">
      <c r="B11" s="43" t="s">
        <v>12</v>
      </c>
      <c r="C11" s="130">
        <v>3.65740740740741E-3</v>
      </c>
      <c r="D11" s="130">
        <v>2.3379629629629601E-3</v>
      </c>
      <c r="E11" s="130">
        <v>1.8159722222222199E-2</v>
      </c>
      <c r="F11" s="130">
        <v>3.7268518518518501E-3</v>
      </c>
      <c r="G11" s="130">
        <v>8.9930555555555597E-3</v>
      </c>
      <c r="H11" s="130">
        <v>0</v>
      </c>
      <c r="I11" s="133">
        <v>4.7916666666666698E-3</v>
      </c>
      <c r="J11" s="144">
        <v>0</v>
      </c>
      <c r="K11" s="135">
        <f t="shared" si="0"/>
        <v>4.1666666666666644E-2</v>
      </c>
    </row>
    <row r="12" spans="2:11">
      <c r="B12" s="43" t="s">
        <v>186</v>
      </c>
      <c r="C12" s="130">
        <v>0</v>
      </c>
      <c r="D12" s="130">
        <v>0</v>
      </c>
      <c r="E12" s="130">
        <v>4.6990740740740699E-3</v>
      </c>
      <c r="F12" s="130">
        <v>1.2662037037036999E-2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1.736111111111107E-2</v>
      </c>
    </row>
    <row r="13" spans="2:11">
      <c r="B13" s="43" t="s">
        <v>122</v>
      </c>
      <c r="C13" s="130">
        <v>0</v>
      </c>
      <c r="D13" s="130">
        <v>0</v>
      </c>
      <c r="E13" s="130">
        <v>4.9652777777777803E-3</v>
      </c>
      <c r="F13" s="130">
        <v>6.53935185185185E-3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1.150462962962963E-2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5.82175925925926E-3</v>
      </c>
      <c r="I14" s="133">
        <v>0</v>
      </c>
      <c r="J14" s="144">
        <v>0</v>
      </c>
      <c r="K14" s="135">
        <f t="shared" si="0"/>
        <v>5.82175925925926E-3</v>
      </c>
    </row>
    <row r="15" spans="2:11">
      <c r="B15" s="43" t="s">
        <v>222</v>
      </c>
      <c r="C15" s="130">
        <v>0</v>
      </c>
      <c r="D15" s="130">
        <v>0</v>
      </c>
      <c r="E15" s="130">
        <v>3.1944444444444399E-3</v>
      </c>
      <c r="F15" s="130">
        <v>0</v>
      </c>
      <c r="G15" s="130">
        <v>1.3634259259259301E-2</v>
      </c>
      <c r="H15" s="130">
        <v>0</v>
      </c>
      <c r="I15" s="133">
        <v>0</v>
      </c>
      <c r="J15" s="144">
        <v>0</v>
      </c>
      <c r="K15" s="135">
        <f t="shared" si="0"/>
        <v>1.6828703703703742E-2</v>
      </c>
    </row>
    <row r="16" spans="2:11">
      <c r="B16" s="43" t="s">
        <v>223</v>
      </c>
      <c r="C16" s="130">
        <v>6.9444444444444404E-5</v>
      </c>
      <c r="D16" s="130">
        <v>0</v>
      </c>
      <c r="E16" s="130">
        <v>0</v>
      </c>
      <c r="F16" s="130">
        <v>2.88194444444444E-3</v>
      </c>
      <c r="G16" s="130">
        <v>2.93981481481481E-3</v>
      </c>
      <c r="H16" s="130">
        <v>4.4791666666666704E-3</v>
      </c>
      <c r="I16" s="133">
        <v>0</v>
      </c>
      <c r="J16" s="144">
        <v>0</v>
      </c>
      <c r="K16" s="135">
        <f t="shared" si="0"/>
        <v>1.0370370370370365E-2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8.2638888888888901E-3</v>
      </c>
      <c r="D19" s="130">
        <v>1.42592592592593E-2</v>
      </c>
      <c r="E19" s="130">
        <v>2.2812499999999999E-2</v>
      </c>
      <c r="F19" s="130">
        <v>7.2222222222222202E-3</v>
      </c>
      <c r="G19" s="130">
        <v>1.44212962962963E-2</v>
      </c>
      <c r="H19" s="130">
        <v>0</v>
      </c>
      <c r="I19" s="133">
        <v>5.4050925925925898E-3</v>
      </c>
      <c r="J19" s="144">
        <v>0</v>
      </c>
      <c r="K19" s="135">
        <f t="shared" si="0"/>
        <v>7.2384259259259287E-2</v>
      </c>
    </row>
    <row r="20" spans="2:11" ht="16.5" thickTop="1" thickBot="1">
      <c r="B20" s="60" t="s">
        <v>3</v>
      </c>
      <c r="C20" s="131">
        <f t="shared" ref="C20:K20" si="1">SUM(C7:C19)</f>
        <v>7.2152777777777691E-2</v>
      </c>
      <c r="D20" s="131">
        <f t="shared" si="1"/>
        <v>7.6192129629629693E-2</v>
      </c>
      <c r="E20" s="131">
        <f t="shared" si="1"/>
        <v>0.21347222222222217</v>
      </c>
      <c r="F20" s="131">
        <f t="shared" si="1"/>
        <v>8.8043981481481376E-2</v>
      </c>
      <c r="G20" s="131">
        <f t="shared" si="1"/>
        <v>0.15173611111111118</v>
      </c>
      <c r="H20" s="131">
        <f t="shared" si="1"/>
        <v>2.0532407407407409E-2</v>
      </c>
      <c r="I20" s="131">
        <f t="shared" si="1"/>
        <v>4.5497685185185183E-2</v>
      </c>
      <c r="J20" s="131">
        <f t="shared" si="1"/>
        <v>0</v>
      </c>
      <c r="K20" s="140">
        <f t="shared" si="1"/>
        <v>0.66762731481481452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1" t="s">
        <v>4</v>
      </c>
      <c r="K22" s="42" t="s">
        <v>4</v>
      </c>
    </row>
    <row r="23" spans="2:11">
      <c r="B23" s="50" t="s">
        <v>15</v>
      </c>
      <c r="C23" s="132">
        <v>2.7777777777777799E-4</v>
      </c>
      <c r="D23" s="132">
        <v>2.0370370370370399E-3</v>
      </c>
      <c r="E23" s="132">
        <v>9.6759259259259298E-3</v>
      </c>
      <c r="F23" s="132">
        <v>0</v>
      </c>
      <c r="G23" s="132">
        <v>1.19212962962963E-2</v>
      </c>
      <c r="H23" s="132">
        <v>0</v>
      </c>
      <c r="I23" s="133">
        <v>0</v>
      </c>
      <c r="J23" s="134">
        <v>0</v>
      </c>
      <c r="K23" s="135">
        <f>SUM(C23:J23)</f>
        <v>2.3912037037037048E-2</v>
      </c>
    </row>
    <row r="24" spans="2:11">
      <c r="B24" s="50" t="s">
        <v>16</v>
      </c>
      <c r="C24" s="132">
        <v>0</v>
      </c>
      <c r="D24" s="132">
        <v>0</v>
      </c>
      <c r="E24" s="132">
        <v>1.0879629629629601E-3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1.0879629629629601E-3</v>
      </c>
    </row>
    <row r="25" spans="2:11">
      <c r="B25" s="50" t="s">
        <v>17</v>
      </c>
      <c r="C25" s="132">
        <v>0</v>
      </c>
      <c r="D25" s="132">
        <v>0</v>
      </c>
      <c r="E25" s="132">
        <v>1.2731481481481499E-4</v>
      </c>
      <c r="F25" s="132">
        <v>4.0625000000000001E-3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4.1898148148148155E-3</v>
      </c>
    </row>
    <row r="26" spans="2:11">
      <c r="B26" s="50" t="s">
        <v>18</v>
      </c>
      <c r="C26" s="132">
        <v>2.44212962962963E-3</v>
      </c>
      <c r="D26" s="132">
        <v>2.47800925925926E-2</v>
      </c>
      <c r="E26" s="132">
        <v>3.5659722222222197E-2</v>
      </c>
      <c r="F26" s="132">
        <v>1.4814814814814801E-3</v>
      </c>
      <c r="G26" s="132">
        <v>7.6388888888888904E-4</v>
      </c>
      <c r="H26" s="132">
        <v>0</v>
      </c>
      <c r="I26" s="133">
        <v>0</v>
      </c>
      <c r="J26" s="134">
        <v>0</v>
      </c>
      <c r="K26" s="135">
        <f t="shared" si="2"/>
        <v>6.5127314814814791E-2</v>
      </c>
    </row>
    <row r="27" spans="2:11">
      <c r="B27" s="50" t="s">
        <v>19</v>
      </c>
      <c r="C27" s="132">
        <v>2.6585648148148101E-2</v>
      </c>
      <c r="D27" s="132">
        <v>1.8900462962963001E-2</v>
      </c>
      <c r="E27" s="132">
        <v>1.79398148148148E-3</v>
      </c>
      <c r="F27" s="132">
        <v>6.5509259259259297E-3</v>
      </c>
      <c r="G27" s="132">
        <v>3.66898148148148E-2</v>
      </c>
      <c r="H27" s="132">
        <v>0</v>
      </c>
      <c r="I27" s="133">
        <v>0</v>
      </c>
      <c r="J27" s="134">
        <v>0</v>
      </c>
      <c r="K27" s="135">
        <f t="shared" si="2"/>
        <v>9.0520833333333314E-2</v>
      </c>
    </row>
    <row r="28" spans="2:11" ht="15.75" thickBot="1">
      <c r="B28" s="55" t="s">
        <v>20</v>
      </c>
      <c r="C28" s="136">
        <v>3.00925925925926E-4</v>
      </c>
      <c r="D28" s="136">
        <v>9.2592592592592602E-5</v>
      </c>
      <c r="E28" s="136">
        <v>0</v>
      </c>
      <c r="F28" s="136">
        <v>2.8472222222222202E-3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3.2407407407407389E-3</v>
      </c>
    </row>
    <row r="29" spans="2:11" ht="16.5" thickTop="1" thickBot="1">
      <c r="B29" s="60" t="s">
        <v>3</v>
      </c>
      <c r="C29" s="131">
        <f>SUM(C23:C28)</f>
        <v>2.9606481481481435E-2</v>
      </c>
      <c r="D29" s="131">
        <f t="shared" ref="D29:K29" si="3">SUM(D23:D28)</f>
        <v>4.5810185185185238E-2</v>
      </c>
      <c r="E29" s="131">
        <f t="shared" si="3"/>
        <v>4.8344907407407378E-2</v>
      </c>
      <c r="F29" s="131">
        <f t="shared" si="3"/>
        <v>1.494212962962963E-2</v>
      </c>
      <c r="G29" s="131">
        <f t="shared" si="3"/>
        <v>4.9374999999999988E-2</v>
      </c>
      <c r="H29" s="131">
        <f t="shared" si="3"/>
        <v>0</v>
      </c>
      <c r="I29" s="131">
        <f t="shared" si="3"/>
        <v>0</v>
      </c>
      <c r="J29" s="131">
        <f t="shared" si="3"/>
        <v>0</v>
      </c>
      <c r="K29" s="140">
        <f t="shared" si="3"/>
        <v>0.18807870370370366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0.10175925925925913</v>
      </c>
      <c r="D31" s="131">
        <f t="shared" si="4"/>
        <v>0.12200231481481494</v>
      </c>
      <c r="E31" s="131">
        <f t="shared" si="4"/>
        <v>0.26181712962962955</v>
      </c>
      <c r="F31" s="131">
        <f t="shared" si="4"/>
        <v>0.102986111111111</v>
      </c>
      <c r="G31" s="131">
        <f t="shared" si="4"/>
        <v>0.20111111111111118</v>
      </c>
      <c r="H31" s="131">
        <f t="shared" si="4"/>
        <v>2.0532407407407409E-2</v>
      </c>
      <c r="I31" s="131">
        <f t="shared" si="4"/>
        <v>4.5497685185185183E-2</v>
      </c>
      <c r="J31" s="141">
        <f>SUM(J20,J29)</f>
        <v>0</v>
      </c>
      <c r="K31" s="142">
        <f t="shared" si="4"/>
        <v>0.85570601851851813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:K3"/>
    <mergeCell ref="B4:K4"/>
    <mergeCell ref="B33:K33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3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83"/>
  <dimension ref="B2:K33"/>
  <sheetViews>
    <sheetView showGridLines="0" showZeros="0" view="pageBreakPreview" topLeftCell="A4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146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4.6874999999999998E-3</v>
      </c>
      <c r="H10" s="130">
        <v>0</v>
      </c>
      <c r="I10" s="133">
        <v>0</v>
      </c>
      <c r="J10" s="144">
        <v>0</v>
      </c>
      <c r="K10" s="135">
        <f t="shared" si="0"/>
        <v>4.6874999999999998E-3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1.4004629629629599E-3</v>
      </c>
      <c r="I14" s="133">
        <v>0</v>
      </c>
      <c r="J14" s="144">
        <v>0</v>
      </c>
      <c r="K14" s="135">
        <f t="shared" si="0"/>
        <v>1.4004629629629599E-3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0</v>
      </c>
      <c r="E19" s="130">
        <v>0</v>
      </c>
      <c r="F19" s="130">
        <v>0</v>
      </c>
      <c r="G19" s="130">
        <v>4.9537037037036998E-3</v>
      </c>
      <c r="H19" s="130">
        <v>0</v>
      </c>
      <c r="I19" s="133">
        <v>0</v>
      </c>
      <c r="J19" s="144">
        <v>0</v>
      </c>
      <c r="K19" s="135">
        <f t="shared" si="0"/>
        <v>4.9537037037036998E-3</v>
      </c>
    </row>
    <row r="20" spans="2:11" ht="16.5" thickTop="1" thickBot="1">
      <c r="B20" s="60" t="s">
        <v>3</v>
      </c>
      <c r="C20" s="131">
        <f t="shared" ref="C20:K20" si="1">SUM(C7:C19)</f>
        <v>0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9.6412037037037004E-3</v>
      </c>
      <c r="H20" s="131">
        <f t="shared" si="1"/>
        <v>1.4004629629629599E-3</v>
      </c>
      <c r="I20" s="131">
        <f t="shared" si="1"/>
        <v>0</v>
      </c>
      <c r="J20" s="131">
        <f t="shared" si="1"/>
        <v>0</v>
      </c>
      <c r="K20" s="140">
        <f t="shared" si="1"/>
        <v>1.104166666666666E-2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1" t="s">
        <v>4</v>
      </c>
      <c r="K22" s="42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1.10648148148148E-2</v>
      </c>
      <c r="H23" s="132">
        <v>0</v>
      </c>
      <c r="I23" s="133">
        <v>0</v>
      </c>
      <c r="J23" s="134">
        <v>0</v>
      </c>
      <c r="K23" s="135">
        <f>SUM(C23:J23)</f>
        <v>1.10648148148148E-2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>SUM(C23:C28)</f>
        <v>0</v>
      </c>
      <c r="D29" s="131">
        <f t="shared" ref="D29:K29" si="3">SUM(D23:D28)</f>
        <v>0</v>
      </c>
      <c r="E29" s="131">
        <f t="shared" si="3"/>
        <v>0</v>
      </c>
      <c r="F29" s="131">
        <f t="shared" si="3"/>
        <v>0</v>
      </c>
      <c r="G29" s="131">
        <f t="shared" si="3"/>
        <v>1.10648148148148E-2</v>
      </c>
      <c r="H29" s="131">
        <f t="shared" si="3"/>
        <v>0</v>
      </c>
      <c r="I29" s="131">
        <f t="shared" si="3"/>
        <v>0</v>
      </c>
      <c r="J29" s="131">
        <f t="shared" si="3"/>
        <v>0</v>
      </c>
      <c r="K29" s="140">
        <f t="shared" si="3"/>
        <v>1.10648148148148E-2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2.0706018518518499E-2</v>
      </c>
      <c r="H31" s="131">
        <f t="shared" si="4"/>
        <v>1.4004629629629599E-3</v>
      </c>
      <c r="I31" s="131">
        <f t="shared" si="4"/>
        <v>0</v>
      </c>
      <c r="J31" s="141">
        <f>SUM(J20,J29)</f>
        <v>0</v>
      </c>
      <c r="K31" s="142">
        <f t="shared" si="4"/>
        <v>2.210648148148146E-2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B1:K67"/>
  <sheetViews>
    <sheetView showGridLines="0" showZeros="0" zoomScaleSheetLayoutView="9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4" t="s">
        <v>31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s="5" customFormat="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s="5" customFormat="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4.0312500000000001E-2</v>
      </c>
      <c r="D7" s="12">
        <f t="shared" ref="D7:D19" si="0">IFERROR(C7/C$20,0)</f>
        <v>0.18433448002116964</v>
      </c>
      <c r="E7" s="12">
        <f t="shared" ref="E7:E19" si="1">IFERROR(C7/C$31,0)</f>
        <v>6.3356070941337009E-2</v>
      </c>
      <c r="F7" s="11">
        <v>1.31828703703704E-2</v>
      </c>
      <c r="G7" s="12">
        <f t="shared" ref="G7:G19" si="2">IFERROR(F7/F$20,0)</f>
        <v>0.1570817818231969</v>
      </c>
      <c r="H7" s="12">
        <f t="shared" ref="H7:H19" si="3">IFERROR(F7/F$31,0)</f>
        <v>7.1680302076777974E-2</v>
      </c>
      <c r="I7" s="11">
        <v>5.3495370370370401E-2</v>
      </c>
      <c r="J7" s="12">
        <f t="shared" ref="J7:J19" si="4">IFERROR(I7/I$20,0)</f>
        <v>0.17677656238047898</v>
      </c>
      <c r="K7" s="14">
        <f t="shared" ref="K7:K19" si="5">IFERROR(I7/I$31,0)</f>
        <v>6.5222606364213703E-2</v>
      </c>
    </row>
    <row r="8" spans="2:11" s="5" customFormat="1">
      <c r="B8" s="148" t="s">
        <v>115</v>
      </c>
      <c r="C8" s="11">
        <v>6.15740740740741E-2</v>
      </c>
      <c r="D8" s="12">
        <f t="shared" si="0"/>
        <v>0.2815559671870867</v>
      </c>
      <c r="E8" s="12">
        <f t="shared" si="1"/>
        <v>9.6771259663483489E-2</v>
      </c>
      <c r="F8" s="11">
        <v>1.9571759259259299E-2</v>
      </c>
      <c r="G8" s="12">
        <f t="shared" si="2"/>
        <v>0.23320921252241081</v>
      </c>
      <c r="H8" s="12">
        <f t="shared" si="3"/>
        <v>0.10641913152926386</v>
      </c>
      <c r="I8" s="11">
        <v>8.1145833333333306E-2</v>
      </c>
      <c r="J8" s="12">
        <f t="shared" si="4"/>
        <v>0.26814809148626934</v>
      </c>
      <c r="K8" s="14">
        <f t="shared" si="5"/>
        <v>9.8934593946235785E-2</v>
      </c>
    </row>
    <row r="9" spans="2:11" s="5" customFormat="1">
      <c r="B9" s="10" t="s">
        <v>51</v>
      </c>
      <c r="C9" s="11">
        <v>3.3564814814814798E-3</v>
      </c>
      <c r="D9" s="12">
        <f t="shared" si="0"/>
        <v>1.5347975654935161E-2</v>
      </c>
      <c r="E9" s="12">
        <f t="shared" si="1"/>
        <v>5.2751250568440202E-3</v>
      </c>
      <c r="F9" s="11">
        <v>4.2939814814814802E-3</v>
      </c>
      <c r="G9" s="12">
        <f t="shared" si="2"/>
        <v>5.116535650255128E-2</v>
      </c>
      <c r="H9" s="12">
        <f t="shared" si="3"/>
        <v>2.3348017621145356E-2</v>
      </c>
      <c r="I9" s="11">
        <v>7.6504629629629596E-3</v>
      </c>
      <c r="J9" s="12">
        <f t="shared" si="4"/>
        <v>2.5281113745888463E-2</v>
      </c>
      <c r="K9" s="14">
        <f t="shared" si="5"/>
        <v>9.3275947223594134E-3</v>
      </c>
    </row>
    <row r="10" spans="2:11" s="5" customFormat="1">
      <c r="B10" s="10" t="s">
        <v>11</v>
      </c>
      <c r="C10" s="11">
        <v>3.0381944444444399E-2</v>
      </c>
      <c r="D10" s="12">
        <f t="shared" si="0"/>
        <v>0.13892564170415433</v>
      </c>
      <c r="E10" s="12">
        <f t="shared" si="1"/>
        <v>4.7748976807639794E-2</v>
      </c>
      <c r="F10" s="11">
        <v>2.4166666666666701E-2</v>
      </c>
      <c r="G10" s="12">
        <f t="shared" si="2"/>
        <v>0.28796028134050472</v>
      </c>
      <c r="H10" s="12">
        <f t="shared" si="3"/>
        <v>0.13140339836375092</v>
      </c>
      <c r="I10" s="11">
        <v>5.4548611111111103E-2</v>
      </c>
      <c r="J10" s="12">
        <f t="shared" si="4"/>
        <v>0.18025701828195517</v>
      </c>
      <c r="K10" s="14">
        <f t="shared" si="5"/>
        <v>6.650673816411487E-2</v>
      </c>
    </row>
    <row r="11" spans="2:11" s="5" customFormat="1">
      <c r="B11" s="10" t="s">
        <v>12</v>
      </c>
      <c r="C11" s="11">
        <v>3.2986111111111098E-3</v>
      </c>
      <c r="D11" s="12">
        <f t="shared" si="0"/>
        <v>1.5083355385022488E-2</v>
      </c>
      <c r="E11" s="12">
        <f t="shared" si="1"/>
        <v>5.1841746248294683E-3</v>
      </c>
      <c r="F11" s="11">
        <v>6.3541666666666703E-3</v>
      </c>
      <c r="G11" s="12">
        <f t="shared" si="2"/>
        <v>7.5713694662805059E-2</v>
      </c>
      <c r="H11" s="12">
        <f t="shared" si="3"/>
        <v>3.4550031466331031E-2</v>
      </c>
      <c r="I11" s="11">
        <v>9.6527777777777792E-3</v>
      </c>
      <c r="J11" s="12">
        <f t="shared" si="4"/>
        <v>3.1897804635508308E-2</v>
      </c>
      <c r="K11" s="14">
        <f t="shared" si="5"/>
        <v>1.1768856276017784E-2</v>
      </c>
    </row>
    <row r="12" spans="2:11" s="5" customFormat="1">
      <c r="B12" s="10" t="s">
        <v>186</v>
      </c>
      <c r="C12" s="11">
        <v>3.2407407407407402E-3</v>
      </c>
      <c r="D12" s="12">
        <f t="shared" si="0"/>
        <v>1.4818735115109817E-2</v>
      </c>
      <c r="E12" s="12">
        <f t="shared" si="1"/>
        <v>5.093224192814918E-3</v>
      </c>
      <c r="F12" s="11">
        <v>3.76157407407407E-3</v>
      </c>
      <c r="G12" s="12">
        <f t="shared" si="2"/>
        <v>4.4821403944283432E-2</v>
      </c>
      <c r="H12" s="12">
        <f t="shared" si="3"/>
        <v>2.0453115166771521E-2</v>
      </c>
      <c r="I12" s="11">
        <v>7.0023148148148102E-3</v>
      </c>
      <c r="J12" s="12">
        <f t="shared" si="4"/>
        <v>2.3139294729595337E-2</v>
      </c>
      <c r="K12" s="14">
        <f t="shared" si="5"/>
        <v>8.537359768574046E-3</v>
      </c>
    </row>
    <row r="13" spans="2:11" s="5" customFormat="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48" t="s">
        <v>222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48" t="s">
        <v>223</v>
      </c>
      <c r="C16" s="11">
        <v>3.42476851851852E-2</v>
      </c>
      <c r="D16" s="12">
        <f t="shared" si="0"/>
        <v>0.15660227573432134</v>
      </c>
      <c r="E16" s="12">
        <f t="shared" si="1"/>
        <v>5.3824465666211969E-2</v>
      </c>
      <c r="F16" s="11">
        <v>6.1342592592592601E-4</v>
      </c>
      <c r="G16" s="12">
        <f t="shared" si="2"/>
        <v>7.3093366432216145E-3</v>
      </c>
      <c r="H16" s="12">
        <f t="shared" si="3"/>
        <v>3.3354310887350525E-3</v>
      </c>
      <c r="I16" s="11">
        <v>3.48611111111111E-2</v>
      </c>
      <c r="J16" s="12">
        <f t="shared" si="4"/>
        <v>0.11519926566205153</v>
      </c>
      <c r="K16" s="14">
        <f t="shared" si="5"/>
        <v>4.2503351442884356E-2</v>
      </c>
    </row>
    <row r="17" spans="2:11" s="5" customFormat="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4.2280092592592598E-2</v>
      </c>
      <c r="D19" s="12">
        <f t="shared" si="0"/>
        <v>0.19333156919820063</v>
      </c>
      <c r="E19" s="12">
        <f t="shared" si="1"/>
        <v>6.6448385629831783E-2</v>
      </c>
      <c r="F19" s="11">
        <v>1.19791666666667E-2</v>
      </c>
      <c r="G19" s="12">
        <f t="shared" si="2"/>
        <v>0.14273893256102624</v>
      </c>
      <c r="H19" s="12">
        <f t="shared" si="3"/>
        <v>6.51353052234111E-2</v>
      </c>
      <c r="I19" s="11">
        <v>5.4259259259259299E-2</v>
      </c>
      <c r="J19" s="12">
        <f t="shared" si="4"/>
        <v>0.17930084907825303</v>
      </c>
      <c r="K19" s="14">
        <f t="shared" si="5"/>
        <v>6.6153954702603601E-2</v>
      </c>
    </row>
    <row r="20" spans="2:11" s="5" customFormat="1" ht="16.5" thickTop="1" thickBot="1">
      <c r="B20" s="31" t="s">
        <v>3</v>
      </c>
      <c r="C20" s="32">
        <f>SUM(C7:C19)</f>
        <v>0.21869212962962961</v>
      </c>
      <c r="D20" s="33">
        <f>IFERROR(SUM(D7:D19),0)</f>
        <v>1.0000000000000002</v>
      </c>
      <c r="E20" s="33">
        <f>IFERROR(SUM(E7:E19),0)</f>
        <v>0.34370168258299244</v>
      </c>
      <c r="F20" s="32">
        <f>SUM(F7:F19)</f>
        <v>8.392361111111124E-2</v>
      </c>
      <c r="G20" s="33">
        <f>IFERROR(SUM(G7:G19),0)</f>
        <v>1.0000000000000002</v>
      </c>
      <c r="H20" s="33">
        <f>IFERROR(SUM(H7:H19),0)</f>
        <v>0.45632473253618683</v>
      </c>
      <c r="I20" s="32">
        <f>SUM(I7:I19)</f>
        <v>0.30261574074074071</v>
      </c>
      <c r="J20" s="33">
        <f>IFERROR(SUM(J7:J19),0)</f>
        <v>1</v>
      </c>
      <c r="K20" s="34">
        <f>IFERROR(SUM(K7:K19),0)</f>
        <v>0.36895505538700357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1.0902777777777799E-2</v>
      </c>
      <c r="D23" s="19"/>
      <c r="E23" s="12">
        <f>IFERROR(C23/C$31,0)</f>
        <v>1.7135061391541653E-2</v>
      </c>
      <c r="F23" s="11">
        <v>8.4143518518518499E-3</v>
      </c>
      <c r="G23" s="19"/>
      <c r="H23" s="12">
        <f>IFERROR(F23/F$31,0)</f>
        <v>4.5752045311516644E-2</v>
      </c>
      <c r="I23" s="11">
        <v>1.9317129629629601E-2</v>
      </c>
      <c r="J23" s="19"/>
      <c r="K23" s="14">
        <f>IFERROR(I23/I$31,0)</f>
        <v>2.3551823890495985E-2</v>
      </c>
    </row>
    <row r="24" spans="2:11" s="5" customFormat="1">
      <c r="B24" s="18" t="s">
        <v>16</v>
      </c>
      <c r="C24" s="11">
        <v>3.9351851851851901E-4</v>
      </c>
      <c r="D24" s="19"/>
      <c r="E24" s="12">
        <f t="shared" ref="E24:E28" si="6">IFERROR(C24/C$31,0)</f>
        <v>6.1846293769895523E-4</v>
      </c>
      <c r="F24" s="11">
        <v>6.8287037037037003E-4</v>
      </c>
      <c r="G24" s="19"/>
      <c r="H24" s="12">
        <f t="shared" ref="H24:H28" si="7">IFERROR(F24/F$31,0)</f>
        <v>3.7130270610446787E-3</v>
      </c>
      <c r="I24" s="11">
        <v>1.07638888888889E-3</v>
      </c>
      <c r="J24" s="19"/>
      <c r="K24" s="14">
        <f t="shared" ref="K24:K28" si="8">IFERROR(I24/I$31,0)</f>
        <v>1.3123544768221282E-3</v>
      </c>
    </row>
    <row r="25" spans="2:11" s="5" customFormat="1">
      <c r="B25" s="18" t="s">
        <v>17</v>
      </c>
      <c r="C25" s="11">
        <v>8.7962962962963005E-4</v>
      </c>
      <c r="D25" s="19"/>
      <c r="E25" s="12">
        <f t="shared" si="6"/>
        <v>1.382446566621193E-3</v>
      </c>
      <c r="F25" s="11">
        <v>0</v>
      </c>
      <c r="G25" s="19"/>
      <c r="H25" s="12">
        <f t="shared" si="7"/>
        <v>0</v>
      </c>
      <c r="I25" s="11">
        <v>8.7962962962963005E-4</v>
      </c>
      <c r="J25" s="19"/>
      <c r="K25" s="14">
        <f t="shared" si="8"/>
        <v>1.0724617229944267E-3</v>
      </c>
    </row>
    <row r="26" spans="2:11" s="5" customFormat="1">
      <c r="B26" s="18" t="s">
        <v>18</v>
      </c>
      <c r="C26" s="11">
        <v>4.7129629629629598E-2</v>
      </c>
      <c r="D26" s="19"/>
      <c r="E26" s="12">
        <f t="shared" si="6"/>
        <v>7.4070031832651193E-2</v>
      </c>
      <c r="F26" s="11">
        <v>4.30208333333333E-2</v>
      </c>
      <c r="G26" s="19"/>
      <c r="H26" s="12">
        <f t="shared" si="7"/>
        <v>0.23392070484581468</v>
      </c>
      <c r="I26" s="11">
        <v>9.0150462962963002E-2</v>
      </c>
      <c r="J26" s="19"/>
      <c r="K26" s="14">
        <f t="shared" si="8"/>
        <v>0.10991321526846828</v>
      </c>
    </row>
    <row r="27" spans="2:11" s="5" customFormat="1">
      <c r="B27" s="18" t="s">
        <v>19</v>
      </c>
      <c r="C27" s="11">
        <v>0.35645833333333299</v>
      </c>
      <c r="D27" s="19"/>
      <c r="E27" s="12">
        <f t="shared" si="6"/>
        <v>0.56021828103683469</v>
      </c>
      <c r="F27" s="11">
        <v>4.45023148148148E-2</v>
      </c>
      <c r="G27" s="19"/>
      <c r="H27" s="12">
        <f t="shared" si="7"/>
        <v>0.24197608558842021</v>
      </c>
      <c r="I27" s="11">
        <v>0.40096064814814802</v>
      </c>
      <c r="J27" s="19"/>
      <c r="K27" s="14">
        <f t="shared" si="8"/>
        <v>0.48885909828547236</v>
      </c>
    </row>
    <row r="28" spans="2:11" s="5" customFormat="1" ht="15.75" thickBot="1">
      <c r="B28" s="23" t="s">
        <v>20</v>
      </c>
      <c r="C28" s="20">
        <v>1.8287037037037E-3</v>
      </c>
      <c r="D28" s="24"/>
      <c r="E28" s="21">
        <f t="shared" si="6"/>
        <v>2.8740336516598413E-3</v>
      </c>
      <c r="F28" s="20">
        <v>3.3680555555555599E-3</v>
      </c>
      <c r="G28" s="24"/>
      <c r="H28" s="21">
        <f t="shared" si="7"/>
        <v>1.8313404657017005E-2</v>
      </c>
      <c r="I28" s="20">
        <v>5.1967592592592603E-3</v>
      </c>
      <c r="J28" s="24"/>
      <c r="K28" s="22">
        <f t="shared" si="8"/>
        <v>6.3359909687433881E-3</v>
      </c>
    </row>
    <row r="29" spans="2:11" s="5" customFormat="1" ht="16.5" thickTop="1" thickBot="1">
      <c r="B29" s="31" t="s">
        <v>3</v>
      </c>
      <c r="C29" s="32">
        <f>SUM(C23:C28)</f>
        <v>0.41759259259259224</v>
      </c>
      <c r="D29" s="33"/>
      <c r="E29" s="33">
        <f>IFERROR(SUM(E23:E28),0)</f>
        <v>0.6562983174170075</v>
      </c>
      <c r="F29" s="32">
        <f>SUM(F23:F28)</f>
        <v>9.9988425925925883E-2</v>
      </c>
      <c r="G29" s="33"/>
      <c r="H29" s="33">
        <f>IFERROR(SUM(H23:H28),0)</f>
        <v>0.54367526746381323</v>
      </c>
      <c r="I29" s="32">
        <f>SUM(I23:I28)</f>
        <v>0.51758101851851834</v>
      </c>
      <c r="J29" s="33"/>
      <c r="K29" s="34">
        <f>IFERROR(SUM(K23:K28),0)</f>
        <v>0.63104494461299654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0.63628472222222188</v>
      </c>
      <c r="D31" s="35"/>
      <c r="E31" s="36">
        <f>IFERROR(SUM(E20,E29),0)</f>
        <v>1</v>
      </c>
      <c r="F31" s="32">
        <f>SUM(F20,F29)</f>
        <v>0.18391203703703712</v>
      </c>
      <c r="G31" s="35"/>
      <c r="H31" s="36">
        <f>IFERROR(SUM(H20,H29),0)</f>
        <v>1</v>
      </c>
      <c r="I31" s="32">
        <f>SUM(I20,I29)</f>
        <v>0.82019675925925906</v>
      </c>
      <c r="J31" s="35"/>
      <c r="K31" s="38">
        <f>IFERROR(SUM(K20,K29),0)</f>
        <v>1</v>
      </c>
    </row>
    <row r="32" spans="2:11" s="5" customFormat="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88"/>
  <dimension ref="B2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147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1.4236111111111101E-3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1.4236111111111101E-3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1.13541666666667E-2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1.13541666666667E-2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6.7708333333333301E-3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6.7708333333333301E-3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1.63194444444444E-3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1.63194444444444E-3</v>
      </c>
    </row>
    <row r="20" spans="2:11" ht="16.5" thickTop="1" thickBot="1">
      <c r="B20" s="60" t="s">
        <v>3</v>
      </c>
      <c r="C20" s="131">
        <v>0</v>
      </c>
      <c r="D20" s="131">
        <f t="shared" ref="D20:J20" si="1">SUM(D7:D19)</f>
        <v>9.8263888888888793E-3</v>
      </c>
      <c r="E20" s="131">
        <f t="shared" si="1"/>
        <v>0</v>
      </c>
      <c r="F20" s="131">
        <f t="shared" si="1"/>
        <v>1.13541666666667E-2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>SUM(K7:K19)</f>
        <v>2.1180555555555581E-2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1" t="s">
        <v>4</v>
      </c>
      <c r="K22" s="42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1.1076388888888899E-2</v>
      </c>
      <c r="H23" s="132">
        <v>0</v>
      </c>
      <c r="I23" s="133">
        <v>0</v>
      </c>
      <c r="J23" s="134">
        <v>0</v>
      </c>
      <c r="K23" s="135">
        <f>SUM(C23:J23)</f>
        <v>1.1076388888888899E-2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7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7.6157407407407398E-3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7.6157407407407398E-3</v>
      </c>
    </row>
    <row r="28" spans="2:11" ht="15.75" thickBot="1">
      <c r="B28" s="55" t="s">
        <v>20</v>
      </c>
      <c r="C28" s="136">
        <v>0</v>
      </c>
      <c r="D28" s="136">
        <v>5.0115740740740702E-3</v>
      </c>
      <c r="E28" s="136">
        <v>0</v>
      </c>
      <c r="F28" s="136">
        <v>5.7291666666666697E-3</v>
      </c>
      <c r="G28" s="136">
        <v>0</v>
      </c>
      <c r="H28" s="136">
        <v>0</v>
      </c>
      <c r="I28" s="137">
        <v>0</v>
      </c>
      <c r="J28" s="138">
        <v>0</v>
      </c>
      <c r="K28" s="139">
        <f>SUM(C28:J28)</f>
        <v>1.074074074074074E-2</v>
      </c>
    </row>
    <row r="29" spans="2:11" ht="16.5" thickTop="1" thickBot="1">
      <c r="B29" s="60" t="s">
        <v>3</v>
      </c>
      <c r="C29" s="131">
        <f>SUM(C23:C28)</f>
        <v>0</v>
      </c>
      <c r="D29" s="131">
        <f t="shared" ref="D29:K29" si="3">SUM(D23:D28)</f>
        <v>1.262731481481481E-2</v>
      </c>
      <c r="E29" s="131">
        <f t="shared" si="3"/>
        <v>0</v>
      </c>
      <c r="F29" s="131">
        <f t="shared" si="3"/>
        <v>5.7291666666666697E-3</v>
      </c>
      <c r="G29" s="131">
        <f t="shared" si="3"/>
        <v>1.1076388888888899E-2</v>
      </c>
      <c r="H29" s="131">
        <f t="shared" si="3"/>
        <v>0</v>
      </c>
      <c r="I29" s="131">
        <f t="shared" si="3"/>
        <v>0</v>
      </c>
      <c r="J29" s="131">
        <f t="shared" si="3"/>
        <v>0</v>
      </c>
      <c r="K29" s="140">
        <f t="shared" si="3"/>
        <v>2.943287037037038E-2</v>
      </c>
    </row>
    <row r="30" spans="2:11" ht="16.5" thickTop="1" thickBot="1">
      <c r="B30" s="59"/>
      <c r="C30" s="14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>SUM(C29,C20)</f>
        <v>0</v>
      </c>
      <c r="D31" s="131">
        <f t="shared" ref="D31:K31" si="4">SUM(D29,D20)</f>
        <v>2.2453703703703691E-2</v>
      </c>
      <c r="E31" s="131">
        <f t="shared" si="4"/>
        <v>0</v>
      </c>
      <c r="F31" s="131">
        <f t="shared" si="4"/>
        <v>1.708333333333337E-2</v>
      </c>
      <c r="G31" s="131">
        <f t="shared" si="4"/>
        <v>1.1076388888888899E-2</v>
      </c>
      <c r="H31" s="131">
        <f t="shared" si="4"/>
        <v>0</v>
      </c>
      <c r="I31" s="131">
        <f t="shared" si="4"/>
        <v>0</v>
      </c>
      <c r="J31" s="131">
        <f t="shared" si="4"/>
        <v>0</v>
      </c>
      <c r="K31" s="140">
        <f t="shared" si="4"/>
        <v>5.0613425925925964E-2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89"/>
  <dimension ref="B2:K33"/>
  <sheetViews>
    <sheetView showGridLines="0" showZeros="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148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1.5497685185185199E-2</v>
      </c>
      <c r="D7" s="130">
        <v>0</v>
      </c>
      <c r="E7" s="130">
        <v>3.37962962962963E-3</v>
      </c>
      <c r="F7" s="130">
        <v>0</v>
      </c>
      <c r="G7" s="130">
        <v>0</v>
      </c>
      <c r="H7" s="130">
        <v>3.7037037037036999E-3</v>
      </c>
      <c r="I7" s="133">
        <v>0</v>
      </c>
      <c r="J7" s="144">
        <v>0</v>
      </c>
      <c r="K7" s="135">
        <f>SUM(C7:J7)</f>
        <v>2.2581018518518528E-2</v>
      </c>
    </row>
    <row r="8" spans="2:11">
      <c r="B8" s="145" t="s">
        <v>115</v>
      </c>
      <c r="C8" s="130">
        <v>2.9513888888888901E-3</v>
      </c>
      <c r="D8" s="130">
        <v>0</v>
      </c>
      <c r="E8" s="130">
        <v>3.8194444444444398E-4</v>
      </c>
      <c r="F8" s="130">
        <v>0</v>
      </c>
      <c r="G8" s="130">
        <v>1.07638888888889E-3</v>
      </c>
      <c r="H8" s="130">
        <v>4.3287037037037001E-3</v>
      </c>
      <c r="I8" s="133">
        <v>0</v>
      </c>
      <c r="J8" s="144">
        <v>0</v>
      </c>
      <c r="K8" s="135">
        <f t="shared" ref="K8:K19" si="0">SUM(C8:J8)</f>
        <v>8.7384259259259238E-3</v>
      </c>
    </row>
    <row r="9" spans="2:11">
      <c r="B9" s="145" t="s">
        <v>51</v>
      </c>
      <c r="C9" s="130">
        <v>8.7384259259259307E-3</v>
      </c>
      <c r="D9" s="130">
        <v>0</v>
      </c>
      <c r="E9" s="130">
        <v>2.3148148148148099E-3</v>
      </c>
      <c r="F9" s="130">
        <v>0</v>
      </c>
      <c r="G9" s="130">
        <v>0</v>
      </c>
      <c r="H9" s="130">
        <v>6.7129629629629603E-4</v>
      </c>
      <c r="I9" s="133">
        <v>0</v>
      </c>
      <c r="J9" s="144">
        <v>0</v>
      </c>
      <c r="K9" s="135">
        <f t="shared" si="0"/>
        <v>1.1724537037037037E-2</v>
      </c>
    </row>
    <row r="10" spans="2:11">
      <c r="B10" s="145" t="s">
        <v>11</v>
      </c>
      <c r="C10" s="130">
        <v>2.0266203703703699E-2</v>
      </c>
      <c r="D10" s="130">
        <v>0</v>
      </c>
      <c r="E10" s="130">
        <v>4.9652777777777803E-3</v>
      </c>
      <c r="F10" s="130">
        <v>0</v>
      </c>
      <c r="G10" s="130">
        <v>0</v>
      </c>
      <c r="H10" s="130">
        <v>8.2870370370370407E-3</v>
      </c>
      <c r="I10" s="133">
        <v>0</v>
      </c>
      <c r="J10" s="144">
        <v>0</v>
      </c>
      <c r="K10" s="135">
        <f t="shared" si="0"/>
        <v>3.3518518518518517E-2</v>
      </c>
    </row>
    <row r="11" spans="2:11">
      <c r="B11" s="43" t="s">
        <v>12</v>
      </c>
      <c r="C11" s="130">
        <v>8.9120370370370395E-3</v>
      </c>
      <c r="D11" s="130">
        <v>0</v>
      </c>
      <c r="E11" s="130">
        <v>0</v>
      </c>
      <c r="F11" s="130">
        <v>0</v>
      </c>
      <c r="G11" s="130">
        <v>4.2824074074074102E-4</v>
      </c>
      <c r="H11" s="130">
        <v>6.9444444444444404E-4</v>
      </c>
      <c r="I11" s="133">
        <v>0</v>
      </c>
      <c r="J11" s="144">
        <v>0</v>
      </c>
      <c r="K11" s="135">
        <f t="shared" si="0"/>
        <v>1.0034722222222224E-2</v>
      </c>
    </row>
    <row r="12" spans="2:11">
      <c r="B12" s="43" t="s">
        <v>186</v>
      </c>
      <c r="C12" s="130">
        <v>7.1296296296296299E-3</v>
      </c>
      <c r="D12" s="130">
        <v>0</v>
      </c>
      <c r="E12" s="130">
        <v>2.5462962962962999E-4</v>
      </c>
      <c r="F12" s="130">
        <v>0</v>
      </c>
      <c r="G12" s="130">
        <v>6.8287037037036997E-3</v>
      </c>
      <c r="H12" s="130">
        <v>1.2384259259259299E-3</v>
      </c>
      <c r="I12" s="133">
        <v>0</v>
      </c>
      <c r="J12" s="144">
        <v>0</v>
      </c>
      <c r="K12" s="135">
        <f t="shared" si="0"/>
        <v>1.5451388888888888E-2</v>
      </c>
    </row>
    <row r="13" spans="2:11">
      <c r="B13" s="43" t="s">
        <v>122</v>
      </c>
      <c r="C13" s="130">
        <v>4.0393518518518504E-3</v>
      </c>
      <c r="D13" s="130">
        <v>0</v>
      </c>
      <c r="E13" s="130">
        <v>0</v>
      </c>
      <c r="F13" s="130">
        <v>0</v>
      </c>
      <c r="G13" s="130">
        <v>0</v>
      </c>
      <c r="H13" s="130">
        <v>1.38888888888889E-4</v>
      </c>
      <c r="I13" s="133">
        <v>0</v>
      </c>
      <c r="J13" s="144">
        <v>0</v>
      </c>
      <c r="K13" s="135">
        <f t="shared" si="0"/>
        <v>4.1782407407407393E-3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3.0671296296296302E-3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3.0671296296296302E-3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9.6064814814814797E-3</v>
      </c>
      <c r="D19" s="130">
        <v>4.1319444444444398E-3</v>
      </c>
      <c r="E19" s="130">
        <v>5.9375000000000001E-3</v>
      </c>
      <c r="F19" s="130">
        <v>0</v>
      </c>
      <c r="G19" s="130">
        <v>1.0335648148148101E-2</v>
      </c>
      <c r="H19" s="130">
        <v>0</v>
      </c>
      <c r="I19" s="133">
        <v>0</v>
      </c>
      <c r="J19" s="144">
        <v>0</v>
      </c>
      <c r="K19" s="135">
        <f t="shared" si="0"/>
        <v>3.001157407407402E-2</v>
      </c>
    </row>
    <row r="20" spans="2:11" ht="16.5" thickTop="1" thickBot="1">
      <c r="B20" s="60" t="s">
        <v>3</v>
      </c>
      <c r="C20" s="131">
        <f t="shared" ref="C20:K20" si="1">SUM(C7:C19)</f>
        <v>8.020833333333334E-2</v>
      </c>
      <c r="D20" s="131">
        <f t="shared" si="1"/>
        <v>4.1319444444444398E-3</v>
      </c>
      <c r="E20" s="131">
        <f t="shared" si="1"/>
        <v>1.7233796296296296E-2</v>
      </c>
      <c r="F20" s="131">
        <f t="shared" si="1"/>
        <v>0</v>
      </c>
      <c r="G20" s="131">
        <f t="shared" si="1"/>
        <v>1.8668981481481432E-2</v>
      </c>
      <c r="H20" s="131">
        <f t="shared" si="1"/>
        <v>1.9062500000000003E-2</v>
      </c>
      <c r="I20" s="131">
        <f t="shared" si="1"/>
        <v>0</v>
      </c>
      <c r="J20" s="131">
        <f t="shared" si="1"/>
        <v>0</v>
      </c>
      <c r="K20" s="140">
        <f t="shared" si="1"/>
        <v>0.13930555555555549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1.10532407407407E-2</v>
      </c>
      <c r="H23" s="132">
        <v>1.5972222222222199E-3</v>
      </c>
      <c r="I23" s="133">
        <v>0</v>
      </c>
      <c r="J23" s="134">
        <v>0</v>
      </c>
      <c r="K23" s="135">
        <f>SUM(C23:J23)</f>
        <v>1.2650462962962921E-2</v>
      </c>
    </row>
    <row r="24" spans="2:11">
      <c r="B24" s="50" t="s">
        <v>16</v>
      </c>
      <c r="C24" s="132">
        <v>2.7777777777777799E-4</v>
      </c>
      <c r="D24" s="132">
        <v>0</v>
      </c>
      <c r="E24" s="132">
        <v>0</v>
      </c>
      <c r="F24" s="132">
        <v>0</v>
      </c>
      <c r="G24" s="132">
        <v>0</v>
      </c>
      <c r="H24" s="132">
        <v>2.31481481481481E-4</v>
      </c>
      <c r="I24" s="133">
        <v>0</v>
      </c>
      <c r="J24" s="134">
        <v>0</v>
      </c>
      <c r="K24" s="135">
        <f t="shared" ref="K24:K28" si="2">SUM(C24:J24)</f>
        <v>5.09259259259259E-4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6.7129629629629603E-4</v>
      </c>
      <c r="I25" s="133">
        <v>0</v>
      </c>
      <c r="J25" s="134">
        <v>0</v>
      </c>
      <c r="K25" s="135">
        <f t="shared" si="2"/>
        <v>6.7129629629629603E-4</v>
      </c>
    </row>
    <row r="26" spans="2:11">
      <c r="B26" s="50" t="s">
        <v>18</v>
      </c>
      <c r="C26" s="132">
        <v>1.65509259259259E-3</v>
      </c>
      <c r="D26" s="132">
        <v>0</v>
      </c>
      <c r="E26" s="132">
        <v>2.4305555555555601E-4</v>
      </c>
      <c r="F26" s="132">
        <v>0</v>
      </c>
      <c r="G26" s="132">
        <v>7.2916666666666703E-4</v>
      </c>
      <c r="H26" s="132">
        <v>5.4282407407407404E-3</v>
      </c>
      <c r="I26" s="133">
        <v>0</v>
      </c>
      <c r="J26" s="134">
        <v>0</v>
      </c>
      <c r="K26" s="135">
        <f t="shared" si="2"/>
        <v>8.0555555555555537E-3</v>
      </c>
    </row>
    <row r="27" spans="2:11">
      <c r="B27" s="50" t="s">
        <v>19</v>
      </c>
      <c r="C27" s="132">
        <v>9.1701388888888902E-2</v>
      </c>
      <c r="D27" s="132">
        <v>5.0925925925925904E-3</v>
      </c>
      <c r="E27" s="132">
        <v>8.6805555555555594E-3</v>
      </c>
      <c r="F27" s="132">
        <v>0</v>
      </c>
      <c r="G27" s="132">
        <v>1.38888888888889E-4</v>
      </c>
      <c r="H27" s="132">
        <v>2.5000000000000001E-3</v>
      </c>
      <c r="I27" s="133">
        <v>0</v>
      </c>
      <c r="J27" s="134">
        <v>0</v>
      </c>
      <c r="K27" s="135">
        <f t="shared" si="2"/>
        <v>0.10811342592592593</v>
      </c>
    </row>
    <row r="28" spans="2:11" ht="15.75" thickBot="1">
      <c r="B28" s="55" t="s">
        <v>20</v>
      </c>
      <c r="C28" s="136">
        <v>3.1250000000000002E-3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3.1250000000000002E-3</v>
      </c>
    </row>
    <row r="29" spans="2:11" ht="16.5" thickTop="1" thickBot="1">
      <c r="B29" s="60" t="s">
        <v>3</v>
      </c>
      <c r="C29" s="131">
        <f t="shared" ref="C29:K29" si="3">SUM(C23:C28)</f>
        <v>9.6759259259259267E-2</v>
      </c>
      <c r="D29" s="131">
        <f t="shared" si="3"/>
        <v>5.0925925925925904E-3</v>
      </c>
      <c r="E29" s="131">
        <f t="shared" si="3"/>
        <v>8.9236111111111148E-3</v>
      </c>
      <c r="F29" s="131">
        <f t="shared" si="3"/>
        <v>0</v>
      </c>
      <c r="G29" s="131">
        <f t="shared" si="3"/>
        <v>1.1921296296296256E-2</v>
      </c>
      <c r="H29" s="131">
        <f t="shared" si="3"/>
        <v>1.0428240740740738E-2</v>
      </c>
      <c r="I29" s="131">
        <f t="shared" si="3"/>
        <v>0</v>
      </c>
      <c r="J29" s="131">
        <f>SUM(J23:J28)</f>
        <v>0</v>
      </c>
      <c r="K29" s="140">
        <f t="shared" si="3"/>
        <v>0.13312499999999994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0.17696759259259259</v>
      </c>
      <c r="D31" s="131">
        <f t="shared" si="4"/>
        <v>9.2245370370370311E-3</v>
      </c>
      <c r="E31" s="131">
        <f t="shared" si="4"/>
        <v>2.615740740740741E-2</v>
      </c>
      <c r="F31" s="131">
        <f t="shared" si="4"/>
        <v>0</v>
      </c>
      <c r="G31" s="131">
        <f t="shared" si="4"/>
        <v>3.0590277777777689E-2</v>
      </c>
      <c r="H31" s="131">
        <f t="shared" si="4"/>
        <v>2.9490740740740741E-2</v>
      </c>
      <c r="I31" s="131">
        <f t="shared" si="4"/>
        <v>0</v>
      </c>
      <c r="J31" s="141">
        <f>SUM(J20,J29)</f>
        <v>0</v>
      </c>
      <c r="K31" s="142">
        <f t="shared" si="4"/>
        <v>0.2724305555555554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90"/>
  <dimension ref="B2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149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0</v>
      </c>
    </row>
    <row r="20" spans="2:11" ht="16.5" thickTop="1" thickBot="1">
      <c r="B20" s="60" t="s">
        <v>3</v>
      </c>
      <c r="C20" s="131">
        <f t="shared" ref="C20:K20" si="1">SUM(C7:C19)</f>
        <v>0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0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0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0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Foglio91"/>
  <dimension ref="B2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150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0</v>
      </c>
    </row>
    <row r="20" spans="2:11" ht="16.5" thickTop="1" thickBot="1">
      <c r="B20" s="60" t="s">
        <v>3</v>
      </c>
      <c r="C20" s="131">
        <f t="shared" ref="C20:K20" si="1">SUM(C7:C19)</f>
        <v>0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0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0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0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Foglio92"/>
  <dimension ref="B2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151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0</v>
      </c>
    </row>
    <row r="20" spans="2:11" ht="16.5" thickTop="1" thickBot="1">
      <c r="B20" s="60" t="s">
        <v>3</v>
      </c>
      <c r="C20" s="131">
        <f t="shared" ref="C20:K20" si="1">SUM(C7:C19)</f>
        <v>0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0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0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0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Foglio93"/>
  <dimension ref="B2:K33"/>
  <sheetViews>
    <sheetView showGridLines="0" showZeros="0" view="pageBreakPreview" zoomScaleNormal="8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152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1.1458333333333301E-3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1.1458333333333301E-3</v>
      </c>
    </row>
    <row r="9" spans="2:11">
      <c r="B9" s="145" t="s">
        <v>51</v>
      </c>
      <c r="C9" s="130">
        <v>1.19212962962963E-3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1.19212962962963E-3</v>
      </c>
    </row>
    <row r="10" spans="2:11">
      <c r="B10" s="145" t="s">
        <v>11</v>
      </c>
      <c r="C10" s="130">
        <v>2.7777777777777801E-3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2.7777777777777801E-3</v>
      </c>
    </row>
    <row r="11" spans="2:11">
      <c r="B11" s="43" t="s">
        <v>12</v>
      </c>
      <c r="C11" s="130">
        <v>1.2268518518518501E-3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1.2268518518518501E-3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9.2592592592592596E-4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9.2592592592592596E-4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6.08796296296296E-3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6.08796296296296E-3</v>
      </c>
    </row>
    <row r="20" spans="2:11" ht="16.5" thickTop="1" thickBot="1">
      <c r="B20" s="60" t="s">
        <v>3</v>
      </c>
      <c r="C20" s="131">
        <f t="shared" ref="C20:K20" si="1">SUM(C7:C19)</f>
        <v>1.3356481481481476E-2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1.3356481481481476E-2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0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0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1.3356481481481476E-2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1.3356481481481476E-2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Foglio94"/>
  <dimension ref="B2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153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0</v>
      </c>
    </row>
    <row r="20" spans="2:11" ht="16.5" thickTop="1" thickBot="1">
      <c r="B20" s="60" t="s">
        <v>3</v>
      </c>
      <c r="C20" s="131">
        <f t="shared" ref="C20:K20" si="1">SUM(C7:C19)</f>
        <v>0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0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0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0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Foglio95"/>
  <dimension ref="B2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154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5.09259259259259E-4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5.09259259259259E-4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0</v>
      </c>
    </row>
    <row r="20" spans="2:11" ht="16.5" thickTop="1" thickBot="1">
      <c r="B20" s="60" t="s">
        <v>3</v>
      </c>
      <c r="C20" s="131">
        <f t="shared" ref="C20:K20" si="1">SUM(C7:C19)</f>
        <v>0</v>
      </c>
      <c r="D20" s="131">
        <f t="shared" si="1"/>
        <v>0</v>
      </c>
      <c r="E20" s="131">
        <f t="shared" si="1"/>
        <v>5.09259259259259E-4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5.09259259259259E-4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0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0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</v>
      </c>
      <c r="D31" s="131">
        <f t="shared" si="4"/>
        <v>0</v>
      </c>
      <c r="E31" s="131">
        <f t="shared" si="4"/>
        <v>5.09259259259259E-4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5.09259259259259E-4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Foglio96"/>
  <dimension ref="B2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155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1.54398148148148E-2</v>
      </c>
      <c r="D7" s="130">
        <v>0</v>
      </c>
      <c r="E7" s="130">
        <v>0</v>
      </c>
      <c r="F7" s="130">
        <v>0</v>
      </c>
      <c r="G7" s="130">
        <v>5.4976851851851897E-3</v>
      </c>
      <c r="H7" s="130">
        <v>0</v>
      </c>
      <c r="I7" s="133">
        <v>0</v>
      </c>
      <c r="J7" s="144">
        <v>5.4398148148148101E-4</v>
      </c>
      <c r="K7" s="135">
        <f>SUM(C7:J7)</f>
        <v>2.1481481481481473E-2</v>
      </c>
    </row>
    <row r="8" spans="2:11">
      <c r="B8" s="145" t="s">
        <v>115</v>
      </c>
      <c r="C8" s="130">
        <v>1.03587962962963E-2</v>
      </c>
      <c r="D8" s="130">
        <v>0</v>
      </c>
      <c r="E8" s="130">
        <v>0</v>
      </c>
      <c r="F8" s="130">
        <v>0</v>
      </c>
      <c r="G8" s="130">
        <v>4.2245370370370397E-3</v>
      </c>
      <c r="H8" s="130">
        <v>0</v>
      </c>
      <c r="I8" s="133">
        <v>0</v>
      </c>
      <c r="J8" s="144">
        <v>1.9212962962963001E-3</v>
      </c>
      <c r="K8" s="135">
        <f t="shared" ref="K8:K19" si="0">SUM(C8:J8)</f>
        <v>1.650462962962964E-2</v>
      </c>
    </row>
    <row r="9" spans="2:11">
      <c r="B9" s="145" t="s">
        <v>51</v>
      </c>
      <c r="C9" s="130">
        <v>3.1250000000000001E-4</v>
      </c>
      <c r="D9" s="130">
        <v>0</v>
      </c>
      <c r="E9" s="130">
        <v>0</v>
      </c>
      <c r="F9" s="130">
        <v>0</v>
      </c>
      <c r="G9" s="130">
        <v>2.6620370370370399E-4</v>
      </c>
      <c r="H9" s="130">
        <v>0</v>
      </c>
      <c r="I9" s="133">
        <v>0</v>
      </c>
      <c r="J9" s="144">
        <v>2.6620370370370399E-4</v>
      </c>
      <c r="K9" s="135">
        <f t="shared" si="0"/>
        <v>8.4490740740740793E-4</v>
      </c>
    </row>
    <row r="10" spans="2:11">
      <c r="B10" s="145" t="s">
        <v>11</v>
      </c>
      <c r="C10" s="130">
        <v>1.7916666666666699E-2</v>
      </c>
      <c r="D10" s="130">
        <v>0</v>
      </c>
      <c r="E10" s="130">
        <v>0</v>
      </c>
      <c r="F10" s="130">
        <v>0</v>
      </c>
      <c r="G10" s="130">
        <v>2.7777777777777799E-4</v>
      </c>
      <c r="H10" s="130">
        <v>0</v>
      </c>
      <c r="I10" s="133">
        <v>0</v>
      </c>
      <c r="J10" s="144">
        <v>2.6620370370370399E-4</v>
      </c>
      <c r="K10" s="135">
        <f t="shared" si="0"/>
        <v>1.8460648148148181E-2</v>
      </c>
    </row>
    <row r="11" spans="2:11">
      <c r="B11" s="43" t="s">
        <v>12</v>
      </c>
      <c r="C11" s="130">
        <v>1.1226851851851901E-3</v>
      </c>
      <c r="D11" s="130">
        <v>0</v>
      </c>
      <c r="E11" s="130">
        <v>0</v>
      </c>
      <c r="F11" s="130">
        <v>0</v>
      </c>
      <c r="G11" s="130">
        <v>8.6574074074074105E-3</v>
      </c>
      <c r="H11" s="130">
        <v>0</v>
      </c>
      <c r="I11" s="133">
        <v>0</v>
      </c>
      <c r="J11" s="144">
        <v>8.6574074074074105E-3</v>
      </c>
      <c r="K11" s="135">
        <f t="shared" si="0"/>
        <v>1.8437500000000009E-2</v>
      </c>
    </row>
    <row r="12" spans="2:11">
      <c r="B12" s="43" t="s">
        <v>186</v>
      </c>
      <c r="C12" s="130">
        <v>2.0601851851851901E-3</v>
      </c>
      <c r="D12" s="130">
        <v>0</v>
      </c>
      <c r="E12" s="130">
        <v>0</v>
      </c>
      <c r="F12" s="130">
        <v>0</v>
      </c>
      <c r="G12" s="130">
        <v>6.7129629629629603E-4</v>
      </c>
      <c r="H12" s="130">
        <v>0</v>
      </c>
      <c r="I12" s="133">
        <v>0</v>
      </c>
      <c r="J12" s="144">
        <v>0</v>
      </c>
      <c r="K12" s="135">
        <f t="shared" si="0"/>
        <v>2.7314814814814862E-3</v>
      </c>
    </row>
    <row r="13" spans="2:11">
      <c r="B13" s="43" t="s">
        <v>122</v>
      </c>
      <c r="C13" s="130">
        <v>9.3518518518518508E-3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9.3518518518518508E-3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3.4722222222222202E-4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3.4722222222222202E-4</v>
      </c>
    </row>
    <row r="16" spans="2:11">
      <c r="B16" s="43" t="s">
        <v>223</v>
      </c>
      <c r="C16" s="130">
        <v>6.1805555555555598E-3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6.1805555555555598E-3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2.29513888888889E-2</v>
      </c>
      <c r="D19" s="130">
        <v>0</v>
      </c>
      <c r="E19" s="130">
        <v>0</v>
      </c>
      <c r="F19" s="130">
        <v>0</v>
      </c>
      <c r="G19" s="130">
        <v>6.3657407407407404E-3</v>
      </c>
      <c r="H19" s="130">
        <v>0</v>
      </c>
      <c r="I19" s="133">
        <v>0</v>
      </c>
      <c r="J19" s="144">
        <v>1.46990740740741E-3</v>
      </c>
      <c r="K19" s="135">
        <f t="shared" si="0"/>
        <v>3.078703703703705E-2</v>
      </c>
    </row>
    <row r="20" spans="2:11" ht="16.5" thickTop="1" thickBot="1">
      <c r="B20" s="60" t="s">
        <v>3</v>
      </c>
      <c r="C20" s="131">
        <f t="shared" ref="C20:K20" si="1">SUM(C7:C19)</f>
        <v>8.6041666666666711E-2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2.5960648148148156E-2</v>
      </c>
      <c r="H20" s="131">
        <f t="shared" si="1"/>
        <v>0</v>
      </c>
      <c r="I20" s="131">
        <f t="shared" si="1"/>
        <v>0</v>
      </c>
      <c r="J20" s="131">
        <f t="shared" si="1"/>
        <v>1.3125000000000008E-2</v>
      </c>
      <c r="K20" s="140">
        <f t="shared" si="1"/>
        <v>0.12512731481481487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1.6087962962963E-3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1.6087962962963E-3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7.2222222222222202E-3</v>
      </c>
      <c r="D26" s="132">
        <v>0</v>
      </c>
      <c r="E26" s="132">
        <v>0</v>
      </c>
      <c r="F26" s="132">
        <v>0</v>
      </c>
      <c r="G26" s="132">
        <v>4.1666666666666702E-4</v>
      </c>
      <c r="H26" s="132">
        <v>0</v>
      </c>
      <c r="I26" s="133">
        <v>0</v>
      </c>
      <c r="J26" s="134">
        <v>0</v>
      </c>
      <c r="K26" s="135">
        <f t="shared" si="2"/>
        <v>7.6388888888888869E-3</v>
      </c>
    </row>
    <row r="27" spans="2:11">
      <c r="B27" s="50" t="s">
        <v>19</v>
      </c>
      <c r="C27" s="132">
        <v>4.60532407407407E-2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4.60532407407407E-2</v>
      </c>
    </row>
    <row r="28" spans="2:11" ht="15.75" thickBot="1">
      <c r="B28" s="55" t="s">
        <v>20</v>
      </c>
      <c r="C28" s="136">
        <v>2.5462962962962999E-4</v>
      </c>
      <c r="D28" s="136">
        <v>0</v>
      </c>
      <c r="E28" s="136">
        <v>0</v>
      </c>
      <c r="F28" s="136">
        <v>0</v>
      </c>
      <c r="G28" s="136">
        <v>4.5138888888888898E-4</v>
      </c>
      <c r="H28" s="136">
        <v>0</v>
      </c>
      <c r="I28" s="137">
        <v>0</v>
      </c>
      <c r="J28" s="138">
        <v>0</v>
      </c>
      <c r="K28" s="139">
        <f t="shared" si="2"/>
        <v>7.0601851851851902E-4</v>
      </c>
    </row>
    <row r="29" spans="2:11" ht="16.5" thickTop="1" thickBot="1">
      <c r="B29" s="60" t="s">
        <v>3</v>
      </c>
      <c r="C29" s="131">
        <f t="shared" ref="C29:K29" si="3">SUM(C23:C28)</f>
        <v>5.5138888888888848E-2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8.6805555555555594E-4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5.6006944444444401E-2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0.14118055555555556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2.6828703703703712E-2</v>
      </c>
      <c r="H31" s="131">
        <f t="shared" si="4"/>
        <v>0</v>
      </c>
      <c r="I31" s="131">
        <f t="shared" si="4"/>
        <v>0</v>
      </c>
      <c r="J31" s="141">
        <f>SUM(J20,J29)</f>
        <v>1.3125000000000008E-2</v>
      </c>
      <c r="K31" s="142">
        <f t="shared" si="4"/>
        <v>0.18113425925925927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Foglio97"/>
  <dimension ref="B2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156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0</v>
      </c>
    </row>
    <row r="20" spans="2:11" ht="16.5" thickTop="1" thickBot="1">
      <c r="B20" s="60" t="s">
        <v>3</v>
      </c>
      <c r="C20" s="131">
        <f t="shared" ref="C20:K20" si="1">SUM(C7:C19)</f>
        <v>0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0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0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0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B2:K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84" t="s">
        <v>40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2.0023148148148099E-2</v>
      </c>
      <c r="D7" s="12">
        <f t="shared" ref="D7:D19" si="0">IFERROR(C7/C$20,0)</f>
        <v>0.2741679873217111</v>
      </c>
      <c r="E7" s="12">
        <f t="shared" ref="E7:E19" si="1">IFERROR(C7/C$31,0)</f>
        <v>0.12528061409225841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2.0023148148148099E-2</v>
      </c>
      <c r="J7" s="12">
        <f t="shared" ref="J7:J19" si="4">IFERROR(I7/I$20,0)</f>
        <v>0.2741679873217111</v>
      </c>
      <c r="K7" s="14">
        <f t="shared" ref="K7:K19" si="5">IFERROR(I7/I$31,0)</f>
        <v>0.12528061409225841</v>
      </c>
    </row>
    <row r="8" spans="2:11">
      <c r="B8" s="148" t="s">
        <v>115</v>
      </c>
      <c r="C8" s="11">
        <v>1.35300925925926E-2</v>
      </c>
      <c r="D8" s="12">
        <f t="shared" si="0"/>
        <v>0.18526148969889089</v>
      </c>
      <c r="E8" s="12">
        <f t="shared" si="1"/>
        <v>8.4654935187196828E-2</v>
      </c>
      <c r="F8" s="11">
        <v>0</v>
      </c>
      <c r="G8" s="12">
        <f t="shared" si="2"/>
        <v>0</v>
      </c>
      <c r="H8" s="12">
        <f t="shared" si="3"/>
        <v>0</v>
      </c>
      <c r="I8" s="11">
        <v>1.35300925925926E-2</v>
      </c>
      <c r="J8" s="12">
        <f t="shared" si="4"/>
        <v>0.18526148969889089</v>
      </c>
      <c r="K8" s="14">
        <f t="shared" si="5"/>
        <v>8.4654935187196828E-2</v>
      </c>
    </row>
    <row r="9" spans="2:11">
      <c r="B9" s="10" t="s">
        <v>51</v>
      </c>
      <c r="C9" s="11">
        <v>2.4768518518518499E-3</v>
      </c>
      <c r="D9" s="12">
        <f t="shared" si="0"/>
        <v>3.3914421553090331E-2</v>
      </c>
      <c r="E9" s="12">
        <f t="shared" si="1"/>
        <v>1.5497139546672452E-2</v>
      </c>
      <c r="F9" s="11">
        <v>0</v>
      </c>
      <c r="G9" s="12">
        <f t="shared" si="2"/>
        <v>0</v>
      </c>
      <c r="H9" s="12">
        <f t="shared" si="3"/>
        <v>0</v>
      </c>
      <c r="I9" s="11">
        <v>2.4768518518518499E-3</v>
      </c>
      <c r="J9" s="12">
        <f t="shared" si="4"/>
        <v>3.3914421553090331E-2</v>
      </c>
      <c r="K9" s="14">
        <f t="shared" si="5"/>
        <v>1.5497139546672452E-2</v>
      </c>
    </row>
    <row r="10" spans="2:11">
      <c r="B10" s="10" t="s">
        <v>11</v>
      </c>
      <c r="C10" s="11">
        <v>1.1655092592592601E-2</v>
      </c>
      <c r="D10" s="12">
        <f t="shared" si="0"/>
        <v>0.15958795562599074</v>
      </c>
      <c r="E10" s="12">
        <f t="shared" si="1"/>
        <v>7.2923455717285895E-2</v>
      </c>
      <c r="F10" s="11">
        <v>0</v>
      </c>
      <c r="G10" s="12">
        <f t="shared" si="2"/>
        <v>0</v>
      </c>
      <c r="H10" s="12">
        <f t="shared" si="3"/>
        <v>0</v>
      </c>
      <c r="I10" s="11">
        <v>1.1655092592592601E-2</v>
      </c>
      <c r="J10" s="12">
        <f t="shared" si="4"/>
        <v>0.15958795562599074</v>
      </c>
      <c r="K10" s="14">
        <f t="shared" si="5"/>
        <v>7.2923455717285895E-2</v>
      </c>
    </row>
    <row r="11" spans="2:11">
      <c r="B11" s="10" t="s">
        <v>12</v>
      </c>
      <c r="C11" s="11">
        <v>3.81944444444444E-3</v>
      </c>
      <c r="D11" s="12">
        <f t="shared" si="0"/>
        <v>5.229793977812993E-2</v>
      </c>
      <c r="E11" s="12">
        <f t="shared" si="1"/>
        <v>2.3897458179448165E-2</v>
      </c>
      <c r="F11" s="11">
        <v>0</v>
      </c>
      <c r="G11" s="12">
        <f t="shared" si="2"/>
        <v>0</v>
      </c>
      <c r="H11" s="12">
        <f t="shared" si="3"/>
        <v>0</v>
      </c>
      <c r="I11" s="11">
        <v>3.81944444444444E-3</v>
      </c>
      <c r="J11" s="12">
        <f t="shared" si="4"/>
        <v>5.229793977812993E-2</v>
      </c>
      <c r="K11" s="14">
        <f t="shared" si="5"/>
        <v>2.3897458179448165E-2</v>
      </c>
    </row>
    <row r="12" spans="2:11">
      <c r="B12" s="10" t="s">
        <v>186</v>
      </c>
      <c r="C12" s="11">
        <v>7.9745370370370404E-3</v>
      </c>
      <c r="D12" s="12">
        <f t="shared" si="0"/>
        <v>0.10919175911251994</v>
      </c>
      <c r="E12" s="12">
        <f t="shared" si="1"/>
        <v>4.989499601709034E-2</v>
      </c>
      <c r="F12" s="11">
        <v>0</v>
      </c>
      <c r="G12" s="12">
        <f t="shared" si="2"/>
        <v>0</v>
      </c>
      <c r="H12" s="12">
        <f t="shared" si="3"/>
        <v>0</v>
      </c>
      <c r="I12" s="11">
        <v>7.9745370370370404E-3</v>
      </c>
      <c r="J12" s="12">
        <f t="shared" si="4"/>
        <v>0.10919175911251994</v>
      </c>
      <c r="K12" s="14">
        <f t="shared" si="5"/>
        <v>4.989499601709034E-2</v>
      </c>
    </row>
    <row r="13" spans="2:11">
      <c r="B13" s="10" t="s">
        <v>122</v>
      </c>
      <c r="C13" s="11">
        <v>9.2592592592592602E-5</v>
      </c>
      <c r="D13" s="12">
        <f t="shared" si="0"/>
        <v>1.2678288431061818E-3</v>
      </c>
      <c r="E13" s="12">
        <f t="shared" si="1"/>
        <v>5.7933231950177443E-4</v>
      </c>
      <c r="F13" s="11">
        <v>0</v>
      </c>
      <c r="G13" s="12">
        <f t="shared" si="2"/>
        <v>0</v>
      </c>
      <c r="H13" s="12">
        <f t="shared" si="3"/>
        <v>0</v>
      </c>
      <c r="I13" s="11">
        <v>9.2592592592592602E-5</v>
      </c>
      <c r="J13" s="12">
        <f t="shared" si="4"/>
        <v>1.2678288431061818E-3</v>
      </c>
      <c r="K13" s="14">
        <f t="shared" si="5"/>
        <v>5.7933231950177443E-4</v>
      </c>
    </row>
    <row r="14" spans="2:11">
      <c r="B14" s="10" t="s">
        <v>123</v>
      </c>
      <c r="C14" s="11">
        <v>4.0509259259259301E-4</v>
      </c>
      <c r="D14" s="12">
        <f t="shared" si="0"/>
        <v>5.5467511885895502E-3</v>
      </c>
      <c r="E14" s="12">
        <f t="shared" si="1"/>
        <v>2.5345788978202656E-3</v>
      </c>
      <c r="F14" s="11">
        <v>0</v>
      </c>
      <c r="G14" s="12">
        <f t="shared" si="2"/>
        <v>0</v>
      </c>
      <c r="H14" s="12">
        <f t="shared" si="3"/>
        <v>0</v>
      </c>
      <c r="I14" s="11">
        <v>4.0509259259259301E-4</v>
      </c>
      <c r="J14" s="12">
        <f t="shared" si="4"/>
        <v>5.5467511885895502E-3</v>
      </c>
      <c r="K14" s="14">
        <f t="shared" si="5"/>
        <v>2.5345788978202656E-3</v>
      </c>
    </row>
    <row r="15" spans="2:11">
      <c r="B15" s="148" t="s">
        <v>222</v>
      </c>
      <c r="C15" s="11">
        <v>9.4907407407407397E-4</v>
      </c>
      <c r="D15" s="12">
        <f t="shared" si="0"/>
        <v>1.2995245641838361E-2</v>
      </c>
      <c r="E15" s="12">
        <f t="shared" si="1"/>
        <v>5.9381562748931872E-3</v>
      </c>
      <c r="F15" s="11">
        <v>0</v>
      </c>
      <c r="G15" s="12">
        <f t="shared" si="2"/>
        <v>0</v>
      </c>
      <c r="H15" s="12">
        <f t="shared" si="3"/>
        <v>0</v>
      </c>
      <c r="I15" s="11">
        <v>9.4907407407407397E-4</v>
      </c>
      <c r="J15" s="12">
        <f t="shared" si="4"/>
        <v>1.2995245641838361E-2</v>
      </c>
      <c r="K15" s="14">
        <f t="shared" si="5"/>
        <v>5.9381562748931872E-3</v>
      </c>
    </row>
    <row r="16" spans="2:11">
      <c r="B16" s="148" t="s">
        <v>223</v>
      </c>
      <c r="C16" s="11">
        <v>1.49305555555556E-3</v>
      </c>
      <c r="D16" s="12">
        <f t="shared" si="0"/>
        <v>2.0443740095087239E-2</v>
      </c>
      <c r="E16" s="12">
        <f t="shared" si="1"/>
        <v>9.3417336519661404E-3</v>
      </c>
      <c r="F16" s="11">
        <v>0</v>
      </c>
      <c r="G16" s="12">
        <f t="shared" si="2"/>
        <v>0</v>
      </c>
      <c r="H16" s="12">
        <f t="shared" si="3"/>
        <v>0</v>
      </c>
      <c r="I16" s="11">
        <v>1.49305555555556E-3</v>
      </c>
      <c r="J16" s="12">
        <f t="shared" si="4"/>
        <v>2.0443740095087239E-2</v>
      </c>
      <c r="K16" s="14">
        <f t="shared" si="5"/>
        <v>9.3417336519661404E-3</v>
      </c>
    </row>
    <row r="17" spans="2:1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1.0613425925925899E-2</v>
      </c>
      <c r="D19" s="12">
        <f t="shared" si="0"/>
        <v>0.14532488114104572</v>
      </c>
      <c r="E19" s="12">
        <f t="shared" si="1"/>
        <v>6.6405967122890722E-2</v>
      </c>
      <c r="F19" s="11">
        <v>0</v>
      </c>
      <c r="G19" s="12">
        <f t="shared" si="2"/>
        <v>0</v>
      </c>
      <c r="H19" s="12">
        <f t="shared" si="3"/>
        <v>0</v>
      </c>
      <c r="I19" s="11">
        <v>1.0613425925925899E-2</v>
      </c>
      <c r="J19" s="12">
        <f t="shared" si="4"/>
        <v>0.14532488114104572</v>
      </c>
      <c r="K19" s="14">
        <f t="shared" si="5"/>
        <v>6.6405967122890722E-2</v>
      </c>
    </row>
    <row r="20" spans="2:11" ht="16.5" thickTop="1" thickBot="1">
      <c r="B20" s="31" t="s">
        <v>3</v>
      </c>
      <c r="C20" s="32">
        <f>SUM(C7:C19)</f>
        <v>7.3032407407407351E-2</v>
      </c>
      <c r="D20" s="33">
        <f>IFERROR(SUM(D7:D19),0)</f>
        <v>1</v>
      </c>
      <c r="E20" s="33">
        <f>IFERROR(SUM(E7:E19),0)</f>
        <v>0.45694836700702424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7.3032407407407351E-2</v>
      </c>
      <c r="J20" s="33">
        <f>IFERROR(SUM(J7:J19),0)</f>
        <v>1</v>
      </c>
      <c r="K20" s="34">
        <f>IFERROR(SUM(K7:K19),0)</f>
        <v>0.45694836700702424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9.91898148148148E-3</v>
      </c>
      <c r="D23" s="19"/>
      <c r="E23" s="12">
        <f>IFERROR(C23/C$31,0)</f>
        <v>6.2060974726627575E-2</v>
      </c>
      <c r="F23" s="11">
        <v>0</v>
      </c>
      <c r="G23" s="19"/>
      <c r="H23" s="12">
        <f>IFERROR(F23/F$31,0)</f>
        <v>0</v>
      </c>
      <c r="I23" s="11">
        <v>9.91898148148148E-3</v>
      </c>
      <c r="J23" s="19"/>
      <c r="K23" s="14">
        <f>IFERROR(I23/I$31,0)</f>
        <v>6.2060974726627575E-2</v>
      </c>
    </row>
    <row r="24" spans="2:11">
      <c r="B24" s="18" t="s">
        <v>16</v>
      </c>
      <c r="C24" s="11">
        <v>1.2962962962962999E-3</v>
      </c>
      <c r="D24" s="19"/>
      <c r="E24" s="12">
        <f t="shared" ref="E24:E28" si="6">IFERROR(C24/C$31,0)</f>
        <v>8.1106524730248635E-3</v>
      </c>
      <c r="F24" s="11">
        <v>0</v>
      </c>
      <c r="G24" s="19"/>
      <c r="H24" s="12">
        <f t="shared" ref="H24:H28" si="7">IFERROR(F24/F$31,0)</f>
        <v>0</v>
      </c>
      <c r="I24" s="11">
        <v>1.2962962962962999E-3</v>
      </c>
      <c r="J24" s="19"/>
      <c r="K24" s="14">
        <f t="shared" ref="K24:K28" si="8">IFERROR(I24/I$31,0)</f>
        <v>8.1106524730248635E-3</v>
      </c>
    </row>
    <row r="25" spans="2:11">
      <c r="B25" s="18" t="s">
        <v>17</v>
      </c>
      <c r="C25" s="11">
        <v>4.6296296296296298E-4</v>
      </c>
      <c r="D25" s="19"/>
      <c r="E25" s="12">
        <f t="shared" si="6"/>
        <v>2.8966615975088723E-3</v>
      </c>
      <c r="F25" s="11">
        <v>0</v>
      </c>
      <c r="G25" s="19"/>
      <c r="H25" s="12">
        <f t="shared" si="7"/>
        <v>0</v>
      </c>
      <c r="I25" s="11">
        <v>4.6296296296296298E-4</v>
      </c>
      <c r="J25" s="19"/>
      <c r="K25" s="14">
        <f t="shared" si="8"/>
        <v>2.8966615975088723E-3</v>
      </c>
    </row>
    <row r="26" spans="2:11">
      <c r="B26" s="18" t="s">
        <v>18</v>
      </c>
      <c r="C26" s="11">
        <v>2.8622685185185199E-2</v>
      </c>
      <c r="D26" s="19"/>
      <c r="E26" s="12">
        <f t="shared" si="6"/>
        <v>0.17908610326598609</v>
      </c>
      <c r="F26" s="11">
        <v>0</v>
      </c>
      <c r="G26" s="19"/>
      <c r="H26" s="12">
        <f t="shared" si="7"/>
        <v>0</v>
      </c>
      <c r="I26" s="11">
        <v>2.8622685185185199E-2</v>
      </c>
      <c r="J26" s="19"/>
      <c r="K26" s="14">
        <f t="shared" si="8"/>
        <v>0.17908610326598609</v>
      </c>
    </row>
    <row r="27" spans="2:11">
      <c r="B27" s="18" t="s">
        <v>19</v>
      </c>
      <c r="C27" s="11">
        <v>4.5219907407407403E-2</v>
      </c>
      <c r="D27" s="19"/>
      <c r="E27" s="12">
        <f t="shared" si="6"/>
        <v>0.28293142153667905</v>
      </c>
      <c r="F27" s="11">
        <v>0</v>
      </c>
      <c r="G27" s="19"/>
      <c r="H27" s="12">
        <f t="shared" si="7"/>
        <v>0</v>
      </c>
      <c r="I27" s="11">
        <v>4.5219907407407403E-2</v>
      </c>
      <c r="J27" s="19"/>
      <c r="K27" s="14">
        <f t="shared" si="8"/>
        <v>0.28293142153667905</v>
      </c>
    </row>
    <row r="28" spans="2:11" ht="15.75" thickBot="1">
      <c r="B28" s="23" t="s">
        <v>20</v>
      </c>
      <c r="C28" s="20">
        <v>1.27314814814815E-3</v>
      </c>
      <c r="D28" s="24"/>
      <c r="E28" s="21">
        <f t="shared" si="6"/>
        <v>7.9658193931494096E-3</v>
      </c>
      <c r="F28" s="20">
        <v>0</v>
      </c>
      <c r="G28" s="24"/>
      <c r="H28" s="21">
        <f t="shared" si="7"/>
        <v>0</v>
      </c>
      <c r="I28" s="20">
        <v>1.27314814814815E-3</v>
      </c>
      <c r="J28" s="24"/>
      <c r="K28" s="22">
        <f t="shared" si="8"/>
        <v>7.9658193931494096E-3</v>
      </c>
    </row>
    <row r="29" spans="2:11" ht="16.5" thickTop="1" thickBot="1">
      <c r="B29" s="31" t="s">
        <v>3</v>
      </c>
      <c r="C29" s="32">
        <f>SUM(C23:C28)</f>
        <v>8.67939814814815E-2</v>
      </c>
      <c r="D29" s="33"/>
      <c r="E29" s="33">
        <f>IFERROR(SUM(E23:E28),0)</f>
        <v>0.54305163299297587</v>
      </c>
      <c r="F29" s="32">
        <f>SUM(F23:F28)</f>
        <v>0</v>
      </c>
      <c r="G29" s="33"/>
      <c r="H29" s="33">
        <f>IFERROR(SUM(H23:H28),0)</f>
        <v>0</v>
      </c>
      <c r="I29" s="32">
        <f>SUM(I23:I28)</f>
        <v>8.67939814814815E-2</v>
      </c>
      <c r="J29" s="33"/>
      <c r="K29" s="34">
        <f>IFERROR(SUM(K23:K28),0)</f>
        <v>0.54305163299297587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0.15982638888888884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0.15982638888888884</v>
      </c>
      <c r="J31" s="35"/>
      <c r="K31" s="38">
        <f>IFERROR(SUM(K20,K29),0)</f>
        <v>1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Foglio98"/>
  <dimension ref="B2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157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2.1296296296296302E-3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2.1296296296296302E-3</v>
      </c>
    </row>
    <row r="11" spans="2:11">
      <c r="B11" s="43" t="s">
        <v>12</v>
      </c>
      <c r="C11" s="130">
        <v>2.82407407407407E-3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2.82407407407407E-3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4.5717592592592598E-3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4.5717592592592598E-3</v>
      </c>
    </row>
    <row r="20" spans="2:11" ht="16.5" thickTop="1" thickBot="1">
      <c r="B20" s="60" t="s">
        <v>3</v>
      </c>
      <c r="C20" s="131">
        <f t="shared" ref="C20:K20" si="1">SUM(C7:C19)</f>
        <v>9.5254629629629595E-3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9.5254629629629595E-3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1.10532407407407E-2</v>
      </c>
      <c r="H23" s="132">
        <v>0</v>
      </c>
      <c r="I23" s="133">
        <v>0</v>
      </c>
      <c r="J23" s="134">
        <v>0</v>
      </c>
      <c r="K23" s="135">
        <f>SUM(C23:J23)</f>
        <v>1.10532407407407E-2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5.3356481481481501E-3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5.3356481481481501E-3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5.3356481481481501E-3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1.10532407407407E-2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1.6388888888888849E-2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1.486111111111111E-2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1.10532407407407E-2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2.5914351851851807E-2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Foglio99"/>
  <dimension ref="B1:K33"/>
  <sheetViews>
    <sheetView showGridLines="0" showZeros="0" view="pageBreakPreview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>
      <c r="B1" s="146"/>
      <c r="C1" s="147"/>
      <c r="D1" s="147"/>
      <c r="E1" s="147"/>
      <c r="F1" s="147"/>
      <c r="G1" s="147"/>
      <c r="H1" s="147"/>
      <c r="I1" s="147"/>
      <c r="J1" s="147"/>
      <c r="K1" s="147"/>
    </row>
    <row r="2" spans="2:11" ht="15.75" thickBot="1"/>
    <row r="3" spans="2:11">
      <c r="B3" s="195" t="s">
        <v>158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0</v>
      </c>
    </row>
    <row r="20" spans="2:11" ht="16.5" thickTop="1" thickBot="1">
      <c r="B20" s="60" t="s">
        <v>3</v>
      </c>
      <c r="C20" s="131">
        <f t="shared" ref="C20:K20" si="1">SUM(C7:C19)</f>
        <v>0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0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0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0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Foglio100"/>
  <dimension ref="B2:K33"/>
  <sheetViews>
    <sheetView showGridLines="0" showZeros="0" view="pageBreakPreview" zoomScale="90" zoomScaleNormal="90" zoomScaleSheetLayoutView="9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195" t="s">
        <v>159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2:11">
      <c r="B4" s="198" t="s">
        <v>221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2:11">
      <c r="B5" s="52"/>
      <c r="C5" s="176" t="s">
        <v>138</v>
      </c>
      <c r="D5" s="176" t="s">
        <v>139</v>
      </c>
      <c r="E5" s="176" t="s">
        <v>140</v>
      </c>
      <c r="F5" s="176" t="s">
        <v>141</v>
      </c>
      <c r="G5" s="176" t="s">
        <v>142</v>
      </c>
      <c r="H5" s="177" t="s">
        <v>143</v>
      </c>
      <c r="I5" s="176" t="s">
        <v>144</v>
      </c>
      <c r="J5" s="176" t="s">
        <v>145</v>
      </c>
      <c r="K5" s="177" t="s">
        <v>3</v>
      </c>
    </row>
    <row r="6" spans="2:11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>
      <c r="B8" s="145" t="s">
        <v>115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9" si="0">SUM(C8:J8)</f>
        <v>0</v>
      </c>
    </row>
    <row r="9" spans="2:11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>
      <c r="B12" s="43" t="s">
        <v>186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>
      <c r="B15" s="43" t="s">
        <v>222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>
      <c r="B16" s="43" t="s">
        <v>223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>
      <c r="B17" s="43" t="s">
        <v>187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>
      <c r="B18" s="43" t="s">
        <v>188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5.75" thickBot="1">
      <c r="B19" s="43" t="s">
        <v>13</v>
      </c>
      <c r="C19" s="130">
        <v>0</v>
      </c>
      <c r="D19" s="130">
        <v>0</v>
      </c>
      <c r="E19" s="130">
        <v>0</v>
      </c>
      <c r="F19" s="130"/>
      <c r="G19" s="130">
        <v>0</v>
      </c>
      <c r="H19" s="130">
        <v>0</v>
      </c>
      <c r="I19" s="133">
        <v>0</v>
      </c>
      <c r="J19" s="144">
        <v>0</v>
      </c>
      <c r="K19" s="135">
        <f t="shared" si="0"/>
        <v>0</v>
      </c>
    </row>
    <row r="20" spans="2:11" ht="16.5" thickTop="1" thickBot="1">
      <c r="B20" s="60" t="s">
        <v>3</v>
      </c>
      <c r="C20" s="131">
        <f t="shared" ref="C20:K20" si="1">SUM(C7:C19)</f>
        <v>0</v>
      </c>
      <c r="D20" s="131">
        <f t="shared" si="1"/>
        <v>0</v>
      </c>
      <c r="E20" s="131">
        <f t="shared" si="1"/>
        <v>0</v>
      </c>
      <c r="F20" s="131">
        <f t="shared" si="1"/>
        <v>0</v>
      </c>
      <c r="G20" s="131">
        <f t="shared" si="1"/>
        <v>0</v>
      </c>
      <c r="H20" s="131">
        <f t="shared" si="1"/>
        <v>0</v>
      </c>
      <c r="I20" s="131">
        <f t="shared" si="1"/>
        <v>0</v>
      </c>
      <c r="J20" s="131">
        <f t="shared" si="1"/>
        <v>0</v>
      </c>
      <c r="K20" s="140">
        <f t="shared" si="1"/>
        <v>0</v>
      </c>
    </row>
    <row r="21" spans="2:11" ht="15.75" thickTop="1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>
      <c r="B22" s="40" t="s">
        <v>14</v>
      </c>
      <c r="C22" s="128" t="s">
        <v>4</v>
      </c>
      <c r="D22" s="128" t="s">
        <v>4</v>
      </c>
      <c r="E22" s="128" t="s">
        <v>4</v>
      </c>
      <c r="F22" s="128" t="s">
        <v>4</v>
      </c>
      <c r="G22" s="128" t="s">
        <v>4</v>
      </c>
      <c r="H22" s="128" t="s">
        <v>4</v>
      </c>
      <c r="I22" s="41" t="s">
        <v>4</v>
      </c>
      <c r="J22" s="48" t="s">
        <v>4</v>
      </c>
      <c r="K22" s="49" t="s">
        <v>4</v>
      </c>
    </row>
    <row r="23" spans="2:11">
      <c r="B23" s="50" t="s">
        <v>15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>SUM(C23:J23)</f>
        <v>0</v>
      </c>
    </row>
    <row r="24" spans="2:11">
      <c r="B24" s="50" t="s">
        <v>16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ref="K24:K28" si="2">SUM(C24:J24)</f>
        <v>0</v>
      </c>
    </row>
    <row r="25" spans="2:11">
      <c r="B25" s="50" t="s">
        <v>17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>
      <c r="B26" s="50" t="s">
        <v>18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>
      <c r="B27" s="50" t="s">
        <v>19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3">
        <v>0</v>
      </c>
      <c r="J27" s="134">
        <v>0</v>
      </c>
      <c r="K27" s="135">
        <f t="shared" si="2"/>
        <v>0</v>
      </c>
    </row>
    <row r="28" spans="2:11" ht="15.75" thickBot="1">
      <c r="B28" s="55" t="s">
        <v>20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7">
        <v>0</v>
      </c>
      <c r="J28" s="138">
        <v>0</v>
      </c>
      <c r="K28" s="139">
        <f t="shared" si="2"/>
        <v>0</v>
      </c>
    </row>
    <row r="29" spans="2:11" ht="16.5" thickTop="1" thickBot="1">
      <c r="B29" s="60" t="s">
        <v>3</v>
      </c>
      <c r="C29" s="131">
        <f t="shared" ref="C29:K29" si="3">SUM(C23:C28)</f>
        <v>0</v>
      </c>
      <c r="D29" s="131">
        <f t="shared" si="3"/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>SUM(J23:J28)</f>
        <v>0</v>
      </c>
      <c r="K29" s="140">
        <f t="shared" si="3"/>
        <v>0</v>
      </c>
    </row>
    <row r="30" spans="2:11" ht="16.5" thickTop="1" thickBot="1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6.5" thickTop="1" thickBot="1">
      <c r="B31" s="60" t="s">
        <v>6</v>
      </c>
      <c r="C31" s="131">
        <f t="shared" ref="C31:K31" si="4">SUM(C20,C29)</f>
        <v>0</v>
      </c>
      <c r="D31" s="131">
        <f t="shared" si="4"/>
        <v>0</v>
      </c>
      <c r="E31" s="131">
        <f t="shared" si="4"/>
        <v>0</v>
      </c>
      <c r="F31" s="131">
        <f t="shared" si="4"/>
        <v>0</v>
      </c>
      <c r="G31" s="131">
        <f t="shared" si="4"/>
        <v>0</v>
      </c>
      <c r="H31" s="131">
        <f t="shared" si="4"/>
        <v>0</v>
      </c>
      <c r="I31" s="131">
        <f t="shared" si="4"/>
        <v>0</v>
      </c>
      <c r="J31" s="141">
        <f>SUM(J20,J29)</f>
        <v>0</v>
      </c>
      <c r="K31" s="142">
        <f t="shared" si="4"/>
        <v>0</v>
      </c>
    </row>
    <row r="32" spans="2:11" ht="16.5" thickTop="1" thickBot="1">
      <c r="B32" s="192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2:11" ht="66" customHeight="1" thickBot="1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7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>
  <sheetPr codeName="Foglio38"/>
  <dimension ref="B2:D27"/>
  <sheetViews>
    <sheetView showGridLines="0" showZeros="0" view="pageBreakPreview" topLeftCell="B1" zoomScaleNormal="52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62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4" customHeight="1">
      <c r="B6" s="80" t="s">
        <v>75</v>
      </c>
      <c r="C6" s="81">
        <v>2.8032407407407402E-2</v>
      </c>
      <c r="D6" s="82">
        <v>0.198557140514838</v>
      </c>
    </row>
    <row r="7" spans="2:4" s="76" customFormat="1" ht="24" customHeight="1">
      <c r="B7" s="80" t="s">
        <v>118</v>
      </c>
      <c r="C7" s="81">
        <v>1.7766203703703701E-2</v>
      </c>
      <c r="D7" s="82">
        <v>0.125840301688801</v>
      </c>
    </row>
    <row r="8" spans="2:4" s="76" customFormat="1" ht="24" customHeight="1">
      <c r="B8" s="80" t="s">
        <v>117</v>
      </c>
      <c r="C8" s="81">
        <v>1.2361111111111101E-2</v>
      </c>
      <c r="D8" s="82">
        <v>8.7555336940481995E-2</v>
      </c>
    </row>
    <row r="9" spans="2:4" s="76" customFormat="1" ht="24" customHeight="1">
      <c r="B9" s="80" t="s">
        <v>79</v>
      </c>
      <c r="C9" s="81">
        <v>6.4120370370370399E-3</v>
      </c>
      <c r="D9" s="82">
        <v>4.5417281521560902E-2</v>
      </c>
    </row>
    <row r="10" spans="2:4" s="76" customFormat="1" ht="24" customHeight="1">
      <c r="B10" s="80" t="s">
        <v>189</v>
      </c>
      <c r="C10" s="81">
        <v>4.2013888888888899E-3</v>
      </c>
      <c r="D10" s="82">
        <v>2.9758976881456001E-2</v>
      </c>
    </row>
    <row r="11" spans="2:4" s="76" customFormat="1" ht="24" customHeight="1">
      <c r="B11" s="80" t="s">
        <v>80</v>
      </c>
      <c r="C11" s="81">
        <v>3.8541666666666698E-3</v>
      </c>
      <c r="D11" s="82">
        <v>2.7299557304476099E-2</v>
      </c>
    </row>
    <row r="12" spans="2:4" s="76" customFormat="1" ht="24" customHeight="1">
      <c r="B12" s="80" t="s">
        <v>205</v>
      </c>
      <c r="C12" s="81">
        <v>2.8703703703703699E-3</v>
      </c>
      <c r="D12" s="82">
        <v>2.0331201836366601E-2</v>
      </c>
    </row>
    <row r="13" spans="2:4" s="76" customFormat="1" ht="24" customHeight="1">
      <c r="B13" s="80" t="s">
        <v>119</v>
      </c>
      <c r="C13" s="81">
        <v>2.82407407407407E-3</v>
      </c>
      <c r="D13" s="82">
        <v>2.0003279226102601E-2</v>
      </c>
    </row>
    <row r="14" spans="2:4" s="76" customFormat="1" ht="24" customHeight="1">
      <c r="B14" s="80" t="s">
        <v>120</v>
      </c>
      <c r="C14" s="81">
        <v>2.7777777777777801E-3</v>
      </c>
      <c r="D14" s="82">
        <v>1.9675356615838701E-2</v>
      </c>
    </row>
    <row r="15" spans="2:4" s="76" customFormat="1" ht="24" customHeight="1">
      <c r="B15" s="80" t="s">
        <v>224</v>
      </c>
      <c r="C15" s="81">
        <v>2.6388888888888898E-3</v>
      </c>
      <c r="D15" s="82">
        <v>1.86915887850467E-2</v>
      </c>
    </row>
    <row r="16" spans="2:4" s="76" customFormat="1" ht="24" customHeight="1">
      <c r="B16" s="80" t="s">
        <v>76</v>
      </c>
      <c r="C16" s="81">
        <v>2.5462962962963E-3</v>
      </c>
      <c r="D16" s="82">
        <v>1.80357435645188E-2</v>
      </c>
    </row>
    <row r="17" spans="2:4" s="76" customFormat="1" ht="24" customHeight="1">
      <c r="B17" s="80" t="s">
        <v>174</v>
      </c>
      <c r="C17" s="81">
        <v>2.1180555555555601E-3</v>
      </c>
      <c r="D17" s="82">
        <v>1.5002459419577001E-2</v>
      </c>
    </row>
    <row r="18" spans="2:4" s="76" customFormat="1" ht="24" customHeight="1">
      <c r="B18" s="80" t="s">
        <v>225</v>
      </c>
      <c r="C18" s="81">
        <v>2.0254629629629598E-3</v>
      </c>
      <c r="D18" s="82">
        <v>1.4346614199049E-2</v>
      </c>
    </row>
    <row r="19" spans="2:4" s="76" customFormat="1" ht="24" customHeight="1">
      <c r="B19" s="80" t="s">
        <v>169</v>
      </c>
      <c r="C19" s="81">
        <v>1.8171296296296299E-3</v>
      </c>
      <c r="D19" s="82">
        <v>1.2870962452861101E-2</v>
      </c>
    </row>
    <row r="20" spans="2:4" s="76" customFormat="1" ht="24" customHeight="1">
      <c r="B20" s="80" t="s">
        <v>170</v>
      </c>
      <c r="C20" s="81">
        <v>1.77083333333333E-3</v>
      </c>
      <c r="D20" s="82">
        <v>1.25430398425971E-2</v>
      </c>
    </row>
    <row r="21" spans="2:4" s="76" customFormat="1" ht="24" customHeight="1">
      <c r="B21" s="80" t="s">
        <v>226</v>
      </c>
      <c r="C21" s="81">
        <v>1.77083333333333E-3</v>
      </c>
      <c r="D21" s="82">
        <v>1.25430398425971E-2</v>
      </c>
    </row>
    <row r="22" spans="2:4" s="76" customFormat="1" ht="24" customHeight="1">
      <c r="B22" s="80" t="s">
        <v>227</v>
      </c>
      <c r="C22" s="81">
        <v>1.66666666666667E-3</v>
      </c>
      <c r="D22" s="82">
        <v>1.18052139695032E-2</v>
      </c>
    </row>
    <row r="23" spans="2:4" s="76" customFormat="1" ht="24" customHeight="1">
      <c r="B23" s="80" t="s">
        <v>190</v>
      </c>
      <c r="C23" s="81">
        <v>1.66666666666667E-3</v>
      </c>
      <c r="D23" s="82">
        <v>1.18052139695032E-2</v>
      </c>
    </row>
    <row r="24" spans="2:4" s="76" customFormat="1" ht="24" customHeight="1">
      <c r="B24" s="80" t="s">
        <v>228</v>
      </c>
      <c r="C24" s="81">
        <v>1.5625000000000001E-3</v>
      </c>
      <c r="D24" s="82">
        <v>1.1067388096409199E-2</v>
      </c>
    </row>
    <row r="25" spans="2:4" s="76" customFormat="1" ht="24" customHeight="1" thickBot="1">
      <c r="B25" s="83" t="s">
        <v>229</v>
      </c>
      <c r="C25" s="84">
        <v>1.55092592592593E-3</v>
      </c>
      <c r="D25" s="85">
        <v>1.09854074438433E-2</v>
      </c>
    </row>
    <row r="27" spans="2:4">
      <c r="C27" s="1" t="s">
        <v>116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>
  <sheetPr codeName="Foglio39"/>
  <dimension ref="B2:D25"/>
  <sheetViews>
    <sheetView showGridLines="0" showZeros="0" view="pageBreakPreview" zoomScale="80" zoomScaleNormal="80" zoomScaleSheetLayoutView="8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08" t="s">
        <v>72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6" customFormat="1" ht="24" customHeight="1">
      <c r="B5" s="86" t="s">
        <v>10</v>
      </c>
      <c r="C5" s="87" t="s">
        <v>61</v>
      </c>
      <c r="D5" s="88" t="s">
        <v>5</v>
      </c>
    </row>
    <row r="6" spans="2:4" s="76" customFormat="1" ht="24" customHeight="1">
      <c r="B6" s="80" t="s">
        <v>75</v>
      </c>
      <c r="C6" s="81">
        <v>7.8703703703703696E-3</v>
      </c>
      <c r="D6" s="82">
        <v>0.21026592455163901</v>
      </c>
    </row>
    <row r="7" spans="2:4" s="76" customFormat="1" ht="24" customHeight="1">
      <c r="B7" s="80" t="s">
        <v>118</v>
      </c>
      <c r="C7" s="81">
        <v>6.31944444444444E-3</v>
      </c>
      <c r="D7" s="82">
        <v>0.168831168831169</v>
      </c>
    </row>
    <row r="8" spans="2:4" s="76" customFormat="1" ht="24" customHeight="1">
      <c r="B8" s="80" t="s">
        <v>117</v>
      </c>
      <c r="C8" s="81">
        <v>3.2754629629629601E-3</v>
      </c>
      <c r="D8" s="82">
        <v>8.7507730364873207E-2</v>
      </c>
    </row>
    <row r="9" spans="2:4" s="76" customFormat="1" ht="24" customHeight="1">
      <c r="B9" s="80" t="s">
        <v>79</v>
      </c>
      <c r="C9" s="81">
        <v>2.44212962962963E-3</v>
      </c>
      <c r="D9" s="82">
        <v>6.5244279529993801E-2</v>
      </c>
    </row>
    <row r="10" spans="2:4" s="76" customFormat="1" ht="24" customHeight="1">
      <c r="B10" s="80" t="s">
        <v>189</v>
      </c>
      <c r="C10" s="81">
        <v>1.41203703703704E-3</v>
      </c>
      <c r="D10" s="82">
        <v>3.7724180581323402E-2</v>
      </c>
    </row>
    <row r="11" spans="2:4" s="76" customFormat="1" ht="24" customHeight="1">
      <c r="B11" s="80" t="s">
        <v>230</v>
      </c>
      <c r="C11" s="81">
        <v>8.9120370370370395E-4</v>
      </c>
      <c r="D11" s="82">
        <v>2.3809523809523801E-2</v>
      </c>
    </row>
    <row r="12" spans="2:4" s="76" customFormat="1" ht="24" customHeight="1">
      <c r="B12" s="80" t="s">
        <v>224</v>
      </c>
      <c r="C12" s="81">
        <v>7.8703703703703705E-4</v>
      </c>
      <c r="D12" s="82">
        <v>2.10265924551639E-2</v>
      </c>
    </row>
    <row r="13" spans="2:4" s="76" customFormat="1" ht="24" customHeight="1">
      <c r="B13" s="80" t="s">
        <v>207</v>
      </c>
      <c r="C13" s="81">
        <v>6.9444444444444404E-4</v>
      </c>
      <c r="D13" s="82">
        <v>1.8552875695732801E-2</v>
      </c>
    </row>
    <row r="14" spans="2:4" s="76" customFormat="1" ht="24" customHeight="1">
      <c r="B14" s="80" t="s">
        <v>80</v>
      </c>
      <c r="C14" s="81">
        <v>6.7129629629629603E-4</v>
      </c>
      <c r="D14" s="82">
        <v>1.7934446505875098E-2</v>
      </c>
    </row>
    <row r="15" spans="2:4" s="76" customFormat="1" ht="24" customHeight="1">
      <c r="B15" s="80" t="s">
        <v>231</v>
      </c>
      <c r="C15" s="81">
        <v>6.3657407407407402E-4</v>
      </c>
      <c r="D15" s="82">
        <v>1.7006802721088399E-2</v>
      </c>
    </row>
    <row r="16" spans="2:4" s="76" customFormat="1" ht="24" customHeight="1">
      <c r="B16" s="80" t="s">
        <v>206</v>
      </c>
      <c r="C16" s="81">
        <v>6.01851851851852E-4</v>
      </c>
      <c r="D16" s="82">
        <v>1.60791589363018E-2</v>
      </c>
    </row>
    <row r="17" spans="2:4" s="76" customFormat="1" ht="24" customHeight="1">
      <c r="B17" s="80" t="s">
        <v>120</v>
      </c>
      <c r="C17" s="81">
        <v>6.01851851851852E-4</v>
      </c>
      <c r="D17" s="82">
        <v>1.60791589363018E-2</v>
      </c>
    </row>
    <row r="18" spans="2:4" s="76" customFormat="1" ht="24" customHeight="1">
      <c r="B18" s="80" t="s">
        <v>119</v>
      </c>
      <c r="C18" s="81">
        <v>5.32407407407407E-4</v>
      </c>
      <c r="D18" s="82">
        <v>1.4223871366728501E-2</v>
      </c>
    </row>
    <row r="19" spans="2:4" s="76" customFormat="1" ht="24" customHeight="1">
      <c r="B19" s="80" t="s">
        <v>205</v>
      </c>
      <c r="C19" s="81">
        <v>4.9768518518518499E-4</v>
      </c>
      <c r="D19" s="82">
        <v>1.32962275819419E-2</v>
      </c>
    </row>
    <row r="20" spans="2:4" s="76" customFormat="1" ht="24" customHeight="1">
      <c r="B20" s="80" t="s">
        <v>76</v>
      </c>
      <c r="C20" s="81">
        <v>4.6296296296296298E-4</v>
      </c>
      <c r="D20" s="82">
        <v>1.23685837971552E-2</v>
      </c>
    </row>
    <row r="21" spans="2:4" s="76" customFormat="1" ht="24" customHeight="1">
      <c r="B21" s="80" t="s">
        <v>169</v>
      </c>
      <c r="C21" s="81">
        <v>4.3981481481481503E-4</v>
      </c>
      <c r="D21" s="82">
        <v>1.1750154607297499E-2</v>
      </c>
    </row>
    <row r="22" spans="2:4" s="76" customFormat="1" ht="24" customHeight="1">
      <c r="B22" s="80" t="s">
        <v>232</v>
      </c>
      <c r="C22" s="81">
        <v>3.8194444444444398E-4</v>
      </c>
      <c r="D22" s="82">
        <v>1.02040816326531E-2</v>
      </c>
    </row>
    <row r="23" spans="2:4" s="76" customFormat="1" ht="24" customHeight="1">
      <c r="B23" s="80" t="s">
        <v>175</v>
      </c>
      <c r="C23" s="81">
        <v>3.8194444444444398E-4</v>
      </c>
      <c r="D23" s="82">
        <v>1.02040816326531E-2</v>
      </c>
    </row>
    <row r="24" spans="2:4" s="76" customFormat="1" ht="24" customHeight="1">
      <c r="B24" s="80" t="s">
        <v>233</v>
      </c>
      <c r="C24" s="81">
        <v>3.2407407407407401E-4</v>
      </c>
      <c r="D24" s="82">
        <v>8.6580086580086597E-3</v>
      </c>
    </row>
    <row r="25" spans="2:4" s="76" customFormat="1" ht="24" customHeight="1" thickBot="1">
      <c r="B25" s="83" t="s">
        <v>229</v>
      </c>
      <c r="C25" s="84">
        <v>3.2407407407407401E-4</v>
      </c>
      <c r="D25" s="85">
        <v>8.6580086580086597E-3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>
  <sheetPr codeName="Foglio40"/>
  <dimension ref="B2:D25"/>
  <sheetViews>
    <sheetView showGridLines="0" showZeros="0" view="pageBreakPreview" zoomScaleNormal="7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73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ht="24" customHeight="1">
      <c r="B5" s="7" t="s">
        <v>10</v>
      </c>
      <c r="C5" s="8" t="s">
        <v>61</v>
      </c>
      <c r="D5" s="74" t="s">
        <v>5</v>
      </c>
    </row>
    <row r="6" spans="2:4" s="76" customFormat="1" ht="24" customHeight="1">
      <c r="B6" s="80" t="s">
        <v>75</v>
      </c>
      <c r="C6" s="81">
        <v>8.3564814814814804E-3</v>
      </c>
      <c r="D6" s="82">
        <v>0.17691742220044099</v>
      </c>
    </row>
    <row r="7" spans="2:4" s="76" customFormat="1" ht="24" customHeight="1">
      <c r="B7" s="80" t="s">
        <v>118</v>
      </c>
      <c r="C7" s="81">
        <v>6.4699074074074103E-3</v>
      </c>
      <c r="D7" s="82">
        <v>0.13697623131585401</v>
      </c>
    </row>
    <row r="8" spans="2:4" s="76" customFormat="1" ht="24" customHeight="1">
      <c r="B8" s="80" t="s">
        <v>117</v>
      </c>
      <c r="C8" s="81">
        <v>4.0740740740740702E-3</v>
      </c>
      <c r="D8" s="82">
        <v>8.6253369272237201E-2</v>
      </c>
    </row>
    <row r="9" spans="2:4" s="76" customFormat="1" ht="24" customHeight="1">
      <c r="B9" s="80" t="s">
        <v>79</v>
      </c>
      <c r="C9" s="81">
        <v>2.5925925925925899E-3</v>
      </c>
      <c r="D9" s="82">
        <v>5.4888507718696397E-2</v>
      </c>
    </row>
    <row r="10" spans="2:4" s="76" customFormat="1" ht="24" customHeight="1">
      <c r="B10" s="80" t="s">
        <v>189</v>
      </c>
      <c r="C10" s="81">
        <v>1.63194444444444E-3</v>
      </c>
      <c r="D10" s="82">
        <v>3.4550355305072299E-2</v>
      </c>
    </row>
    <row r="11" spans="2:4" s="76" customFormat="1" ht="24" customHeight="1">
      <c r="B11" s="80" t="s">
        <v>205</v>
      </c>
      <c r="C11" s="81">
        <v>1.2615740740740699E-3</v>
      </c>
      <c r="D11" s="82">
        <v>2.6709139916687101E-2</v>
      </c>
    </row>
    <row r="12" spans="2:4" s="76" customFormat="1" ht="24" customHeight="1">
      <c r="B12" s="80" t="s">
        <v>80</v>
      </c>
      <c r="C12" s="81">
        <v>1.2037037037037001E-3</v>
      </c>
      <c r="D12" s="82">
        <v>2.5483950012251899E-2</v>
      </c>
    </row>
    <row r="13" spans="2:4" s="76" customFormat="1" ht="24" customHeight="1">
      <c r="B13" s="80" t="s">
        <v>120</v>
      </c>
      <c r="C13" s="81">
        <v>1.1458333333333301E-3</v>
      </c>
      <c r="D13" s="82">
        <v>2.4258760107816701E-2</v>
      </c>
    </row>
    <row r="14" spans="2:4" s="76" customFormat="1" ht="24" customHeight="1">
      <c r="B14" s="80" t="s">
        <v>190</v>
      </c>
      <c r="C14" s="81">
        <v>8.1018518518518505E-4</v>
      </c>
      <c r="D14" s="82">
        <v>1.7152658662092601E-2</v>
      </c>
    </row>
    <row r="15" spans="2:4" s="76" customFormat="1" ht="24" customHeight="1">
      <c r="B15" s="80" t="s">
        <v>174</v>
      </c>
      <c r="C15" s="81">
        <v>7.7546296296296304E-4</v>
      </c>
      <c r="D15" s="82">
        <v>1.64175447194315E-2</v>
      </c>
    </row>
    <row r="16" spans="2:4" s="76" customFormat="1" ht="24" customHeight="1">
      <c r="B16" s="80" t="s">
        <v>206</v>
      </c>
      <c r="C16" s="81">
        <v>7.5231481481481503E-4</v>
      </c>
      <c r="D16" s="82">
        <v>1.5927468757657399E-2</v>
      </c>
    </row>
    <row r="17" spans="2:4" s="76" customFormat="1" ht="24" customHeight="1">
      <c r="B17" s="80" t="s">
        <v>229</v>
      </c>
      <c r="C17" s="81">
        <v>7.2916666666666703E-4</v>
      </c>
      <c r="D17" s="82">
        <v>1.54373927958834E-2</v>
      </c>
    </row>
    <row r="18" spans="2:4" s="76" customFormat="1" ht="24" customHeight="1">
      <c r="B18" s="80" t="s">
        <v>225</v>
      </c>
      <c r="C18" s="81">
        <v>6.7129629629629603E-4</v>
      </c>
      <c r="D18" s="82">
        <v>1.42122028914482E-2</v>
      </c>
    </row>
    <row r="19" spans="2:4" s="76" customFormat="1" ht="24" customHeight="1">
      <c r="B19" s="80" t="s">
        <v>234</v>
      </c>
      <c r="C19" s="81">
        <v>6.4814814814814802E-4</v>
      </c>
      <c r="D19" s="82">
        <v>1.3722126929674099E-2</v>
      </c>
    </row>
    <row r="20" spans="2:4" s="76" customFormat="1" ht="24" customHeight="1">
      <c r="B20" s="80" t="s">
        <v>119</v>
      </c>
      <c r="C20" s="81">
        <v>6.1342592592592601E-4</v>
      </c>
      <c r="D20" s="82">
        <v>1.2987012987013E-2</v>
      </c>
    </row>
    <row r="21" spans="2:4" s="76" customFormat="1" ht="24" customHeight="1">
      <c r="B21" s="80" t="s">
        <v>235</v>
      </c>
      <c r="C21" s="81">
        <v>5.5555555555555599E-4</v>
      </c>
      <c r="D21" s="82">
        <v>1.17618230825778E-2</v>
      </c>
    </row>
    <row r="22" spans="2:4" s="76" customFormat="1" ht="24" customHeight="1">
      <c r="B22" s="80" t="s">
        <v>172</v>
      </c>
      <c r="C22" s="81">
        <v>5.4398148148148101E-4</v>
      </c>
      <c r="D22" s="82">
        <v>1.15167851016908E-2</v>
      </c>
    </row>
    <row r="23" spans="2:4" s="76" customFormat="1" ht="24" customHeight="1">
      <c r="B23" s="80" t="s">
        <v>170</v>
      </c>
      <c r="C23" s="81">
        <v>4.8611111111111099E-4</v>
      </c>
      <c r="D23" s="82">
        <v>1.02915951972556E-2</v>
      </c>
    </row>
    <row r="24" spans="2:4" s="76" customFormat="1" ht="24" customHeight="1">
      <c r="B24" s="80" t="s">
        <v>173</v>
      </c>
      <c r="C24" s="81">
        <v>4.6296296296296298E-4</v>
      </c>
      <c r="D24" s="82">
        <v>9.8015192354815005E-3</v>
      </c>
    </row>
    <row r="25" spans="2:4" s="76" customFormat="1" ht="24" customHeight="1" thickBot="1">
      <c r="B25" s="83" t="s">
        <v>236</v>
      </c>
      <c r="C25" s="84">
        <v>4.6296296296296298E-4</v>
      </c>
      <c r="D25" s="85">
        <v>9.8015192354815005E-3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>
  <sheetPr codeName="Foglio41"/>
  <dimension ref="B2:D26"/>
  <sheetViews>
    <sheetView showGridLines="0" showZeros="0" view="pageBreakPreview" zoomScaleNormal="48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08" t="s">
        <v>74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4" customHeight="1">
      <c r="B6" s="80" t="s">
        <v>75</v>
      </c>
      <c r="C6" s="81">
        <v>4.30208333333333E-2</v>
      </c>
      <c r="D6" s="107">
        <v>0.23392070484581501</v>
      </c>
    </row>
    <row r="7" spans="2:4" s="76" customFormat="1" ht="24" customHeight="1">
      <c r="B7" s="80" t="s">
        <v>118</v>
      </c>
      <c r="C7" s="81">
        <v>1.7546296296296299E-2</v>
      </c>
      <c r="D7" s="107">
        <v>9.5405915670232794E-2</v>
      </c>
    </row>
    <row r="8" spans="2:4" s="76" customFormat="1" ht="24" customHeight="1">
      <c r="B8" s="80" t="s">
        <v>189</v>
      </c>
      <c r="C8" s="81">
        <v>1.07523148148148E-2</v>
      </c>
      <c r="D8" s="107">
        <v>5.8464443045940798E-2</v>
      </c>
    </row>
    <row r="9" spans="2:4" s="76" customFormat="1" ht="24" customHeight="1">
      <c r="B9" s="80" t="s">
        <v>79</v>
      </c>
      <c r="C9" s="81">
        <v>1.00810185185185E-2</v>
      </c>
      <c r="D9" s="107">
        <v>5.48143486469478E-2</v>
      </c>
    </row>
    <row r="10" spans="2:4" s="76" customFormat="1" ht="24" customHeight="1">
      <c r="B10" s="80" t="s">
        <v>117</v>
      </c>
      <c r="C10" s="81">
        <v>8.4143518518518499E-3</v>
      </c>
      <c r="D10" s="107">
        <v>4.5752045311516699E-2</v>
      </c>
    </row>
    <row r="11" spans="2:4" s="76" customFormat="1" ht="24" customHeight="1">
      <c r="B11" s="80" t="s">
        <v>80</v>
      </c>
      <c r="C11" s="81">
        <v>6.2037037037037E-3</v>
      </c>
      <c r="D11" s="107">
        <v>3.3731906859660203E-2</v>
      </c>
    </row>
    <row r="12" spans="2:4" s="76" customFormat="1" ht="24" customHeight="1">
      <c r="B12" s="80" t="s">
        <v>190</v>
      </c>
      <c r="C12" s="81">
        <v>5.5439814814814796E-3</v>
      </c>
      <c r="D12" s="107">
        <v>3.01447451227187E-2</v>
      </c>
    </row>
    <row r="13" spans="2:4" s="76" customFormat="1" ht="24" customHeight="1">
      <c r="B13" s="80" t="s">
        <v>237</v>
      </c>
      <c r="C13" s="81">
        <v>5.1273148148148102E-3</v>
      </c>
      <c r="D13" s="107">
        <v>2.7879169288860899E-2</v>
      </c>
    </row>
    <row r="14" spans="2:4" s="76" customFormat="1" ht="24" customHeight="1">
      <c r="B14" s="80" t="s">
        <v>205</v>
      </c>
      <c r="C14" s="81">
        <v>5.0810185185185203E-3</v>
      </c>
      <c r="D14" s="107">
        <v>2.7627438640654499E-2</v>
      </c>
    </row>
    <row r="15" spans="2:4" s="76" customFormat="1" ht="24" customHeight="1">
      <c r="B15" s="80" t="s">
        <v>238</v>
      </c>
      <c r="C15" s="81">
        <v>4.7106481481481496E-3</v>
      </c>
      <c r="D15" s="107">
        <v>2.5613593455003102E-2</v>
      </c>
    </row>
    <row r="16" spans="2:4" s="76" customFormat="1" ht="24" customHeight="1">
      <c r="B16" s="80" t="s">
        <v>76</v>
      </c>
      <c r="C16" s="81">
        <v>4.4675925925925898E-3</v>
      </c>
      <c r="D16" s="107">
        <v>2.42920075519194E-2</v>
      </c>
    </row>
    <row r="17" spans="2:4" s="76" customFormat="1" ht="24" customHeight="1">
      <c r="B17" s="80" t="s">
        <v>173</v>
      </c>
      <c r="C17" s="81">
        <v>4.0277777777777803E-3</v>
      </c>
      <c r="D17" s="107">
        <v>2.1900566393958501E-2</v>
      </c>
    </row>
    <row r="18" spans="2:4" s="76" customFormat="1" ht="24" customHeight="1">
      <c r="B18" s="80" t="s">
        <v>239</v>
      </c>
      <c r="C18" s="81">
        <v>3.5532407407407401E-3</v>
      </c>
      <c r="D18" s="107">
        <v>1.93203272498427E-2</v>
      </c>
    </row>
    <row r="19" spans="2:4" s="76" customFormat="1" ht="24" customHeight="1">
      <c r="B19" s="80" t="s">
        <v>230</v>
      </c>
      <c r="C19" s="81">
        <v>3.54166666666667E-3</v>
      </c>
      <c r="D19" s="107">
        <v>1.9257394587791101E-2</v>
      </c>
    </row>
    <row r="20" spans="2:4" s="76" customFormat="1" ht="24" customHeight="1">
      <c r="B20" s="80" t="s">
        <v>228</v>
      </c>
      <c r="C20" s="81">
        <v>3.21759259259259E-3</v>
      </c>
      <c r="D20" s="107">
        <v>1.7495280050346101E-2</v>
      </c>
    </row>
    <row r="21" spans="2:4" s="76" customFormat="1" ht="24" customHeight="1">
      <c r="B21" s="80" t="s">
        <v>240</v>
      </c>
      <c r="C21" s="81">
        <v>3.0902777777777799E-3</v>
      </c>
      <c r="D21" s="107">
        <v>1.6803020767778499E-2</v>
      </c>
    </row>
    <row r="22" spans="2:4" s="76" customFormat="1" ht="24" customHeight="1">
      <c r="B22" s="80" t="s">
        <v>119</v>
      </c>
      <c r="C22" s="81">
        <v>2.82407407407407E-3</v>
      </c>
      <c r="D22" s="107">
        <v>1.53555695405916E-2</v>
      </c>
    </row>
    <row r="23" spans="2:4" s="76" customFormat="1" ht="24" customHeight="1">
      <c r="B23" s="80" t="s">
        <v>197</v>
      </c>
      <c r="C23" s="81">
        <v>2.48842592592593E-3</v>
      </c>
      <c r="D23" s="107">
        <v>1.3530522341094999E-2</v>
      </c>
    </row>
    <row r="24" spans="2:4" s="76" customFormat="1" ht="24" customHeight="1">
      <c r="B24" s="80" t="s">
        <v>241</v>
      </c>
      <c r="C24" s="81">
        <v>2.3611111111111098E-3</v>
      </c>
      <c r="D24" s="107">
        <v>1.2838263058527401E-2</v>
      </c>
    </row>
    <row r="25" spans="2:4" s="76" customFormat="1" ht="24" customHeight="1">
      <c r="B25" s="80" t="s">
        <v>192</v>
      </c>
      <c r="C25" s="81">
        <v>2.0370370370370399E-3</v>
      </c>
      <c r="D25" s="107">
        <v>1.10761485210824E-2</v>
      </c>
    </row>
    <row r="26" spans="2:4" s="76" customFormat="1" ht="24" customHeight="1" thickBot="1">
      <c r="B26" s="83" t="s">
        <v>191</v>
      </c>
      <c r="C26" s="84">
        <v>2.0370370370370399E-3</v>
      </c>
      <c r="D26" s="108">
        <v>1.10761485210824E-2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>
  <sheetPr codeName="Foglio42"/>
  <dimension ref="B2:D6"/>
  <sheetViews>
    <sheetView showGridLines="0" showZeros="0" view="pageBreakPreview" topLeftCell="B1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77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5" customFormat="1" ht="24" customHeight="1">
      <c r="B5" s="77" t="s">
        <v>10</v>
      </c>
      <c r="C5" s="78" t="s">
        <v>61</v>
      </c>
      <c r="D5" s="79" t="s">
        <v>5</v>
      </c>
    </row>
    <row r="6" spans="2:4" s="75" customFormat="1" ht="24" customHeight="1">
      <c r="B6" s="80"/>
      <c r="C6" s="109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>
  <sheetPr codeName="Foglio43"/>
  <dimension ref="B2:D6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78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ht="24" customHeight="1">
      <c r="B5" s="77" t="s">
        <v>10</v>
      </c>
      <c r="C5" s="78" t="s">
        <v>61</v>
      </c>
      <c r="D5" s="79" t="s">
        <v>5</v>
      </c>
    </row>
    <row r="6" spans="2:4" ht="24" customHeight="1">
      <c r="B6" s="80"/>
      <c r="C6" s="109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>
  <sheetPr codeName="Foglio44"/>
  <dimension ref="B2:D25"/>
  <sheetViews>
    <sheetView showGridLines="0" showZeros="0" view="pageBreakPreview" topLeftCell="A2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63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ht="24" customHeight="1">
      <c r="B5" s="111" t="s">
        <v>10</v>
      </c>
      <c r="C5" s="112" t="s">
        <v>61</v>
      </c>
      <c r="D5" s="113" t="s">
        <v>5</v>
      </c>
    </row>
    <row r="6" spans="2:4" ht="22.5" customHeight="1">
      <c r="B6" s="80" t="s">
        <v>75</v>
      </c>
      <c r="C6" s="81">
        <v>1.3194444444444399E-3</v>
      </c>
      <c r="D6" s="107">
        <v>0.25968109339407702</v>
      </c>
    </row>
    <row r="7" spans="2:4" ht="22.5" customHeight="1">
      <c r="B7" s="80" t="s">
        <v>118</v>
      </c>
      <c r="C7" s="81">
        <v>7.5231481481481503E-4</v>
      </c>
      <c r="D7" s="107">
        <v>0.148063781321185</v>
      </c>
    </row>
    <row r="8" spans="2:4" ht="22.5" customHeight="1">
      <c r="B8" s="80" t="s">
        <v>117</v>
      </c>
      <c r="C8" s="81">
        <v>5.78703703703704E-4</v>
      </c>
      <c r="D8" s="107">
        <v>0.11389521640091101</v>
      </c>
    </row>
    <row r="9" spans="2:4" ht="22.5" customHeight="1">
      <c r="B9" s="80" t="s">
        <v>189</v>
      </c>
      <c r="C9" s="81">
        <v>2.5462962962962999E-4</v>
      </c>
      <c r="D9" s="107">
        <v>5.0113895216400903E-2</v>
      </c>
    </row>
    <row r="10" spans="2:4" ht="22.5" customHeight="1">
      <c r="B10" s="80" t="s">
        <v>228</v>
      </c>
      <c r="C10" s="81">
        <v>2.4305555555555601E-4</v>
      </c>
      <c r="D10" s="107">
        <v>4.7835990888382703E-2</v>
      </c>
    </row>
    <row r="11" spans="2:4" ht="22.5" customHeight="1">
      <c r="B11" s="80" t="s">
        <v>242</v>
      </c>
      <c r="C11" s="81">
        <v>2.31481481481481E-4</v>
      </c>
      <c r="D11" s="107">
        <v>4.5558086560364502E-2</v>
      </c>
    </row>
    <row r="12" spans="2:4" ht="22.5" customHeight="1">
      <c r="B12" s="80" t="s">
        <v>80</v>
      </c>
      <c r="C12" s="81">
        <v>2.0833333333333299E-4</v>
      </c>
      <c r="D12" s="107">
        <v>4.1002277904327998E-2</v>
      </c>
    </row>
    <row r="13" spans="2:4" ht="22.5" customHeight="1">
      <c r="B13" s="80" t="s">
        <v>79</v>
      </c>
      <c r="C13" s="81">
        <v>1.8518518518518501E-4</v>
      </c>
      <c r="D13" s="107">
        <v>3.6446469248291598E-2</v>
      </c>
    </row>
    <row r="14" spans="2:4" ht="22.5" customHeight="1">
      <c r="B14" s="80" t="s">
        <v>172</v>
      </c>
      <c r="C14" s="81">
        <v>1.7361111111111101E-4</v>
      </c>
      <c r="D14" s="107">
        <v>3.4168564920273301E-2</v>
      </c>
    </row>
    <row r="15" spans="2:4" ht="22.5" customHeight="1">
      <c r="B15" s="80" t="s">
        <v>175</v>
      </c>
      <c r="C15" s="81">
        <v>1.50462962962963E-4</v>
      </c>
      <c r="D15" s="107">
        <v>2.96127562642369E-2</v>
      </c>
    </row>
    <row r="16" spans="2:4" ht="22.5" customHeight="1">
      <c r="B16" s="80" t="s">
        <v>197</v>
      </c>
      <c r="C16" s="81">
        <v>1.38888888888889E-4</v>
      </c>
      <c r="D16" s="107">
        <v>2.73348519362187E-2</v>
      </c>
    </row>
    <row r="17" spans="2:4" ht="22.5" customHeight="1">
      <c r="B17" s="80" t="s">
        <v>195</v>
      </c>
      <c r="C17" s="81">
        <v>1.2731481481481499E-4</v>
      </c>
      <c r="D17" s="107">
        <v>2.50569476082005E-2</v>
      </c>
    </row>
    <row r="18" spans="2:4" ht="22.5" customHeight="1">
      <c r="B18" s="80" t="s">
        <v>176</v>
      </c>
      <c r="C18" s="81">
        <v>1.15740740740741E-4</v>
      </c>
      <c r="D18" s="107">
        <v>2.2779043280182199E-2</v>
      </c>
    </row>
    <row r="19" spans="2:4" ht="22.5" customHeight="1">
      <c r="B19" s="80" t="s">
        <v>243</v>
      </c>
      <c r="C19" s="81">
        <v>1.04166666666667E-4</v>
      </c>
      <c r="D19" s="107">
        <v>2.0501138952163999E-2</v>
      </c>
    </row>
    <row r="20" spans="2:4" ht="22.5" customHeight="1">
      <c r="B20" s="80" t="s">
        <v>244</v>
      </c>
      <c r="C20" s="81">
        <v>1.04166666666667E-4</v>
      </c>
      <c r="D20" s="107">
        <v>2.0501138952163999E-2</v>
      </c>
    </row>
    <row r="21" spans="2:4" ht="22.5" customHeight="1">
      <c r="B21" s="80" t="s">
        <v>201</v>
      </c>
      <c r="C21" s="81">
        <v>9.2592592592592602E-5</v>
      </c>
      <c r="D21" s="107">
        <v>1.8223234624145799E-2</v>
      </c>
    </row>
    <row r="22" spans="2:4" ht="22.5" customHeight="1">
      <c r="B22" s="80" t="s">
        <v>190</v>
      </c>
      <c r="C22" s="81">
        <v>9.2592592592592602E-5</v>
      </c>
      <c r="D22" s="107">
        <v>1.8223234624145799E-2</v>
      </c>
    </row>
    <row r="23" spans="2:4" ht="22.5" customHeight="1">
      <c r="B23" s="80" t="s">
        <v>119</v>
      </c>
      <c r="C23" s="81">
        <v>8.1018518518518503E-5</v>
      </c>
      <c r="D23" s="107">
        <v>1.5945330296127599E-2</v>
      </c>
    </row>
    <row r="24" spans="2:4" ht="22.5" customHeight="1">
      <c r="B24" s="80" t="s">
        <v>204</v>
      </c>
      <c r="C24" s="81">
        <v>8.1018518518518503E-5</v>
      </c>
      <c r="D24" s="107">
        <v>1.5945330296127599E-2</v>
      </c>
    </row>
    <row r="25" spans="2:4" ht="22.5" customHeight="1" thickBot="1">
      <c r="B25" s="83" t="s">
        <v>76</v>
      </c>
      <c r="C25" s="84">
        <v>4.6296296296296301E-5</v>
      </c>
      <c r="D25" s="108">
        <v>9.1116173120728908E-3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/>
  <dimension ref="B2:K32"/>
  <sheetViews>
    <sheetView showGridLines="0" showZeros="0" view="pageBreakPreview" zoomScale="110" zoomScaleNormal="8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84" t="s">
        <v>44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7.0138888888888898E-3</v>
      </c>
      <c r="D7" s="12">
        <f t="shared" ref="D7:D19" si="0">IFERROR(C7/C$20,0)</f>
        <v>0.28720379146919439</v>
      </c>
      <c r="E7" s="12">
        <f t="shared" ref="E7:E19" si="1">IFERROR(C7/C$31,0)</f>
        <v>0.11156111929307805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7.0138888888888898E-3</v>
      </c>
      <c r="J7" s="12">
        <f t="shared" ref="J7:J19" si="4">IFERROR(I7/I$20,0)</f>
        <v>0.28720379146919439</v>
      </c>
      <c r="K7" s="14">
        <f t="shared" ref="K7:K19" si="5">IFERROR(I7/I$31,0)</f>
        <v>0.11156111929307805</v>
      </c>
    </row>
    <row r="8" spans="2:11">
      <c r="B8" s="148" t="s">
        <v>115</v>
      </c>
      <c r="C8" s="11">
        <v>3.8310185185185201E-3</v>
      </c>
      <c r="D8" s="12">
        <f t="shared" si="0"/>
        <v>0.15687203791469201</v>
      </c>
      <c r="E8" s="12">
        <f t="shared" si="1"/>
        <v>6.0935198821796772E-2</v>
      </c>
      <c r="F8" s="11">
        <v>0</v>
      </c>
      <c r="G8" s="12">
        <f t="shared" si="2"/>
        <v>0</v>
      </c>
      <c r="H8" s="12">
        <f t="shared" si="3"/>
        <v>0</v>
      </c>
      <c r="I8" s="11">
        <v>3.8310185185185201E-3</v>
      </c>
      <c r="J8" s="12">
        <f t="shared" si="4"/>
        <v>0.15687203791469201</v>
      </c>
      <c r="K8" s="14">
        <f t="shared" si="5"/>
        <v>6.0935198821796772E-2</v>
      </c>
    </row>
    <row r="9" spans="2:11">
      <c r="B9" s="10" t="s">
        <v>51</v>
      </c>
      <c r="C9" s="11">
        <v>5.5555555555555599E-4</v>
      </c>
      <c r="D9" s="12">
        <f t="shared" si="0"/>
        <v>2.2748815165876797E-2</v>
      </c>
      <c r="E9" s="12">
        <f t="shared" si="1"/>
        <v>8.8365243004418313E-3</v>
      </c>
      <c r="F9" s="11">
        <v>0</v>
      </c>
      <c r="G9" s="12">
        <f t="shared" si="2"/>
        <v>0</v>
      </c>
      <c r="H9" s="12">
        <f t="shared" si="3"/>
        <v>0</v>
      </c>
      <c r="I9" s="11">
        <v>5.5555555555555599E-4</v>
      </c>
      <c r="J9" s="12">
        <f t="shared" si="4"/>
        <v>2.2748815165876797E-2</v>
      </c>
      <c r="K9" s="14">
        <f t="shared" si="5"/>
        <v>8.8365243004418313E-3</v>
      </c>
    </row>
    <row r="10" spans="2:11">
      <c r="B10" s="10" t="s">
        <v>11</v>
      </c>
      <c r="C10" s="11">
        <v>4.1898148148148103E-3</v>
      </c>
      <c r="D10" s="12">
        <f t="shared" si="0"/>
        <v>0.17156398104265386</v>
      </c>
      <c r="E10" s="12">
        <f t="shared" si="1"/>
        <v>6.6642120765832022E-2</v>
      </c>
      <c r="F10" s="11">
        <v>0</v>
      </c>
      <c r="G10" s="12">
        <f t="shared" si="2"/>
        <v>0</v>
      </c>
      <c r="H10" s="12">
        <f t="shared" si="3"/>
        <v>0</v>
      </c>
      <c r="I10" s="11">
        <v>4.1898148148148103E-3</v>
      </c>
      <c r="J10" s="12">
        <f t="shared" si="4"/>
        <v>0.17156398104265386</v>
      </c>
      <c r="K10" s="14">
        <f t="shared" si="5"/>
        <v>6.6642120765832022E-2</v>
      </c>
    </row>
    <row r="11" spans="2:11">
      <c r="B11" s="10" t="s">
        <v>12</v>
      </c>
      <c r="C11" s="11">
        <v>8.4490740740740696E-4</v>
      </c>
      <c r="D11" s="12">
        <f t="shared" si="0"/>
        <v>3.4597156398104248E-2</v>
      </c>
      <c r="E11" s="12">
        <f t="shared" si="1"/>
        <v>1.3438880706921934E-2</v>
      </c>
      <c r="F11" s="11">
        <v>0</v>
      </c>
      <c r="G11" s="12">
        <f t="shared" si="2"/>
        <v>0</v>
      </c>
      <c r="H11" s="12">
        <f t="shared" si="3"/>
        <v>0</v>
      </c>
      <c r="I11" s="11">
        <v>8.4490740740740696E-4</v>
      </c>
      <c r="J11" s="12">
        <f t="shared" si="4"/>
        <v>3.4597156398104248E-2</v>
      </c>
      <c r="K11" s="14">
        <f t="shared" si="5"/>
        <v>1.3438880706921934E-2</v>
      </c>
    </row>
    <row r="12" spans="2:11">
      <c r="B12" s="10" t="s">
        <v>186</v>
      </c>
      <c r="C12" s="11">
        <v>2.26851851851852E-3</v>
      </c>
      <c r="D12" s="12">
        <f t="shared" si="0"/>
        <v>9.2890995260663564E-2</v>
      </c>
      <c r="E12" s="12">
        <f t="shared" si="1"/>
        <v>3.6082474226804141E-2</v>
      </c>
      <c r="F12" s="11">
        <v>0</v>
      </c>
      <c r="G12" s="12">
        <f t="shared" si="2"/>
        <v>0</v>
      </c>
      <c r="H12" s="12">
        <f t="shared" si="3"/>
        <v>0</v>
      </c>
      <c r="I12" s="11">
        <v>2.26851851851852E-3</v>
      </c>
      <c r="J12" s="12">
        <f t="shared" si="4"/>
        <v>9.2890995260663564E-2</v>
      </c>
      <c r="K12" s="14">
        <f t="shared" si="5"/>
        <v>3.6082474226804141E-2</v>
      </c>
    </row>
    <row r="13" spans="2:11">
      <c r="B13" s="10" t="s">
        <v>122</v>
      </c>
      <c r="C13" s="11">
        <v>3.4722222222222202E-5</v>
      </c>
      <c r="D13" s="12">
        <f t="shared" si="0"/>
        <v>1.4218009478672979E-3</v>
      </c>
      <c r="E13" s="12">
        <f t="shared" si="1"/>
        <v>5.5228276877761369E-4</v>
      </c>
      <c r="F13" s="11">
        <v>0</v>
      </c>
      <c r="G13" s="12">
        <f t="shared" si="2"/>
        <v>0</v>
      </c>
      <c r="H13" s="12">
        <f t="shared" si="3"/>
        <v>0</v>
      </c>
      <c r="I13" s="11">
        <v>3.4722222222222202E-5</v>
      </c>
      <c r="J13" s="12">
        <f t="shared" si="4"/>
        <v>1.4218009478672979E-3</v>
      </c>
      <c r="K13" s="14">
        <f t="shared" si="5"/>
        <v>5.5228276877761369E-4</v>
      </c>
    </row>
    <row r="14" spans="2:11">
      <c r="B14" s="10" t="s">
        <v>123</v>
      </c>
      <c r="C14" s="11">
        <v>4.0509259259259301E-4</v>
      </c>
      <c r="D14" s="12">
        <f t="shared" si="0"/>
        <v>1.6587677725118502E-2</v>
      </c>
      <c r="E14" s="12">
        <f t="shared" si="1"/>
        <v>6.4432989690721707E-3</v>
      </c>
      <c r="F14" s="11">
        <v>0</v>
      </c>
      <c r="G14" s="12">
        <f t="shared" si="2"/>
        <v>0</v>
      </c>
      <c r="H14" s="12">
        <f t="shared" si="3"/>
        <v>0</v>
      </c>
      <c r="I14" s="11">
        <v>4.0509259259259301E-4</v>
      </c>
      <c r="J14" s="12">
        <f t="shared" si="4"/>
        <v>1.6587677725118502E-2</v>
      </c>
      <c r="K14" s="14">
        <f t="shared" si="5"/>
        <v>6.4432989690721707E-3</v>
      </c>
    </row>
    <row r="15" spans="2:11">
      <c r="B15" s="148" t="s">
        <v>222</v>
      </c>
      <c r="C15" s="11">
        <v>4.3981481481481503E-4</v>
      </c>
      <c r="D15" s="12">
        <f t="shared" si="0"/>
        <v>1.8009478672985791E-2</v>
      </c>
      <c r="E15" s="12">
        <f t="shared" si="1"/>
        <v>6.9955817378497811E-3</v>
      </c>
      <c r="F15" s="11">
        <v>0</v>
      </c>
      <c r="G15" s="12">
        <f t="shared" si="2"/>
        <v>0</v>
      </c>
      <c r="H15" s="12">
        <f t="shared" si="3"/>
        <v>0</v>
      </c>
      <c r="I15" s="11">
        <v>4.3981481481481503E-4</v>
      </c>
      <c r="J15" s="12">
        <f t="shared" si="4"/>
        <v>1.8009478672985791E-2</v>
      </c>
      <c r="K15" s="14">
        <f t="shared" si="5"/>
        <v>6.9955817378497811E-3</v>
      </c>
    </row>
    <row r="16" spans="2:11">
      <c r="B16" s="148" t="s">
        <v>223</v>
      </c>
      <c r="C16" s="11">
        <v>1.50462962962963E-4</v>
      </c>
      <c r="D16" s="12">
        <f t="shared" si="0"/>
        <v>6.1611374407582959E-3</v>
      </c>
      <c r="E16" s="12">
        <f t="shared" si="1"/>
        <v>2.3932253313696614E-3</v>
      </c>
      <c r="F16" s="11">
        <v>0</v>
      </c>
      <c r="G16" s="12">
        <f t="shared" si="2"/>
        <v>0</v>
      </c>
      <c r="H16" s="12">
        <f t="shared" si="3"/>
        <v>0</v>
      </c>
      <c r="I16" s="11">
        <v>1.50462962962963E-4</v>
      </c>
      <c r="J16" s="12">
        <f t="shared" si="4"/>
        <v>6.1611374407582959E-3</v>
      </c>
      <c r="K16" s="14">
        <f t="shared" si="5"/>
        <v>2.3932253313696614E-3</v>
      </c>
    </row>
    <row r="17" spans="2:1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4.6874999999999998E-3</v>
      </c>
      <c r="D19" s="12">
        <f t="shared" si="0"/>
        <v>0.19194312796208532</v>
      </c>
      <c r="E19" s="12">
        <f t="shared" si="1"/>
        <v>7.4558173784977894E-2</v>
      </c>
      <c r="F19" s="11">
        <v>0</v>
      </c>
      <c r="G19" s="12">
        <f t="shared" si="2"/>
        <v>0</v>
      </c>
      <c r="H19" s="12">
        <f t="shared" si="3"/>
        <v>0</v>
      </c>
      <c r="I19" s="11">
        <v>4.6874999999999998E-3</v>
      </c>
      <c r="J19" s="12">
        <f t="shared" si="4"/>
        <v>0.19194312796208532</v>
      </c>
      <c r="K19" s="14">
        <f t="shared" si="5"/>
        <v>7.4558173784977894E-2</v>
      </c>
    </row>
    <row r="20" spans="2:11" ht="16.5" thickTop="1" thickBot="1">
      <c r="B20" s="31" t="s">
        <v>3</v>
      </c>
      <c r="C20" s="32">
        <f>SUM(C7:C19)</f>
        <v>2.4421296296296295E-2</v>
      </c>
      <c r="D20" s="33">
        <f>IFERROR(SUM(D7:D19),0)</f>
        <v>1</v>
      </c>
      <c r="E20" s="33">
        <f>IFERROR(SUM(E7:E19),0)</f>
        <v>0.3884388807069219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2.4421296296296295E-2</v>
      </c>
      <c r="J20" s="33">
        <f>IFERROR(SUM(J7:J19),0)</f>
        <v>1</v>
      </c>
      <c r="K20" s="34">
        <f>IFERROR(SUM(K7:K19),0)</f>
        <v>0.3884388807069219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4.5949074074074104E-3</v>
      </c>
      <c r="D23" s="19"/>
      <c r="E23" s="12">
        <f>IFERROR(C23/C$31,0)</f>
        <v>7.3085419734904303E-2</v>
      </c>
      <c r="F23" s="11">
        <v>0</v>
      </c>
      <c r="G23" s="19"/>
      <c r="H23" s="12">
        <f>IFERROR(F23/F$31,0)</f>
        <v>0</v>
      </c>
      <c r="I23" s="11">
        <v>4.5949074074074104E-3</v>
      </c>
      <c r="J23" s="19"/>
      <c r="K23" s="14">
        <f>IFERROR(I23/I$31,0)</f>
        <v>7.3085419734904303E-2</v>
      </c>
    </row>
    <row r="24" spans="2:11">
      <c r="B24" s="18" t="s">
        <v>16</v>
      </c>
      <c r="C24" s="11">
        <v>2.31481481481481E-4</v>
      </c>
      <c r="D24" s="19"/>
      <c r="E24" s="12">
        <f t="shared" ref="E24:E28" si="6">IFERROR(C24/C$31,0)</f>
        <v>3.6818851251840859E-3</v>
      </c>
      <c r="F24" s="11">
        <v>0</v>
      </c>
      <c r="G24" s="19"/>
      <c r="H24" s="12">
        <f t="shared" ref="H24:H28" si="7">IFERROR(F24/F$31,0)</f>
        <v>0</v>
      </c>
      <c r="I24" s="11">
        <v>2.31481481481481E-4</v>
      </c>
      <c r="J24" s="19"/>
      <c r="K24" s="14">
        <f t="shared" ref="K24:K28" si="8">IFERROR(I24/I$31,0)</f>
        <v>3.6818851251840859E-3</v>
      </c>
    </row>
    <row r="25" spans="2:11">
      <c r="B25" s="18" t="s">
        <v>17</v>
      </c>
      <c r="C25" s="11">
        <v>2.5462962962962999E-4</v>
      </c>
      <c r="D25" s="19"/>
      <c r="E25" s="12">
        <f t="shared" si="6"/>
        <v>4.0500736377025084E-3</v>
      </c>
      <c r="F25" s="11">
        <v>0</v>
      </c>
      <c r="G25" s="19"/>
      <c r="H25" s="12">
        <f t="shared" si="7"/>
        <v>0</v>
      </c>
      <c r="I25" s="11">
        <v>2.5462962962962999E-4</v>
      </c>
      <c r="J25" s="19"/>
      <c r="K25" s="14">
        <f t="shared" si="8"/>
        <v>4.0500736377025084E-3</v>
      </c>
    </row>
    <row r="26" spans="2:11">
      <c r="B26" s="18" t="s">
        <v>18</v>
      </c>
      <c r="C26" s="11">
        <v>1.29050925925926E-2</v>
      </c>
      <c r="D26" s="19"/>
      <c r="E26" s="12">
        <f t="shared" si="6"/>
        <v>0.20526509572901333</v>
      </c>
      <c r="F26" s="11">
        <v>0</v>
      </c>
      <c r="G26" s="19"/>
      <c r="H26" s="12">
        <f t="shared" si="7"/>
        <v>0</v>
      </c>
      <c r="I26" s="11">
        <v>1.29050925925926E-2</v>
      </c>
      <c r="J26" s="19"/>
      <c r="K26" s="14">
        <f t="shared" si="8"/>
        <v>0.20526509572901333</v>
      </c>
    </row>
    <row r="27" spans="2:11">
      <c r="B27" s="18" t="s">
        <v>19</v>
      </c>
      <c r="C27" s="11">
        <v>2.0092592592592599E-2</v>
      </c>
      <c r="D27" s="19"/>
      <c r="E27" s="12">
        <f t="shared" si="6"/>
        <v>0.31958762886597941</v>
      </c>
      <c r="F27" s="11">
        <v>0</v>
      </c>
      <c r="G27" s="19"/>
      <c r="H27" s="12">
        <f t="shared" si="7"/>
        <v>0</v>
      </c>
      <c r="I27" s="11">
        <v>2.0092592592592599E-2</v>
      </c>
      <c r="J27" s="19"/>
      <c r="K27" s="14">
        <f t="shared" si="8"/>
        <v>0.31958762886597941</v>
      </c>
    </row>
    <row r="28" spans="2:11" ht="15.75" thickBot="1">
      <c r="B28" s="23" t="s">
        <v>20</v>
      </c>
      <c r="C28" s="20">
        <v>3.7037037037037003E-4</v>
      </c>
      <c r="D28" s="24"/>
      <c r="E28" s="21">
        <f t="shared" si="6"/>
        <v>5.8910162002945446E-3</v>
      </c>
      <c r="F28" s="20">
        <v>0</v>
      </c>
      <c r="G28" s="24"/>
      <c r="H28" s="21">
        <f t="shared" si="7"/>
        <v>0</v>
      </c>
      <c r="I28" s="20">
        <v>3.7037037037037003E-4</v>
      </c>
      <c r="J28" s="24"/>
      <c r="K28" s="22">
        <f t="shared" si="8"/>
        <v>5.8910162002945446E-3</v>
      </c>
    </row>
    <row r="29" spans="2:11" ht="16.5" thickTop="1" thickBot="1">
      <c r="B29" s="31" t="s">
        <v>3</v>
      </c>
      <c r="C29" s="32">
        <f>SUM(C23:C28)</f>
        <v>3.8449074074074087E-2</v>
      </c>
      <c r="D29" s="33"/>
      <c r="E29" s="33">
        <f>IFERROR(SUM(E23:E28),0)</f>
        <v>0.6115611192930781</v>
      </c>
      <c r="F29" s="32">
        <f>SUM(F23:F28)</f>
        <v>0</v>
      </c>
      <c r="G29" s="33"/>
      <c r="H29" s="33">
        <f>IFERROR(SUM(H23:H28),0)</f>
        <v>0</v>
      </c>
      <c r="I29" s="32">
        <f>SUM(I23:I28)</f>
        <v>3.8449074074074087E-2</v>
      </c>
      <c r="J29" s="33"/>
      <c r="K29" s="34">
        <f>IFERROR(SUM(K23:K28),0)</f>
        <v>0.6115611192930781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6.2870370370370382E-2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6.2870370370370382E-2</v>
      </c>
      <c r="J31" s="35"/>
      <c r="K31" s="38">
        <f>IFERROR(SUM(K20,K29),0)</f>
        <v>1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>
  <sheetPr codeName="Foglio45"/>
  <dimension ref="B2:D6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08" t="s">
        <v>64</v>
      </c>
      <c r="C3" s="209"/>
      <c r="D3" s="210"/>
    </row>
    <row r="4" spans="2:4" s="76" customFormat="1" ht="23.25" customHeight="1">
      <c r="B4" s="211" t="s">
        <v>221</v>
      </c>
      <c r="C4" s="212"/>
      <c r="D4" s="213"/>
    </row>
    <row r="5" spans="2:4" s="76" customFormat="1" ht="23.25" customHeight="1">
      <c r="B5" s="77" t="s">
        <v>10</v>
      </c>
      <c r="C5" s="78" t="s">
        <v>61</v>
      </c>
      <c r="D5" s="79" t="s">
        <v>5</v>
      </c>
    </row>
    <row r="6" spans="2:4" s="76" customFormat="1" ht="23.25" customHeight="1" thickBot="1">
      <c r="B6" s="114"/>
      <c r="C6" s="115"/>
      <c r="D6" s="10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>
  <sheetPr codeName="Foglio46"/>
  <dimension ref="B2:D6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65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4" customHeight="1">
      <c r="B6" s="80"/>
      <c r="C6" s="109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>
  <sheetPr codeName="Foglio47"/>
  <dimension ref="B2:D21"/>
  <sheetViews>
    <sheetView showGridLines="0" showZeros="0" view="pageBreakPreview" zoomScaleNormal="60" zoomScaleSheetLayoutView="100" zoomScalePageLayoutView="8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66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4" customHeight="1">
      <c r="B6" s="80" t="s">
        <v>118</v>
      </c>
      <c r="C6" s="81">
        <v>4.0046296296296297E-3</v>
      </c>
      <c r="D6" s="82">
        <v>0.31227436823104698</v>
      </c>
    </row>
    <row r="7" spans="2:4" s="76" customFormat="1" ht="24" customHeight="1">
      <c r="B7" s="80" t="s">
        <v>75</v>
      </c>
      <c r="C7" s="81">
        <v>3.32175925925926E-3</v>
      </c>
      <c r="D7" s="82">
        <v>0.25902527075812298</v>
      </c>
    </row>
    <row r="8" spans="2:4" s="76" customFormat="1" ht="24" customHeight="1">
      <c r="B8" s="80" t="s">
        <v>79</v>
      </c>
      <c r="C8" s="81">
        <v>1.37731481481481E-3</v>
      </c>
      <c r="D8" s="82">
        <v>0.107400722021661</v>
      </c>
    </row>
    <row r="9" spans="2:4" s="76" customFormat="1" ht="24" customHeight="1">
      <c r="B9" s="80" t="s">
        <v>245</v>
      </c>
      <c r="C9" s="81">
        <v>5.90277777777778E-4</v>
      </c>
      <c r="D9" s="82">
        <v>4.6028880866426002E-2</v>
      </c>
    </row>
    <row r="10" spans="2:4" s="76" customFormat="1" ht="24" customHeight="1">
      <c r="B10" s="80" t="s">
        <v>246</v>
      </c>
      <c r="C10" s="81">
        <v>5.90277777777778E-4</v>
      </c>
      <c r="D10" s="82">
        <v>4.6028880866426002E-2</v>
      </c>
    </row>
    <row r="11" spans="2:4" s="76" customFormat="1" ht="24" customHeight="1">
      <c r="B11" s="80" t="s">
        <v>189</v>
      </c>
      <c r="C11" s="81">
        <v>5.32407407407407E-4</v>
      </c>
      <c r="D11" s="82">
        <v>4.15162454873646E-2</v>
      </c>
    </row>
    <row r="12" spans="2:4" s="76" customFormat="1" ht="24" customHeight="1">
      <c r="B12" s="80" t="s">
        <v>169</v>
      </c>
      <c r="C12" s="81">
        <v>4.8611111111111099E-4</v>
      </c>
      <c r="D12" s="82">
        <v>3.79061371841155E-2</v>
      </c>
    </row>
    <row r="13" spans="2:4" s="76" customFormat="1" ht="24" customHeight="1">
      <c r="B13" s="80" t="s">
        <v>190</v>
      </c>
      <c r="C13" s="81">
        <v>3.2407407407407401E-4</v>
      </c>
      <c r="D13" s="82">
        <v>2.5270758122743701E-2</v>
      </c>
    </row>
    <row r="14" spans="2:4" s="76" customFormat="1" ht="24" customHeight="1">
      <c r="B14" s="80" t="s">
        <v>231</v>
      </c>
      <c r="C14" s="81">
        <v>2.6620370370370399E-4</v>
      </c>
      <c r="D14" s="82">
        <v>2.07581227436823E-2</v>
      </c>
    </row>
    <row r="15" spans="2:4" s="76" customFormat="1" ht="24" customHeight="1">
      <c r="B15" s="80" t="s">
        <v>247</v>
      </c>
      <c r="C15" s="81">
        <v>2.4305555555555601E-4</v>
      </c>
      <c r="D15" s="82">
        <v>1.8953068592057799E-2</v>
      </c>
    </row>
    <row r="16" spans="2:4" s="76" customFormat="1" ht="24" customHeight="1">
      <c r="B16" s="80" t="s">
        <v>248</v>
      </c>
      <c r="C16" s="81">
        <v>2.31481481481481E-4</v>
      </c>
      <c r="D16" s="82">
        <v>1.8050541516245501E-2</v>
      </c>
    </row>
    <row r="17" spans="2:4" s="76" customFormat="1" ht="24" customHeight="1">
      <c r="B17" s="80" t="s">
        <v>249</v>
      </c>
      <c r="C17" s="81">
        <v>2.0833333333333299E-4</v>
      </c>
      <c r="D17" s="82">
        <v>1.6245487364620899E-2</v>
      </c>
    </row>
    <row r="18" spans="2:4" s="76" customFormat="1" ht="24" customHeight="1">
      <c r="B18" s="80" t="s">
        <v>177</v>
      </c>
      <c r="C18" s="81">
        <v>1.8518518518518501E-4</v>
      </c>
      <c r="D18" s="82">
        <v>1.4440433212996401E-2</v>
      </c>
    </row>
    <row r="19" spans="2:4" s="76" customFormat="1" ht="24" customHeight="1">
      <c r="B19" s="80" t="s">
        <v>192</v>
      </c>
      <c r="C19" s="81">
        <v>1.7361111111111101E-4</v>
      </c>
      <c r="D19" s="82">
        <v>1.35379061371841E-2</v>
      </c>
    </row>
    <row r="20" spans="2:4" s="76" customFormat="1" ht="24" customHeight="1">
      <c r="B20" s="80" t="s">
        <v>117</v>
      </c>
      <c r="C20" s="81">
        <v>1.7361111111111101E-4</v>
      </c>
      <c r="D20" s="82">
        <v>1.35379061371841E-2</v>
      </c>
    </row>
    <row r="21" spans="2:4" s="76" customFormat="1" ht="24" customHeight="1" thickBot="1">
      <c r="B21" s="83" t="s">
        <v>205</v>
      </c>
      <c r="C21" s="84">
        <v>1.15740740740741E-4</v>
      </c>
      <c r="D21" s="85">
        <v>9.0252707581227401E-3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9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>
  <sheetPr codeName="Foglio48"/>
  <dimension ref="B2:D25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4" t="s">
        <v>67</v>
      </c>
      <c r="C3" s="215"/>
      <c r="D3" s="216"/>
    </row>
    <row r="4" spans="2:4" s="76" customFormat="1" ht="23.25" customHeight="1">
      <c r="B4" s="217" t="s">
        <v>221</v>
      </c>
      <c r="C4" s="218"/>
      <c r="D4" s="219"/>
    </row>
    <row r="5" spans="2:4" s="76" customFormat="1" ht="23.25" customHeight="1">
      <c r="B5" s="116" t="s">
        <v>10</v>
      </c>
      <c r="C5" s="117" t="s">
        <v>61</v>
      </c>
      <c r="D5" s="118" t="s">
        <v>5</v>
      </c>
    </row>
    <row r="6" spans="2:4" s="76" customFormat="1" ht="23.25" customHeight="1">
      <c r="B6" s="119" t="s">
        <v>75</v>
      </c>
      <c r="C6" s="120">
        <v>9.7222222222222206E-3</v>
      </c>
      <c r="D6" s="121">
        <v>0.13444302176696499</v>
      </c>
    </row>
    <row r="7" spans="2:4" s="76" customFormat="1" ht="23.25" customHeight="1">
      <c r="B7" s="119" t="s">
        <v>79</v>
      </c>
      <c r="C7" s="120">
        <v>3.1365740740740698E-3</v>
      </c>
      <c r="D7" s="121">
        <v>4.33738796414853E-2</v>
      </c>
    </row>
    <row r="8" spans="2:4" s="76" customFormat="1" ht="23.25" customHeight="1">
      <c r="B8" s="119" t="s">
        <v>118</v>
      </c>
      <c r="C8" s="120">
        <v>3.0208333333333298E-3</v>
      </c>
      <c r="D8" s="121">
        <v>4.1773367477592797E-2</v>
      </c>
    </row>
    <row r="9" spans="2:4" s="76" customFormat="1" ht="23.25" customHeight="1">
      <c r="B9" s="119" t="s">
        <v>189</v>
      </c>
      <c r="C9" s="120">
        <v>2.93981481481481E-3</v>
      </c>
      <c r="D9" s="121">
        <v>4.0653008962868102E-2</v>
      </c>
    </row>
    <row r="10" spans="2:4" s="76" customFormat="1" ht="23.25" customHeight="1">
      <c r="B10" s="119" t="s">
        <v>205</v>
      </c>
      <c r="C10" s="120">
        <v>2.0717592592592602E-3</v>
      </c>
      <c r="D10" s="121">
        <v>2.8649167733674801E-2</v>
      </c>
    </row>
    <row r="11" spans="2:4" s="76" customFormat="1" ht="23.25" customHeight="1">
      <c r="B11" s="119" t="s">
        <v>117</v>
      </c>
      <c r="C11" s="120">
        <v>2.04861111111111E-3</v>
      </c>
      <c r="D11" s="121">
        <v>2.8329065300896301E-2</v>
      </c>
    </row>
    <row r="12" spans="2:4" s="76" customFormat="1" ht="23.25" customHeight="1">
      <c r="B12" s="119" t="s">
        <v>250</v>
      </c>
      <c r="C12" s="120">
        <v>1.90972222222222E-3</v>
      </c>
      <c r="D12" s="121">
        <v>2.64084507042254E-2</v>
      </c>
    </row>
    <row r="13" spans="2:4" s="76" customFormat="1" ht="23.25" customHeight="1">
      <c r="B13" s="119" t="s">
        <v>224</v>
      </c>
      <c r="C13" s="120">
        <v>1.68981481481481E-3</v>
      </c>
      <c r="D13" s="121">
        <v>2.33674775928297E-2</v>
      </c>
    </row>
    <row r="14" spans="2:4" s="76" customFormat="1" ht="23.25" customHeight="1">
      <c r="B14" s="119" t="s">
        <v>251</v>
      </c>
      <c r="C14" s="120">
        <v>1.55092592592593E-3</v>
      </c>
      <c r="D14" s="121">
        <v>2.1446862996158798E-2</v>
      </c>
    </row>
    <row r="15" spans="2:4" s="76" customFormat="1" ht="23.25" customHeight="1">
      <c r="B15" s="119" t="s">
        <v>252</v>
      </c>
      <c r="C15" s="120">
        <v>1.52777777777778E-3</v>
      </c>
      <c r="D15" s="121">
        <v>2.1126760563380299E-2</v>
      </c>
    </row>
    <row r="16" spans="2:4" s="76" customFormat="1" ht="23.25" customHeight="1">
      <c r="B16" s="119" t="s">
        <v>253</v>
      </c>
      <c r="C16" s="120">
        <v>1.5162037037037E-3</v>
      </c>
      <c r="D16" s="121">
        <v>2.0966709346990998E-2</v>
      </c>
    </row>
    <row r="17" spans="2:4" s="76" customFormat="1" ht="23.25" customHeight="1">
      <c r="B17" s="119" t="s">
        <v>254</v>
      </c>
      <c r="C17" s="120">
        <v>1.37731481481481E-3</v>
      </c>
      <c r="D17" s="121">
        <v>1.9046094750320101E-2</v>
      </c>
    </row>
    <row r="18" spans="2:4" s="76" customFormat="1" ht="23.25" customHeight="1">
      <c r="B18" s="119" t="s">
        <v>255</v>
      </c>
      <c r="C18" s="120">
        <v>1.3657407407407401E-3</v>
      </c>
      <c r="D18" s="121">
        <v>1.8886043533930901E-2</v>
      </c>
    </row>
    <row r="19" spans="2:4" s="76" customFormat="1" ht="23.25" customHeight="1">
      <c r="B19" s="119" t="s">
        <v>256</v>
      </c>
      <c r="C19" s="120">
        <v>1.3194444444444399E-3</v>
      </c>
      <c r="D19" s="121">
        <v>1.8245838668373902E-2</v>
      </c>
    </row>
    <row r="20" spans="2:4" s="76" customFormat="1" ht="23.25" customHeight="1">
      <c r="B20" s="119" t="s">
        <v>257</v>
      </c>
      <c r="C20" s="120">
        <v>1.2847222222222201E-3</v>
      </c>
      <c r="D20" s="121">
        <v>1.7765685019206098E-2</v>
      </c>
    </row>
    <row r="21" spans="2:4" s="76" customFormat="1" ht="23.25" customHeight="1">
      <c r="B21" s="119" t="s">
        <v>258</v>
      </c>
      <c r="C21" s="120">
        <v>1.25E-3</v>
      </c>
      <c r="D21" s="121">
        <v>1.7285531370038399E-2</v>
      </c>
    </row>
    <row r="22" spans="2:4" s="76" customFormat="1" ht="23.25" customHeight="1">
      <c r="B22" s="119" t="s">
        <v>246</v>
      </c>
      <c r="C22" s="120">
        <v>1.21527777777778E-3</v>
      </c>
      <c r="D22" s="121">
        <v>1.68053777208707E-2</v>
      </c>
    </row>
    <row r="23" spans="2:4" s="76" customFormat="1" ht="23.25" customHeight="1">
      <c r="B23" s="119" t="s">
        <v>259</v>
      </c>
      <c r="C23" s="120">
        <v>1.19212962962963E-3</v>
      </c>
      <c r="D23" s="121">
        <v>1.64852752880922E-2</v>
      </c>
    </row>
    <row r="24" spans="2:4" s="76" customFormat="1" ht="23.25" customHeight="1">
      <c r="B24" s="119" t="s">
        <v>260</v>
      </c>
      <c r="C24" s="120">
        <v>1.19212962962963E-3</v>
      </c>
      <c r="D24" s="121">
        <v>1.64852752880922E-2</v>
      </c>
    </row>
    <row r="25" spans="2:4" s="76" customFormat="1" ht="23.25" customHeight="1" thickBot="1">
      <c r="B25" s="123" t="s">
        <v>207</v>
      </c>
      <c r="C25" s="124">
        <v>1.1574074074074099E-3</v>
      </c>
      <c r="D25" s="122">
        <v>1.6005121638924501E-2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>
  <sheetPr codeName="Foglio49"/>
  <dimension ref="B2:D14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68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3.25" customHeight="1">
      <c r="B6" s="119" t="s">
        <v>75</v>
      </c>
      <c r="C6" s="120">
        <v>4.09722222222222E-3</v>
      </c>
      <c r="D6" s="121">
        <v>0.56913183279742796</v>
      </c>
    </row>
    <row r="7" spans="2:4" s="76" customFormat="1" ht="23.25" customHeight="1">
      <c r="B7" s="119" t="s">
        <v>118</v>
      </c>
      <c r="C7" s="120">
        <v>1.0995370370370399E-3</v>
      </c>
      <c r="D7" s="121">
        <v>0.15273311897106101</v>
      </c>
    </row>
    <row r="8" spans="2:4" s="76" customFormat="1" ht="23.25" customHeight="1">
      <c r="B8" s="119" t="s">
        <v>205</v>
      </c>
      <c r="C8" s="120">
        <v>6.1342592592592601E-4</v>
      </c>
      <c r="D8" s="121">
        <v>8.5209003215434106E-2</v>
      </c>
    </row>
    <row r="9" spans="2:4" s="76" customFormat="1" ht="23.25" customHeight="1">
      <c r="B9" s="119" t="s">
        <v>117</v>
      </c>
      <c r="C9" s="120">
        <v>4.0509259259259301E-4</v>
      </c>
      <c r="D9" s="121">
        <v>5.6270096463022501E-2</v>
      </c>
    </row>
    <row r="10" spans="2:4" s="76" customFormat="1" ht="23.25" customHeight="1">
      <c r="B10" s="119" t="s">
        <v>174</v>
      </c>
      <c r="C10" s="120">
        <v>2.7777777777777799E-4</v>
      </c>
      <c r="D10" s="121">
        <v>3.8585209003215402E-2</v>
      </c>
    </row>
    <row r="11" spans="2:4" s="76" customFormat="1" ht="23.25" customHeight="1">
      <c r="B11" s="119" t="s">
        <v>261</v>
      </c>
      <c r="C11" s="120">
        <v>2.0833333333333299E-4</v>
      </c>
      <c r="D11" s="121">
        <v>2.8938906752411599E-2</v>
      </c>
    </row>
    <row r="12" spans="2:4" s="76" customFormat="1" ht="23.25" customHeight="1">
      <c r="B12" s="119" t="s">
        <v>79</v>
      </c>
      <c r="C12" s="120">
        <v>1.9675925925925899E-4</v>
      </c>
      <c r="D12" s="121">
        <v>2.7331189710610899E-2</v>
      </c>
    </row>
    <row r="13" spans="2:4" s="76" customFormat="1" ht="23.25" customHeight="1">
      <c r="B13" s="119" t="s">
        <v>80</v>
      </c>
      <c r="C13" s="120">
        <v>1.50462962962963E-4</v>
      </c>
      <c r="D13" s="121">
        <v>2.0900321543408401E-2</v>
      </c>
    </row>
    <row r="14" spans="2:4" s="76" customFormat="1" ht="23.25" customHeight="1" thickBot="1">
      <c r="B14" s="123" t="s">
        <v>76</v>
      </c>
      <c r="C14" s="124">
        <v>1.50462962962963E-4</v>
      </c>
      <c r="D14" s="122">
        <v>2.0900321543408401E-2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7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>
  <sheetPr codeName="Foglio50"/>
  <dimension ref="B2:D25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69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6" customFormat="1" ht="23.25" customHeight="1">
      <c r="B5" s="77" t="s">
        <v>10</v>
      </c>
      <c r="C5" s="78" t="s">
        <v>61</v>
      </c>
      <c r="D5" s="79" t="s">
        <v>5</v>
      </c>
    </row>
    <row r="6" spans="2:4" s="76" customFormat="1" ht="23.25" customHeight="1">
      <c r="B6" s="80" t="s">
        <v>75</v>
      </c>
      <c r="C6" s="81">
        <v>1.9016203703703698E-2</v>
      </c>
      <c r="D6" s="107">
        <v>0.45817066369213599</v>
      </c>
    </row>
    <row r="7" spans="2:4" s="76" customFormat="1" ht="23.25" customHeight="1">
      <c r="B7" s="80" t="s">
        <v>118</v>
      </c>
      <c r="C7" s="81">
        <v>4.1203703703703697E-3</v>
      </c>
      <c r="D7" s="107">
        <v>9.9274958170663702E-2</v>
      </c>
    </row>
    <row r="8" spans="2:4" s="76" customFormat="1" ht="23.25" customHeight="1">
      <c r="B8" s="80" t="s">
        <v>80</v>
      </c>
      <c r="C8" s="81">
        <v>3.1712962962963001E-3</v>
      </c>
      <c r="D8" s="107">
        <v>7.6408254322364699E-2</v>
      </c>
    </row>
    <row r="9" spans="2:4" s="76" customFormat="1" ht="23.25" customHeight="1">
      <c r="B9" s="80" t="s">
        <v>117</v>
      </c>
      <c r="C9" s="81">
        <v>2.0717592592592602E-3</v>
      </c>
      <c r="D9" s="107">
        <v>4.9916341327384303E-2</v>
      </c>
    </row>
    <row r="10" spans="2:4" s="76" customFormat="1" ht="23.25" customHeight="1">
      <c r="B10" s="80" t="s">
        <v>189</v>
      </c>
      <c r="C10" s="81">
        <v>1.58564814814815E-3</v>
      </c>
      <c r="D10" s="107">
        <v>3.8204127161182398E-2</v>
      </c>
    </row>
    <row r="11" spans="2:4" s="76" customFormat="1" ht="23.25" customHeight="1">
      <c r="B11" s="80" t="s">
        <v>205</v>
      </c>
      <c r="C11" s="81">
        <v>1.1805555555555599E-3</v>
      </c>
      <c r="D11" s="107">
        <v>2.8443948689347499E-2</v>
      </c>
    </row>
    <row r="12" spans="2:4" s="76" customFormat="1" ht="23.25" customHeight="1">
      <c r="B12" s="80" t="s">
        <v>79</v>
      </c>
      <c r="C12" s="81">
        <v>1.0069444444444401E-3</v>
      </c>
      <c r="D12" s="107">
        <v>2.4261015058561101E-2</v>
      </c>
    </row>
    <row r="13" spans="2:4" s="76" customFormat="1" ht="23.25" customHeight="1">
      <c r="B13" s="80" t="s">
        <v>121</v>
      </c>
      <c r="C13" s="81">
        <v>9.0277777777777795E-4</v>
      </c>
      <c r="D13" s="107">
        <v>2.1751254880089201E-2</v>
      </c>
    </row>
    <row r="14" spans="2:4" s="76" customFormat="1" ht="23.25" customHeight="1">
      <c r="B14" s="80" t="s">
        <v>177</v>
      </c>
      <c r="C14" s="81">
        <v>8.9120370370370395E-4</v>
      </c>
      <c r="D14" s="107">
        <v>2.14723926380368E-2</v>
      </c>
    </row>
    <row r="15" spans="2:4" s="76" customFormat="1" ht="23.25" customHeight="1">
      <c r="B15" s="80" t="s">
        <v>240</v>
      </c>
      <c r="C15" s="81">
        <v>7.9861111111111105E-4</v>
      </c>
      <c r="D15" s="107">
        <v>1.9241494701617401E-2</v>
      </c>
    </row>
    <row r="16" spans="2:4" s="76" customFormat="1" ht="23.25" customHeight="1">
      <c r="B16" s="80" t="s">
        <v>178</v>
      </c>
      <c r="C16" s="81">
        <v>7.5231481481481503E-4</v>
      </c>
      <c r="D16" s="107">
        <v>1.81260457334077E-2</v>
      </c>
    </row>
    <row r="17" spans="2:4" s="76" customFormat="1" ht="23.25" customHeight="1">
      <c r="B17" s="80" t="s">
        <v>262</v>
      </c>
      <c r="C17" s="81">
        <v>7.1759259259259302E-4</v>
      </c>
      <c r="D17" s="107">
        <v>1.7289459007250398E-2</v>
      </c>
    </row>
    <row r="18" spans="2:4" s="76" customFormat="1" ht="23.25" customHeight="1">
      <c r="B18" s="80" t="s">
        <v>194</v>
      </c>
      <c r="C18" s="81">
        <v>5.90277777777778E-4</v>
      </c>
      <c r="D18" s="107">
        <v>1.4221974344673699E-2</v>
      </c>
    </row>
    <row r="19" spans="2:4" s="76" customFormat="1" ht="23.25" customHeight="1">
      <c r="B19" s="80" t="s">
        <v>263</v>
      </c>
      <c r="C19" s="81">
        <v>5.6712962962962999E-4</v>
      </c>
      <c r="D19" s="107">
        <v>1.3664249860568901E-2</v>
      </c>
    </row>
    <row r="20" spans="2:4" s="76" customFormat="1" ht="23.25" customHeight="1">
      <c r="B20" s="80" t="s">
        <v>264</v>
      </c>
      <c r="C20" s="81">
        <v>5.6712962962962999E-4</v>
      </c>
      <c r="D20" s="107">
        <v>1.3664249860568901E-2</v>
      </c>
    </row>
    <row r="21" spans="2:4" s="76" customFormat="1" ht="23.25" customHeight="1">
      <c r="B21" s="80" t="s">
        <v>265</v>
      </c>
      <c r="C21" s="81">
        <v>4.5138888888888898E-4</v>
      </c>
      <c r="D21" s="107">
        <v>1.08756274400446E-2</v>
      </c>
    </row>
    <row r="22" spans="2:4" s="76" customFormat="1" ht="23.25" customHeight="1">
      <c r="B22" s="80" t="s">
        <v>196</v>
      </c>
      <c r="C22" s="81">
        <v>4.0509259259259301E-4</v>
      </c>
      <c r="D22" s="107">
        <v>9.7601784718349092E-3</v>
      </c>
    </row>
    <row r="23" spans="2:4" s="76" customFormat="1" ht="23.25" customHeight="1">
      <c r="B23" s="80" t="s">
        <v>195</v>
      </c>
      <c r="C23" s="81">
        <v>3.4722222222222202E-4</v>
      </c>
      <c r="D23" s="107">
        <v>8.3658672615727799E-3</v>
      </c>
    </row>
    <row r="24" spans="2:4" s="76" customFormat="1" ht="23.25" customHeight="1">
      <c r="B24" s="80" t="s">
        <v>245</v>
      </c>
      <c r="C24" s="81">
        <v>3.1250000000000001E-4</v>
      </c>
      <c r="D24" s="107">
        <v>7.5292805354155003E-3</v>
      </c>
    </row>
    <row r="25" spans="2:4" s="76" customFormat="1" ht="23.25" customHeight="1" thickBot="1">
      <c r="B25" s="83" t="s">
        <v>266</v>
      </c>
      <c r="C25" s="84">
        <v>2.5462962962962999E-4</v>
      </c>
      <c r="D25" s="108">
        <v>6.13496932515337E-3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>
  <sheetPr codeName="Foglio51"/>
  <dimension ref="B2:D25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70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3.25" customHeight="1">
      <c r="B6" s="80" t="s">
        <v>75</v>
      </c>
      <c r="C6" s="81">
        <v>1.98958333333333E-2</v>
      </c>
      <c r="D6" s="107">
        <v>0.271563981042654</v>
      </c>
    </row>
    <row r="7" spans="2:4" s="76" customFormat="1" ht="23.25" customHeight="1">
      <c r="B7" s="80" t="s">
        <v>118</v>
      </c>
      <c r="C7" s="81">
        <v>1.1365740740740701E-2</v>
      </c>
      <c r="D7" s="107">
        <v>0.155134281200632</v>
      </c>
    </row>
    <row r="8" spans="2:4" s="76" customFormat="1" ht="23.25" customHeight="1">
      <c r="B8" s="80" t="s">
        <v>117</v>
      </c>
      <c r="C8" s="81">
        <v>4.8263888888888896E-3</v>
      </c>
      <c r="D8" s="107">
        <v>6.5876777251184807E-2</v>
      </c>
    </row>
    <row r="9" spans="2:4" s="76" customFormat="1" ht="23.25" customHeight="1">
      <c r="B9" s="80" t="s">
        <v>80</v>
      </c>
      <c r="C9" s="81">
        <v>2.70833333333333E-3</v>
      </c>
      <c r="D9" s="107">
        <v>3.6966824644549798E-2</v>
      </c>
    </row>
    <row r="10" spans="2:4" s="76" customFormat="1" ht="23.25" customHeight="1">
      <c r="B10" s="80" t="s">
        <v>76</v>
      </c>
      <c r="C10" s="81">
        <v>2.3958333333333301E-3</v>
      </c>
      <c r="D10" s="107">
        <v>3.27014218009479E-2</v>
      </c>
    </row>
    <row r="11" spans="2:4" s="76" customFormat="1" ht="23.25" customHeight="1">
      <c r="B11" s="80" t="s">
        <v>192</v>
      </c>
      <c r="C11" s="81">
        <v>2.3726851851851899E-3</v>
      </c>
      <c r="D11" s="107">
        <v>3.2385466034755103E-2</v>
      </c>
    </row>
    <row r="12" spans="2:4" s="76" customFormat="1" ht="23.25" customHeight="1">
      <c r="B12" s="80" t="s">
        <v>205</v>
      </c>
      <c r="C12" s="81">
        <v>1.9444444444444401E-3</v>
      </c>
      <c r="D12" s="107">
        <v>2.6540284360189601E-2</v>
      </c>
    </row>
    <row r="13" spans="2:4" s="76" customFormat="1" ht="23.25" customHeight="1">
      <c r="B13" s="80" t="s">
        <v>79</v>
      </c>
      <c r="C13" s="81">
        <v>1.8981481481481501E-3</v>
      </c>
      <c r="D13" s="107">
        <v>2.5908372827804099E-2</v>
      </c>
    </row>
    <row r="14" spans="2:4" s="76" customFormat="1" ht="23.25" customHeight="1">
      <c r="B14" s="80" t="s">
        <v>267</v>
      </c>
      <c r="C14" s="81">
        <v>1.8287037037037E-3</v>
      </c>
      <c r="D14" s="107">
        <v>2.49605055292259E-2</v>
      </c>
    </row>
    <row r="15" spans="2:4" s="76" customFormat="1" ht="23.25" customHeight="1">
      <c r="B15" s="80" t="s">
        <v>189</v>
      </c>
      <c r="C15" s="81">
        <v>1.58564814814815E-3</v>
      </c>
      <c r="D15" s="107">
        <v>2.16429699842022E-2</v>
      </c>
    </row>
    <row r="16" spans="2:4" s="76" customFormat="1" ht="23.25" customHeight="1">
      <c r="B16" s="80" t="s">
        <v>173</v>
      </c>
      <c r="C16" s="81">
        <v>1.4814814814814801E-3</v>
      </c>
      <c r="D16" s="107">
        <v>2.0221169036334901E-2</v>
      </c>
    </row>
    <row r="17" spans="2:4" s="76" customFormat="1" ht="23.25" customHeight="1">
      <c r="B17" s="80" t="s">
        <v>232</v>
      </c>
      <c r="C17" s="81">
        <v>1.37731481481481E-3</v>
      </c>
      <c r="D17" s="107">
        <v>1.8799368088467602E-2</v>
      </c>
    </row>
    <row r="18" spans="2:4" s="76" customFormat="1" ht="23.25" customHeight="1">
      <c r="B18" s="80" t="s">
        <v>119</v>
      </c>
      <c r="C18" s="81">
        <v>1.21527777777778E-3</v>
      </c>
      <c r="D18" s="107">
        <v>1.6587677725118499E-2</v>
      </c>
    </row>
    <row r="19" spans="2:4" s="76" customFormat="1" ht="23.25" customHeight="1">
      <c r="B19" s="80" t="s">
        <v>228</v>
      </c>
      <c r="C19" s="81">
        <v>1.1574074074074099E-3</v>
      </c>
      <c r="D19" s="107">
        <v>1.5797788309636601E-2</v>
      </c>
    </row>
    <row r="20" spans="2:4" s="76" customFormat="1" ht="23.25" customHeight="1">
      <c r="B20" s="80" t="s">
        <v>174</v>
      </c>
      <c r="C20" s="81">
        <v>9.7222222222222198E-4</v>
      </c>
      <c r="D20" s="107">
        <v>1.3270142180094801E-2</v>
      </c>
    </row>
    <row r="21" spans="2:4" s="76" customFormat="1" ht="23.25" customHeight="1">
      <c r="B21" s="80" t="s">
        <v>246</v>
      </c>
      <c r="C21" s="81">
        <v>9.6064814814814797E-4</v>
      </c>
      <c r="D21" s="107">
        <v>1.3112164296998401E-2</v>
      </c>
    </row>
    <row r="22" spans="2:4" s="76" customFormat="1" ht="23.25" customHeight="1">
      <c r="B22" s="80" t="s">
        <v>197</v>
      </c>
      <c r="C22" s="81">
        <v>9.0277777777777795E-4</v>
      </c>
      <c r="D22" s="107">
        <v>1.23222748815166E-2</v>
      </c>
    </row>
    <row r="23" spans="2:4" s="76" customFormat="1" ht="23.25" customHeight="1">
      <c r="B23" s="80" t="s">
        <v>268</v>
      </c>
      <c r="C23" s="81">
        <v>8.5648148148148205E-4</v>
      </c>
      <c r="D23" s="107">
        <v>1.16903633491311E-2</v>
      </c>
    </row>
    <row r="24" spans="2:4" s="76" customFormat="1" ht="23.25" customHeight="1">
      <c r="B24" s="80" t="s">
        <v>176</v>
      </c>
      <c r="C24" s="81">
        <v>7.8703703703703705E-4</v>
      </c>
      <c r="D24" s="107">
        <v>1.0742496050552899E-2</v>
      </c>
    </row>
    <row r="25" spans="2:4" s="76" customFormat="1" ht="23.25" customHeight="1" thickBot="1">
      <c r="B25" s="83" t="s">
        <v>269</v>
      </c>
      <c r="C25" s="84">
        <v>7.5231481481481503E-4</v>
      </c>
      <c r="D25" s="108">
        <v>1.02685624012638E-2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>
  <sheetPr codeName="Foglio52"/>
  <dimension ref="B2:D6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08" t="s">
        <v>71</v>
      </c>
      <c r="C3" s="209"/>
      <c r="D3" s="210"/>
    </row>
    <row r="4" spans="2:4" s="76" customFormat="1" ht="24" customHeight="1">
      <c r="B4" s="211" t="s">
        <v>221</v>
      </c>
      <c r="C4" s="212"/>
      <c r="D4" s="213"/>
    </row>
    <row r="5" spans="2:4" s="76" customFormat="1" ht="24" customHeight="1">
      <c r="B5" s="77" t="s">
        <v>10</v>
      </c>
      <c r="C5" s="78" t="s">
        <v>61</v>
      </c>
      <c r="D5" s="79" t="s">
        <v>5</v>
      </c>
    </row>
    <row r="6" spans="2:4" s="76" customFormat="1" ht="24" customHeight="1">
      <c r="B6" s="80"/>
      <c r="C6" s="109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>
  <sheetPr codeName="Foglio53"/>
  <dimension ref="B2:D25"/>
  <sheetViews>
    <sheetView showGridLines="0" showZeros="0" view="pageBreakPreview" zoomScaleNormal="56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20" t="s">
        <v>81</v>
      </c>
      <c r="C3" s="221"/>
      <c r="D3" s="222"/>
    </row>
    <row r="4" spans="2:4" s="76" customFormat="1" ht="24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75</v>
      </c>
      <c r="C6" s="100">
        <v>6.5127314814814805E-2</v>
      </c>
      <c r="D6" s="101">
        <v>7.6109450448378899E-2</v>
      </c>
    </row>
    <row r="7" spans="2:4" s="76" customFormat="1" ht="23.25" customHeight="1">
      <c r="B7" s="99" t="s">
        <v>80</v>
      </c>
      <c r="C7" s="100">
        <v>2.9328703703703701E-2</v>
      </c>
      <c r="D7" s="101">
        <v>3.4274275357418199E-2</v>
      </c>
    </row>
    <row r="8" spans="2:4" s="76" customFormat="1" ht="23.25" customHeight="1">
      <c r="B8" s="99" t="s">
        <v>118</v>
      </c>
      <c r="C8" s="100">
        <v>2.4618055555555601E-2</v>
      </c>
      <c r="D8" s="101">
        <v>2.8769291114928399E-2</v>
      </c>
    </row>
    <row r="9" spans="2:4" s="76" customFormat="1" ht="23.25" customHeight="1">
      <c r="B9" s="99" t="s">
        <v>117</v>
      </c>
      <c r="C9" s="100">
        <v>2.3912037037036999E-2</v>
      </c>
      <c r="D9" s="101">
        <v>2.7944219766545399E-2</v>
      </c>
    </row>
    <row r="10" spans="2:4" s="76" customFormat="1" ht="23.25" customHeight="1">
      <c r="B10" s="99" t="s">
        <v>233</v>
      </c>
      <c r="C10" s="100">
        <v>2.35763888888889E-2</v>
      </c>
      <c r="D10" s="101">
        <v>2.7551972732068199E-2</v>
      </c>
    </row>
    <row r="11" spans="2:4" s="76" customFormat="1" ht="23.25" customHeight="1">
      <c r="B11" s="99" t="s">
        <v>196</v>
      </c>
      <c r="C11" s="100">
        <v>1.9363425925925899E-2</v>
      </c>
      <c r="D11" s="101">
        <v>2.2628596161389399E-2</v>
      </c>
    </row>
    <row r="12" spans="2:4" s="76" customFormat="1" ht="23.25" customHeight="1">
      <c r="B12" s="99" t="s">
        <v>120</v>
      </c>
      <c r="C12" s="100">
        <v>1.9016203703703698E-2</v>
      </c>
      <c r="D12" s="101">
        <v>2.2222823367102601E-2</v>
      </c>
    </row>
    <row r="13" spans="2:4" s="76" customFormat="1" ht="23.25" customHeight="1">
      <c r="B13" s="99" t="s">
        <v>205</v>
      </c>
      <c r="C13" s="100">
        <v>1.78935185185185E-2</v>
      </c>
      <c r="D13" s="101">
        <v>2.09108246655756E-2</v>
      </c>
    </row>
    <row r="14" spans="2:4" s="76" customFormat="1" ht="23.25" customHeight="1">
      <c r="B14" s="99" t="s">
        <v>270</v>
      </c>
      <c r="C14" s="100">
        <v>1.7569444444444401E-2</v>
      </c>
      <c r="D14" s="101">
        <v>2.0532103390908E-2</v>
      </c>
    </row>
    <row r="15" spans="2:4" s="76" customFormat="1" ht="23.25" customHeight="1">
      <c r="B15" s="99" t="s">
        <v>271</v>
      </c>
      <c r="C15" s="100">
        <v>1.64467592592593E-2</v>
      </c>
      <c r="D15" s="101">
        <v>1.9220104689380901E-2</v>
      </c>
    </row>
    <row r="16" spans="2:4" s="76" customFormat="1" ht="23.25" customHeight="1">
      <c r="B16" s="99" t="s">
        <v>272</v>
      </c>
      <c r="C16" s="100">
        <v>1.3634259259259301E-2</v>
      </c>
      <c r="D16" s="101">
        <v>1.59333450556585E-2</v>
      </c>
    </row>
    <row r="17" spans="2:4" s="76" customFormat="1" ht="23.25" customHeight="1">
      <c r="B17" s="99" t="s">
        <v>192</v>
      </c>
      <c r="C17" s="100">
        <v>1.33912037037037E-2</v>
      </c>
      <c r="D17" s="101">
        <v>1.5649304099657799E-2</v>
      </c>
    </row>
    <row r="18" spans="2:4" s="76" customFormat="1" ht="23.25" customHeight="1">
      <c r="B18" s="99" t="s">
        <v>177</v>
      </c>
      <c r="C18" s="100">
        <v>1.26157407407407E-2</v>
      </c>
      <c r="D18" s="101">
        <v>1.47430781924175E-2</v>
      </c>
    </row>
    <row r="19" spans="2:4" s="76" customFormat="1" ht="23.25" customHeight="1">
      <c r="B19" s="99" t="s">
        <v>273</v>
      </c>
      <c r="C19" s="100">
        <v>1.2604166666666699E-2</v>
      </c>
      <c r="D19" s="101">
        <v>1.4729552432607901E-2</v>
      </c>
    </row>
    <row r="20" spans="2:4" s="76" customFormat="1" ht="23.25" customHeight="1">
      <c r="B20" s="99" t="s">
        <v>274</v>
      </c>
      <c r="C20" s="100">
        <v>1.1967592592592601E-2</v>
      </c>
      <c r="D20" s="101">
        <v>1.3985635643082301E-2</v>
      </c>
    </row>
    <row r="21" spans="2:4" s="76" customFormat="1" ht="23.25" customHeight="1">
      <c r="B21" s="99" t="s">
        <v>227</v>
      </c>
      <c r="C21" s="100">
        <v>1.1828703703703701E-2</v>
      </c>
      <c r="D21" s="101">
        <v>1.38233265253676E-2</v>
      </c>
    </row>
    <row r="22" spans="2:4" s="76" customFormat="1" ht="23.25" customHeight="1">
      <c r="B22" s="99" t="s">
        <v>275</v>
      </c>
      <c r="C22" s="100">
        <v>1.0983796296296301E-2</v>
      </c>
      <c r="D22" s="101">
        <v>1.2835946059269901E-2</v>
      </c>
    </row>
    <row r="23" spans="2:4" s="76" customFormat="1" ht="23.25" customHeight="1">
      <c r="B23" s="99" t="s">
        <v>276</v>
      </c>
      <c r="C23" s="100">
        <v>1.07407407407407E-2</v>
      </c>
      <c r="D23" s="101">
        <v>1.2551905103269201E-2</v>
      </c>
    </row>
    <row r="24" spans="2:4" s="76" customFormat="1" ht="23.25" customHeight="1">
      <c r="B24" s="99" t="s">
        <v>277</v>
      </c>
      <c r="C24" s="100">
        <v>1.0127314814814801E-2</v>
      </c>
      <c r="D24" s="101">
        <v>1.18350398333626E-2</v>
      </c>
    </row>
    <row r="25" spans="2:4" s="76" customFormat="1" ht="23.25" customHeight="1" thickBot="1">
      <c r="B25" s="102" t="s">
        <v>224</v>
      </c>
      <c r="C25" s="103">
        <v>9.7916666666666707E-3</v>
      </c>
      <c r="D25" s="104">
        <v>1.14427927988855E-2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>
  <sheetPr codeName="Foglio54"/>
  <dimension ref="B2:D11"/>
  <sheetViews>
    <sheetView showGridLines="0" showZeros="0" view="pageBreakPreview" topLeftCell="A3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0" t="s">
        <v>82</v>
      </c>
      <c r="C3" s="221"/>
      <c r="D3" s="222"/>
    </row>
    <row r="4" spans="2:4" ht="23.25" customHeight="1">
      <c r="B4" s="223" t="s">
        <v>221</v>
      </c>
      <c r="C4" s="224"/>
      <c r="D4" s="225"/>
    </row>
    <row r="5" spans="2:4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117</v>
      </c>
      <c r="C6" s="100">
        <v>1.10648148148148E-2</v>
      </c>
      <c r="D6" s="101">
        <v>0.50052356020942401</v>
      </c>
    </row>
    <row r="7" spans="2:4" s="76" customFormat="1" ht="23.25" customHeight="1">
      <c r="B7" s="99" t="s">
        <v>278</v>
      </c>
      <c r="C7" s="100">
        <v>2.5000000000000001E-3</v>
      </c>
      <c r="D7" s="101">
        <v>0.113089005235602</v>
      </c>
    </row>
    <row r="8" spans="2:4" s="76" customFormat="1" ht="23.25" customHeight="1">
      <c r="B8" s="99" t="s">
        <v>279</v>
      </c>
      <c r="C8" s="100">
        <v>2.48842592592593E-3</v>
      </c>
      <c r="D8" s="101">
        <v>0.112565445026178</v>
      </c>
    </row>
    <row r="9" spans="2:4" s="76" customFormat="1" ht="23.25" customHeight="1">
      <c r="B9" s="99" t="s">
        <v>280</v>
      </c>
      <c r="C9" s="100">
        <v>2.4652777777777802E-3</v>
      </c>
      <c r="D9" s="101">
        <v>0.11151832460732999</v>
      </c>
    </row>
    <row r="10" spans="2:4" s="76" customFormat="1" ht="23.25" customHeight="1">
      <c r="B10" s="99" t="s">
        <v>198</v>
      </c>
      <c r="C10" s="100">
        <v>2.1875000000000002E-3</v>
      </c>
      <c r="D10" s="101">
        <v>9.8952879581151801E-2</v>
      </c>
    </row>
    <row r="11" spans="2:4" s="76" customFormat="1" ht="23.25" customHeight="1" thickBot="1">
      <c r="B11" s="102" t="s">
        <v>281</v>
      </c>
      <c r="C11" s="103">
        <v>1.4004629629629599E-3</v>
      </c>
      <c r="D11" s="104">
        <v>6.3350785340314103E-2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B1:K42"/>
  <sheetViews>
    <sheetView showGridLines="0" showZeros="0" view="pageBreakPreview" topLeftCell="A4" zoomScale="110" zoomScaleNormal="7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84" t="s">
        <v>49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s="5" customFormat="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s="5" customFormat="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2.9282407407407399E-3</v>
      </c>
      <c r="D7" s="12">
        <f t="shared" ref="D7:D19" si="0">IFERROR(C7/C$20,0)</f>
        <v>0.23822975517890776</v>
      </c>
      <c r="E7" s="12">
        <f t="shared" ref="E7:E19" si="1">IFERROR(C7/C$31,0)</f>
        <v>9.0357142857142872E-2</v>
      </c>
      <c r="F7" s="11">
        <v>5.4398148148148101E-4</v>
      </c>
      <c r="G7" s="12">
        <f t="shared" ref="G7:G19" si="2">IFERROR(F7/F$20,0)</f>
        <v>0.26404494382022453</v>
      </c>
      <c r="H7" s="12">
        <f t="shared" ref="H7:H19" si="3">IFERROR(F7/F$31,0)</f>
        <v>0.1070615034168565</v>
      </c>
      <c r="I7" s="11">
        <v>3.4722222222222199E-3</v>
      </c>
      <c r="J7" s="12">
        <f t="shared" ref="J7:J19" si="4">IFERROR(I7/I$20,0)</f>
        <v>0.24193548387096761</v>
      </c>
      <c r="K7" s="14">
        <f t="shared" ref="K7:K19" si="5">IFERROR(I7/I$31,0)</f>
        <v>9.2621179376350615E-2</v>
      </c>
    </row>
    <row r="8" spans="2:11" s="5" customFormat="1">
      <c r="B8" s="148" t="s">
        <v>115</v>
      </c>
      <c r="C8" s="11">
        <v>2.70833333333333E-3</v>
      </c>
      <c r="D8" s="12">
        <f t="shared" si="0"/>
        <v>0.22033898305084729</v>
      </c>
      <c r="E8" s="12">
        <f t="shared" si="1"/>
        <v>8.3571428571428505E-2</v>
      </c>
      <c r="F8" s="11">
        <v>7.5231481481481503E-4</v>
      </c>
      <c r="G8" s="12">
        <f t="shared" si="2"/>
        <v>0.36516853932584287</v>
      </c>
      <c r="H8" s="12">
        <f t="shared" si="3"/>
        <v>0.14806378132118467</v>
      </c>
      <c r="I8" s="11">
        <v>3.4606481481481502E-3</v>
      </c>
      <c r="J8" s="12">
        <f t="shared" si="4"/>
        <v>0.2411290322580647</v>
      </c>
      <c r="K8" s="14">
        <f t="shared" si="5"/>
        <v>9.2312442111762899E-2</v>
      </c>
    </row>
    <row r="9" spans="2:11" s="5" customFormat="1">
      <c r="B9" s="10" t="s">
        <v>51</v>
      </c>
      <c r="C9" s="11">
        <v>6.9444444444444404E-4</v>
      </c>
      <c r="D9" s="12">
        <f t="shared" si="0"/>
        <v>5.6497175141242931E-2</v>
      </c>
      <c r="E9" s="12">
        <f t="shared" si="1"/>
        <v>2.1428571428571425E-2</v>
      </c>
      <c r="F9" s="11">
        <v>9.2592592592592602E-5</v>
      </c>
      <c r="G9" s="12">
        <f t="shared" si="2"/>
        <v>4.4943820224719114E-2</v>
      </c>
      <c r="H9" s="12">
        <f t="shared" si="3"/>
        <v>1.8223234624145802E-2</v>
      </c>
      <c r="I9" s="11">
        <v>7.8703703703703705E-4</v>
      </c>
      <c r="J9" s="12">
        <f t="shared" si="4"/>
        <v>5.4838709677419363E-2</v>
      </c>
      <c r="K9" s="14">
        <f t="shared" si="5"/>
        <v>2.0994133991972821E-2</v>
      </c>
    </row>
    <row r="10" spans="2:11" s="5" customFormat="1">
      <c r="B10" s="10" t="s">
        <v>11</v>
      </c>
      <c r="C10" s="11">
        <v>1.7592592592592601E-3</v>
      </c>
      <c r="D10" s="12">
        <f t="shared" si="0"/>
        <v>0.14312617702448224</v>
      </c>
      <c r="E10" s="12">
        <f t="shared" si="1"/>
        <v>5.428571428571434E-2</v>
      </c>
      <c r="F10" s="11">
        <v>2.5462962962962999E-4</v>
      </c>
      <c r="G10" s="12">
        <f t="shared" si="2"/>
        <v>0.12359550561797772</v>
      </c>
      <c r="H10" s="12">
        <f t="shared" si="3"/>
        <v>5.0113895216401021E-2</v>
      </c>
      <c r="I10" s="11">
        <v>2.0138888888888901E-3</v>
      </c>
      <c r="J10" s="12">
        <f t="shared" si="4"/>
        <v>0.1403225806451614</v>
      </c>
      <c r="K10" s="14">
        <f t="shared" si="5"/>
        <v>5.3720284038283425E-2</v>
      </c>
    </row>
    <row r="11" spans="2:11" s="5" customFormat="1">
      <c r="B11" s="10" t="s">
        <v>12</v>
      </c>
      <c r="C11" s="11">
        <v>4.2824074074074102E-4</v>
      </c>
      <c r="D11" s="12">
        <f t="shared" si="0"/>
        <v>3.4839924670433182E-2</v>
      </c>
      <c r="E11" s="12">
        <f t="shared" si="1"/>
        <v>1.3214285714285729E-2</v>
      </c>
      <c r="F11" s="11">
        <v>2.0833333333333299E-4</v>
      </c>
      <c r="G11" s="12">
        <f t="shared" si="2"/>
        <v>0.10112359550561782</v>
      </c>
      <c r="H11" s="12">
        <f t="shared" si="3"/>
        <v>4.1002277904327984E-2</v>
      </c>
      <c r="I11" s="11">
        <v>6.3657407407407402E-4</v>
      </c>
      <c r="J11" s="12">
        <f t="shared" si="4"/>
        <v>4.4354838709677422E-2</v>
      </c>
      <c r="K11" s="14">
        <f t="shared" si="5"/>
        <v>1.6980549552330956E-2</v>
      </c>
    </row>
    <row r="12" spans="2:11" s="5" customFormat="1">
      <c r="B12" s="10" t="s">
        <v>186</v>
      </c>
      <c r="C12" s="11">
        <v>8.1018518518518505E-4</v>
      </c>
      <c r="D12" s="12">
        <f t="shared" si="0"/>
        <v>6.5913370998116783E-2</v>
      </c>
      <c r="E12" s="12">
        <f t="shared" si="1"/>
        <v>2.5000000000000008E-2</v>
      </c>
      <c r="F12" s="11">
        <v>0</v>
      </c>
      <c r="G12" s="12">
        <f t="shared" si="2"/>
        <v>0</v>
      </c>
      <c r="H12" s="12">
        <f t="shared" si="3"/>
        <v>0</v>
      </c>
      <c r="I12" s="11">
        <v>8.1018518518518505E-4</v>
      </c>
      <c r="J12" s="12">
        <f t="shared" si="4"/>
        <v>5.6451612903225805E-2</v>
      </c>
      <c r="K12" s="14">
        <f t="shared" si="5"/>
        <v>2.1611608521148486E-2</v>
      </c>
    </row>
    <row r="13" spans="2:11" s="5" customFormat="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>
        <v>4.2824074074074102E-4</v>
      </c>
      <c r="D14" s="12">
        <f t="shared" si="0"/>
        <v>3.4839924670433182E-2</v>
      </c>
      <c r="E14" s="12">
        <f t="shared" si="1"/>
        <v>1.3214285714285729E-2</v>
      </c>
      <c r="F14" s="11">
        <v>0</v>
      </c>
      <c r="G14" s="12">
        <f t="shared" si="2"/>
        <v>0</v>
      </c>
      <c r="H14" s="12">
        <f t="shared" si="3"/>
        <v>0</v>
      </c>
      <c r="I14" s="11">
        <v>4.2824074074074102E-4</v>
      </c>
      <c r="J14" s="12">
        <f t="shared" si="4"/>
        <v>2.9838709677419379E-2</v>
      </c>
      <c r="K14" s="14">
        <f t="shared" si="5"/>
        <v>1.1423278789749924E-2</v>
      </c>
    </row>
    <row r="15" spans="2:11" s="5" customFormat="1">
      <c r="B15" s="148" t="s">
        <v>222</v>
      </c>
      <c r="C15" s="11">
        <v>1.7361111111111101E-4</v>
      </c>
      <c r="D15" s="12">
        <f t="shared" si="0"/>
        <v>1.4124293785310733E-2</v>
      </c>
      <c r="E15" s="12">
        <f t="shared" si="1"/>
        <v>5.3571428571428563E-3</v>
      </c>
      <c r="F15" s="11">
        <v>0</v>
      </c>
      <c r="G15" s="12">
        <f t="shared" si="2"/>
        <v>0</v>
      </c>
      <c r="H15" s="12">
        <f t="shared" si="3"/>
        <v>0</v>
      </c>
      <c r="I15" s="11">
        <v>1.7361111111111101E-4</v>
      </c>
      <c r="J15" s="12">
        <f t="shared" si="4"/>
        <v>1.2096774193548382E-2</v>
      </c>
      <c r="K15" s="14">
        <f t="shared" si="5"/>
        <v>4.6310589688175309E-3</v>
      </c>
    </row>
    <row r="16" spans="2:11" s="5" customFormat="1">
      <c r="B16" s="148" t="s">
        <v>223</v>
      </c>
      <c r="C16" s="11">
        <v>8.1018518518518503E-5</v>
      </c>
      <c r="D16" s="12">
        <f t="shared" si="0"/>
        <v>6.5913370998116781E-3</v>
      </c>
      <c r="E16" s="12">
        <f t="shared" si="1"/>
        <v>2.5000000000000009E-3</v>
      </c>
      <c r="F16" s="11">
        <v>2.0833333333333299E-4</v>
      </c>
      <c r="G16" s="12">
        <f t="shared" si="2"/>
        <v>0.10112359550561782</v>
      </c>
      <c r="H16" s="12">
        <f t="shared" si="3"/>
        <v>4.1002277904327984E-2</v>
      </c>
      <c r="I16" s="11">
        <v>2.89351851851852E-4</v>
      </c>
      <c r="J16" s="12">
        <f t="shared" si="4"/>
        <v>2.0161290322580658E-2</v>
      </c>
      <c r="K16" s="14">
        <f t="shared" si="5"/>
        <v>7.7184316146958936E-3</v>
      </c>
    </row>
    <row r="17" spans="2:11" s="5" customFormat="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2.2800925925925901E-3</v>
      </c>
      <c r="D19" s="12">
        <f t="shared" si="0"/>
        <v>0.18549905838041419</v>
      </c>
      <c r="E19" s="12">
        <f t="shared" si="1"/>
        <v>7.0357142857142813E-2</v>
      </c>
      <c r="F19" s="11">
        <v>0</v>
      </c>
      <c r="G19" s="12">
        <f t="shared" si="2"/>
        <v>0</v>
      </c>
      <c r="H19" s="12">
        <f t="shared" si="3"/>
        <v>0</v>
      </c>
      <c r="I19" s="11">
        <v>2.2800925925925901E-3</v>
      </c>
      <c r="J19" s="12">
        <f t="shared" si="4"/>
        <v>0.15887096774193532</v>
      </c>
      <c r="K19" s="14">
        <f t="shared" si="5"/>
        <v>6.0821241123803542E-2</v>
      </c>
    </row>
    <row r="20" spans="2:11" s="5" customFormat="1" ht="16.5" thickTop="1" thickBot="1">
      <c r="B20" s="31" t="s">
        <v>3</v>
      </c>
      <c r="C20" s="32">
        <f>SUM(C7:C19)</f>
        <v>1.2291666666666661E-2</v>
      </c>
      <c r="D20" s="33">
        <f>IFERROR(SUM(D7:D19),0)</f>
        <v>1</v>
      </c>
      <c r="E20" s="33">
        <f>IFERROR(SUM(E7:E19),0)</f>
        <v>0.37928571428571434</v>
      </c>
      <c r="F20" s="32">
        <f>SUM(F7:F19)</f>
        <v>2.0601851851851849E-3</v>
      </c>
      <c r="G20" s="33">
        <f>IFERROR(SUM(G7:G19),0)</f>
        <v>0.99999999999999978</v>
      </c>
      <c r="H20" s="33">
        <f>IFERROR(SUM(H7:H19),0)</f>
        <v>0.405466970387244</v>
      </c>
      <c r="I20" s="32">
        <f>SUM(I7:I19)</f>
        <v>1.435185185185185E-2</v>
      </c>
      <c r="J20" s="33">
        <f>IFERROR(SUM(J7:J19),0)</f>
        <v>1</v>
      </c>
      <c r="K20" s="34">
        <f>IFERROR(SUM(K7:K19),0)</f>
        <v>0.38283420808891611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2.1875000000000002E-3</v>
      </c>
      <c r="D23" s="19"/>
      <c r="E23" s="12">
        <f>IFERROR(C23/C$31,0)</f>
        <v>6.7500000000000032E-2</v>
      </c>
      <c r="F23" s="11">
        <v>5.78703703703704E-4</v>
      </c>
      <c r="G23" s="19"/>
      <c r="H23" s="12">
        <f>IFERROR(F23/F$31,0)</f>
        <v>0.11389521640091131</v>
      </c>
      <c r="I23" s="11">
        <v>2.7662037037037E-3</v>
      </c>
      <c r="J23" s="19"/>
      <c r="K23" s="14">
        <f>IFERROR(I23/I$31,0)</f>
        <v>7.3788206236492612E-2</v>
      </c>
    </row>
    <row r="24" spans="2:11" s="5" customFormat="1">
      <c r="B24" s="18" t="s">
        <v>16</v>
      </c>
      <c r="C24" s="11">
        <v>3.4722222222222202E-5</v>
      </c>
      <c r="D24" s="19"/>
      <c r="E24" s="12">
        <f t="shared" ref="E24:E28" si="6">IFERROR(C24/C$31,0)</f>
        <v>1.0714285714285713E-3</v>
      </c>
      <c r="F24" s="11">
        <v>1.15740740740741E-4</v>
      </c>
      <c r="G24" s="19"/>
      <c r="H24" s="12">
        <f t="shared" ref="H24:H28" si="7">IFERROR(F24/F$31,0)</f>
        <v>2.2779043280182303E-2</v>
      </c>
      <c r="I24" s="11">
        <v>1.50462962962963E-4</v>
      </c>
      <c r="J24" s="19"/>
      <c r="K24" s="14">
        <f t="shared" ref="K24:K28" si="8">IFERROR(I24/I$31,0)</f>
        <v>4.0135844396418634E-3</v>
      </c>
    </row>
    <row r="25" spans="2:11" s="5" customFormat="1">
      <c r="B25" s="18" t="s">
        <v>17</v>
      </c>
      <c r="C25" s="11">
        <v>1.38888888888889E-4</v>
      </c>
      <c r="D25" s="19"/>
      <c r="E25" s="12">
        <f t="shared" si="6"/>
        <v>4.2857142857142911E-3</v>
      </c>
      <c r="F25" s="11">
        <v>0</v>
      </c>
      <c r="G25" s="19"/>
      <c r="H25" s="12">
        <f t="shared" si="7"/>
        <v>0</v>
      </c>
      <c r="I25" s="11">
        <v>1.38888888888889E-4</v>
      </c>
      <c r="J25" s="19"/>
      <c r="K25" s="14">
        <f t="shared" si="8"/>
        <v>3.7048471750540301E-3</v>
      </c>
    </row>
    <row r="26" spans="2:11" s="5" customFormat="1">
      <c r="B26" s="18" t="s">
        <v>18</v>
      </c>
      <c r="C26" s="11">
        <v>6.64351851851852E-3</v>
      </c>
      <c r="D26" s="19"/>
      <c r="E26" s="12">
        <f t="shared" si="6"/>
        <v>0.20500000000000015</v>
      </c>
      <c r="F26" s="11">
        <v>1.3194444444444399E-3</v>
      </c>
      <c r="G26" s="19"/>
      <c r="H26" s="12">
        <f t="shared" si="7"/>
        <v>0.2596810933940768</v>
      </c>
      <c r="I26" s="11">
        <v>7.9629629629629599E-3</v>
      </c>
      <c r="J26" s="19"/>
      <c r="K26" s="14">
        <f t="shared" si="8"/>
        <v>0.21241123803643081</v>
      </c>
    </row>
    <row r="27" spans="2:11" s="5" customFormat="1">
      <c r="B27" s="18" t="s">
        <v>19</v>
      </c>
      <c r="C27" s="11">
        <v>1.10648148148148E-2</v>
      </c>
      <c r="D27" s="19"/>
      <c r="E27" s="12">
        <f t="shared" si="6"/>
        <v>0.34142857142857114</v>
      </c>
      <c r="F27" s="11">
        <v>8.6805555555555605E-4</v>
      </c>
      <c r="G27" s="19"/>
      <c r="H27" s="12">
        <f t="shared" si="7"/>
        <v>0.17084282460136699</v>
      </c>
      <c r="I27" s="11">
        <v>1.1932870370370399E-2</v>
      </c>
      <c r="J27" s="19"/>
      <c r="K27" s="14">
        <f t="shared" si="8"/>
        <v>0.31830811979005924</v>
      </c>
    </row>
    <row r="28" spans="2:11" s="5" customFormat="1" ht="15.75" thickBot="1">
      <c r="B28" s="23" t="s">
        <v>20</v>
      </c>
      <c r="C28" s="20">
        <v>4.6296296296296301E-5</v>
      </c>
      <c r="D28" s="24"/>
      <c r="E28" s="21">
        <f t="shared" si="6"/>
        <v>1.4285714285714294E-3</v>
      </c>
      <c r="F28" s="20">
        <v>1.38888888888889E-4</v>
      </c>
      <c r="G28" s="24"/>
      <c r="H28" s="21">
        <f t="shared" si="7"/>
        <v>2.7334851936218724E-2</v>
      </c>
      <c r="I28" s="20">
        <v>1.8518518518518501E-4</v>
      </c>
      <c r="J28" s="24"/>
      <c r="K28" s="22">
        <f t="shared" si="8"/>
        <v>4.9397962334053651E-3</v>
      </c>
    </row>
    <row r="29" spans="2:11" s="5" customFormat="1" ht="16.5" thickTop="1" thickBot="1">
      <c r="B29" s="31" t="s">
        <v>3</v>
      </c>
      <c r="C29" s="32">
        <f>SUM(C23:C28)</f>
        <v>2.0115740740740729E-2</v>
      </c>
      <c r="D29" s="33"/>
      <c r="E29" s="33">
        <f>IFERROR(SUM(E23:E28),0)</f>
        <v>0.62071428571428566</v>
      </c>
      <c r="F29" s="32">
        <f>SUM(F23:F28)</f>
        <v>3.0208333333333298E-3</v>
      </c>
      <c r="G29" s="33"/>
      <c r="H29" s="33">
        <f>IFERROR(SUM(H23:H28),0)</f>
        <v>0.59453302961275623</v>
      </c>
      <c r="I29" s="32">
        <f>SUM(I23:I28)</f>
        <v>2.3136574074074094E-2</v>
      </c>
      <c r="J29" s="33"/>
      <c r="K29" s="34">
        <f>IFERROR(SUM(K23:K28),0)</f>
        <v>0.61716579191108389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3.2407407407407392E-2</v>
      </c>
      <c r="D31" s="35"/>
      <c r="E31" s="36">
        <f>IFERROR(SUM(E20,E29),0)</f>
        <v>1</v>
      </c>
      <c r="F31" s="32">
        <f>SUM(F20,F29)</f>
        <v>5.0810185185185142E-3</v>
      </c>
      <c r="G31" s="35"/>
      <c r="H31" s="36">
        <f>IFERROR(SUM(H20,H29),0)</f>
        <v>1.0000000000000002</v>
      </c>
      <c r="I31" s="32">
        <f>SUM(I20,I29)</f>
        <v>3.7488425925925946E-2</v>
      </c>
      <c r="J31" s="35"/>
      <c r="K31" s="38">
        <f>IFERROR(SUM(K20,K29),0)</f>
        <v>1</v>
      </c>
    </row>
    <row r="32" spans="2:11" s="5" customFormat="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>
  <sheetPr codeName="Foglio55"/>
  <dimension ref="B2:D14"/>
  <sheetViews>
    <sheetView showGridLines="0" showZeros="0" view="pageBreakPreview" topLeftCell="A3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0" t="s">
        <v>83</v>
      </c>
      <c r="C3" s="221"/>
      <c r="D3" s="222"/>
    </row>
    <row r="4" spans="2:4" ht="23.25" customHeight="1">
      <c r="B4" s="223" t="s">
        <v>221</v>
      </c>
      <c r="C4" s="224"/>
      <c r="D4" s="225"/>
    </row>
    <row r="5" spans="2:4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282</v>
      </c>
      <c r="C6" s="100">
        <v>1.13541666666667E-2</v>
      </c>
      <c r="D6" s="101">
        <v>0.224331122798994</v>
      </c>
    </row>
    <row r="7" spans="2:4" s="76" customFormat="1" ht="23.25" customHeight="1">
      <c r="B7" s="99" t="s">
        <v>117</v>
      </c>
      <c r="C7" s="100">
        <v>1.1076388888888899E-2</v>
      </c>
      <c r="D7" s="101">
        <v>0.218842899611251</v>
      </c>
    </row>
    <row r="8" spans="2:4" s="76" customFormat="1" ht="23.25" customHeight="1">
      <c r="B8" s="99" t="s">
        <v>283</v>
      </c>
      <c r="C8" s="100">
        <v>6.7708333333333301E-3</v>
      </c>
      <c r="D8" s="101">
        <v>0.133775440201235</v>
      </c>
    </row>
    <row r="9" spans="2:4" s="76" customFormat="1" ht="23.25" customHeight="1">
      <c r="B9" s="99" t="s">
        <v>268</v>
      </c>
      <c r="C9" s="100">
        <v>5.7291666666666697E-3</v>
      </c>
      <c r="D9" s="101">
        <v>0.113194603247199</v>
      </c>
    </row>
    <row r="10" spans="2:4" s="76" customFormat="1" ht="23.25" customHeight="1">
      <c r="B10" s="99" t="s">
        <v>284</v>
      </c>
      <c r="C10" s="100">
        <v>5.0115740740740702E-3</v>
      </c>
      <c r="D10" s="101">
        <v>9.90166933455294E-2</v>
      </c>
    </row>
    <row r="11" spans="2:4" s="76" customFormat="1" ht="23.25" customHeight="1">
      <c r="B11" s="99" t="s">
        <v>174</v>
      </c>
      <c r="C11" s="100">
        <v>4.2361111111111098E-3</v>
      </c>
      <c r="D11" s="101">
        <v>8.3695403613080296E-2</v>
      </c>
    </row>
    <row r="12" spans="2:4" s="76" customFormat="1" ht="23.25" customHeight="1">
      <c r="B12" s="99" t="s">
        <v>224</v>
      </c>
      <c r="C12" s="100">
        <v>3.37962962962963E-3</v>
      </c>
      <c r="D12" s="101">
        <v>6.6773382117539401E-2</v>
      </c>
    </row>
    <row r="13" spans="2:4" s="76" customFormat="1" ht="23.25" customHeight="1">
      <c r="B13" s="99" t="s">
        <v>285</v>
      </c>
      <c r="C13" s="100">
        <v>1.63194444444444E-3</v>
      </c>
      <c r="D13" s="101">
        <v>3.2243311227989901E-2</v>
      </c>
    </row>
    <row r="14" spans="2:4" s="76" customFormat="1" ht="23.25" customHeight="1" thickBot="1">
      <c r="B14" s="102" t="s">
        <v>199</v>
      </c>
      <c r="C14" s="103">
        <v>1.4236111111111101E-3</v>
      </c>
      <c r="D14" s="104">
        <v>2.8127143837182698E-2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>
  <sheetPr codeName="Foglio56"/>
  <dimension ref="B2:D25"/>
  <sheetViews>
    <sheetView showGridLines="0" showZeros="0" view="pageBreakPreview" zoomScaleNormal="48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84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190</v>
      </c>
      <c r="C6" s="100">
        <v>1.4328703703703699E-2</v>
      </c>
      <c r="D6" s="101">
        <v>5.2595802532075797E-2</v>
      </c>
    </row>
    <row r="7" spans="2:4" s="76" customFormat="1" ht="23.25" customHeight="1">
      <c r="B7" s="99" t="s">
        <v>202</v>
      </c>
      <c r="C7" s="100">
        <v>1.38888888888889E-2</v>
      </c>
      <c r="D7" s="101">
        <v>5.09813917919959E-2</v>
      </c>
    </row>
    <row r="8" spans="2:4" s="76" customFormat="1" ht="23.25" customHeight="1">
      <c r="B8" s="99" t="s">
        <v>286</v>
      </c>
      <c r="C8" s="100">
        <v>1.3379629629629601E-2</v>
      </c>
      <c r="D8" s="101">
        <v>4.91120740929561E-2</v>
      </c>
    </row>
    <row r="9" spans="2:4" s="76" customFormat="1" ht="23.25" customHeight="1">
      <c r="B9" s="99" t="s">
        <v>117</v>
      </c>
      <c r="C9" s="100">
        <v>1.2650462962963E-2</v>
      </c>
      <c r="D9" s="101">
        <v>4.6435551023876302E-2</v>
      </c>
    </row>
    <row r="10" spans="2:4" s="76" customFormat="1" ht="23.25" customHeight="1">
      <c r="B10" s="99" t="s">
        <v>208</v>
      </c>
      <c r="C10" s="100">
        <v>1.1967592592592601E-2</v>
      </c>
      <c r="D10" s="101">
        <v>4.3928965927436503E-2</v>
      </c>
    </row>
    <row r="11" spans="2:4" s="76" customFormat="1" ht="23.25" customHeight="1">
      <c r="B11" s="99" t="s">
        <v>204</v>
      </c>
      <c r="C11" s="100">
        <v>1.1446759259259301E-2</v>
      </c>
      <c r="D11" s="101">
        <v>4.2017163735236597E-2</v>
      </c>
    </row>
    <row r="12" spans="2:4" s="76" customFormat="1" ht="23.25" customHeight="1">
      <c r="B12" s="99" t="s">
        <v>237</v>
      </c>
      <c r="C12" s="100">
        <v>1.13425925925926E-2</v>
      </c>
      <c r="D12" s="101">
        <v>4.1634803296796703E-2</v>
      </c>
    </row>
    <row r="13" spans="2:4" s="76" customFormat="1" ht="23.25" customHeight="1">
      <c r="B13" s="99" t="s">
        <v>194</v>
      </c>
      <c r="C13" s="100">
        <v>1.1145833333333299E-2</v>
      </c>
      <c r="D13" s="101">
        <v>4.0912566913076702E-2</v>
      </c>
    </row>
    <row r="14" spans="2:4" s="76" customFormat="1" ht="23.25" customHeight="1">
      <c r="B14" s="99" t="s">
        <v>80</v>
      </c>
      <c r="C14" s="100">
        <v>1.0023148148148101E-2</v>
      </c>
      <c r="D14" s="101">
        <v>3.6791571076557103E-2</v>
      </c>
    </row>
    <row r="15" spans="2:4" s="76" customFormat="1" ht="23.25" customHeight="1">
      <c r="B15" s="99" t="s">
        <v>287</v>
      </c>
      <c r="C15" s="100">
        <v>8.7500000000000008E-3</v>
      </c>
      <c r="D15" s="101">
        <v>3.2118276828957397E-2</v>
      </c>
    </row>
    <row r="16" spans="2:4" s="76" customFormat="1" ht="23.25" customHeight="1">
      <c r="B16" s="99" t="s">
        <v>75</v>
      </c>
      <c r="C16" s="100">
        <v>8.0555555555555606E-3</v>
      </c>
      <c r="D16" s="101">
        <v>2.95692072393576E-2</v>
      </c>
    </row>
    <row r="17" spans="2:4" s="76" customFormat="1" ht="23.25" customHeight="1">
      <c r="B17" s="99" t="s">
        <v>118</v>
      </c>
      <c r="C17" s="100">
        <v>7.8009259259259299E-3</v>
      </c>
      <c r="D17" s="101">
        <v>2.86345483898377E-2</v>
      </c>
    </row>
    <row r="18" spans="2:4" s="76" customFormat="1" ht="23.25" customHeight="1">
      <c r="B18" s="99" t="s">
        <v>288</v>
      </c>
      <c r="C18" s="100">
        <v>7.09490740740741E-3</v>
      </c>
      <c r="D18" s="101">
        <v>2.6042994307077901E-2</v>
      </c>
    </row>
    <row r="19" spans="2:4" s="76" customFormat="1" ht="23.25" customHeight="1">
      <c r="B19" s="99" t="s">
        <v>289</v>
      </c>
      <c r="C19" s="100">
        <v>6.7361111111111103E-3</v>
      </c>
      <c r="D19" s="101">
        <v>2.4725975019118E-2</v>
      </c>
    </row>
    <row r="20" spans="2:4" s="76" customFormat="1" ht="23.25" customHeight="1">
      <c r="B20" s="99" t="s">
        <v>203</v>
      </c>
      <c r="C20" s="100">
        <v>6.3888888888888901E-3</v>
      </c>
      <c r="D20" s="101">
        <v>2.3451440224318099E-2</v>
      </c>
    </row>
    <row r="21" spans="2:4" s="76" customFormat="1" ht="23.25" customHeight="1">
      <c r="B21" s="99" t="s">
        <v>290</v>
      </c>
      <c r="C21" s="100">
        <v>6.2037037037037E-3</v>
      </c>
      <c r="D21" s="101">
        <v>2.27716883337582E-2</v>
      </c>
    </row>
    <row r="22" spans="2:4" s="76" customFormat="1" ht="23.25" customHeight="1">
      <c r="B22" s="99" t="s">
        <v>291</v>
      </c>
      <c r="C22" s="100">
        <v>5.8912037037036997E-3</v>
      </c>
      <c r="D22" s="101">
        <v>2.16246070184383E-2</v>
      </c>
    </row>
    <row r="23" spans="2:4" s="76" customFormat="1" ht="23.25" customHeight="1">
      <c r="B23" s="99" t="s">
        <v>292</v>
      </c>
      <c r="C23" s="100">
        <v>5.8449074074074098E-3</v>
      </c>
      <c r="D23" s="101">
        <v>2.1454669045798298E-2</v>
      </c>
    </row>
    <row r="24" spans="2:4" s="76" customFormat="1" ht="23.25" customHeight="1">
      <c r="B24" s="99" t="s">
        <v>293</v>
      </c>
      <c r="C24" s="100">
        <v>5.60185185185185E-3</v>
      </c>
      <c r="D24" s="101">
        <v>2.0562494689438399E-2</v>
      </c>
    </row>
    <row r="25" spans="2:4" s="76" customFormat="1" ht="23.25" customHeight="1" thickBot="1">
      <c r="B25" s="125" t="s">
        <v>294</v>
      </c>
      <c r="C25" s="126">
        <v>5.5902777777777799E-3</v>
      </c>
      <c r="D25" s="127">
        <v>2.0520010196278402E-2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>
  <sheetPr codeName="Foglio57"/>
  <dimension ref="B2:D6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85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>
  <sheetPr codeName="Foglio58"/>
  <dimension ref="B2:D6"/>
  <sheetViews>
    <sheetView showGridLines="0" showZeros="0" view="pageBreakPreview" topLeftCell="A3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86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>
  <sheetPr codeName="Foglio59"/>
  <dimension ref="B2:D6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195" t="s">
        <v>87</v>
      </c>
      <c r="C3" s="196"/>
      <c r="D3" s="197"/>
    </row>
    <row r="4" spans="2:4" ht="23.25" customHeight="1">
      <c r="B4" s="198" t="s">
        <v>221</v>
      </c>
      <c r="C4" s="199"/>
      <c r="D4" s="200"/>
    </row>
    <row r="5" spans="2:4" ht="23.25" customHeight="1">
      <c r="B5" s="40" t="s">
        <v>10</v>
      </c>
      <c r="C5" s="41" t="s">
        <v>61</v>
      </c>
      <c r="D5" s="42" t="s">
        <v>5</v>
      </c>
    </row>
    <row r="6" spans="2:4" ht="23.25" customHeight="1" thickBot="1">
      <c r="B6" s="89"/>
      <c r="C6" s="90"/>
      <c r="D6" s="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>
  <sheetPr codeName="Foglio60"/>
  <dimension ref="B2:D16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88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158" t="s">
        <v>295</v>
      </c>
      <c r="C6" s="159">
        <v>1.66666666666667E-3</v>
      </c>
      <c r="D6" s="160">
        <v>0.124783362218371</v>
      </c>
    </row>
    <row r="7" spans="2:4" s="76" customFormat="1" ht="23.25" customHeight="1">
      <c r="B7" s="158" t="s">
        <v>296</v>
      </c>
      <c r="C7" s="159">
        <v>1.49305555555556E-3</v>
      </c>
      <c r="D7" s="160">
        <v>0.111785095320624</v>
      </c>
    </row>
    <row r="8" spans="2:4" s="76" customFormat="1" ht="23.25" customHeight="1">
      <c r="B8" s="158" t="s">
        <v>297</v>
      </c>
      <c r="C8" s="159">
        <v>1.46990740740741E-3</v>
      </c>
      <c r="D8" s="160">
        <v>0.110051993067591</v>
      </c>
    </row>
    <row r="9" spans="2:4" s="76" customFormat="1" ht="23.25" customHeight="1">
      <c r="B9" s="158" t="s">
        <v>269</v>
      </c>
      <c r="C9" s="159">
        <v>1.4583333333333299E-3</v>
      </c>
      <c r="D9" s="160">
        <v>0.109185441941075</v>
      </c>
    </row>
    <row r="10" spans="2:4" s="76" customFormat="1" ht="23.25" customHeight="1">
      <c r="B10" s="158" t="s">
        <v>298</v>
      </c>
      <c r="C10" s="159">
        <v>1.4583333333333299E-3</v>
      </c>
      <c r="D10" s="160">
        <v>0.109185441941075</v>
      </c>
    </row>
    <row r="11" spans="2:4" s="76" customFormat="1" ht="23.25" customHeight="1">
      <c r="B11" s="158" t="s">
        <v>299</v>
      </c>
      <c r="C11" s="159">
        <v>1.2268518518518501E-3</v>
      </c>
      <c r="D11" s="160">
        <v>9.1854419410745194E-2</v>
      </c>
    </row>
    <row r="12" spans="2:4" s="76" customFormat="1" ht="23.25" customHeight="1">
      <c r="B12" s="158" t="s">
        <v>300</v>
      </c>
      <c r="C12" s="159">
        <v>1.19212962962963E-3</v>
      </c>
      <c r="D12" s="160">
        <v>8.9254766031195795E-2</v>
      </c>
    </row>
    <row r="13" spans="2:4" s="76" customFormat="1" ht="23.25" customHeight="1">
      <c r="B13" s="158" t="s">
        <v>301</v>
      </c>
      <c r="C13" s="159">
        <v>1.1458333333333301E-3</v>
      </c>
      <c r="D13" s="160">
        <v>8.5788561525129994E-2</v>
      </c>
    </row>
    <row r="14" spans="2:4" s="76" customFormat="1" ht="23.25" customHeight="1">
      <c r="B14" s="158" t="s">
        <v>198</v>
      </c>
      <c r="C14" s="159">
        <v>9.3749999999999997E-4</v>
      </c>
      <c r="D14" s="160">
        <v>7.0190641247833599E-2</v>
      </c>
    </row>
    <row r="15" spans="2:4" s="76" customFormat="1" ht="23.25" customHeight="1">
      <c r="B15" s="158" t="s">
        <v>302</v>
      </c>
      <c r="C15" s="159">
        <v>9.2592592592592596E-4</v>
      </c>
      <c r="D15" s="160">
        <v>6.9324090121317197E-2</v>
      </c>
    </row>
    <row r="16" spans="2:4" s="76" customFormat="1" ht="23.25" customHeight="1" thickBot="1">
      <c r="B16" s="102" t="s">
        <v>303</v>
      </c>
      <c r="C16" s="103">
        <v>3.8194444444444398E-4</v>
      </c>
      <c r="D16" s="104">
        <v>2.8596187175043301E-2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>
  <sheetPr codeName="Foglio61"/>
  <dimension ref="B2:D6"/>
  <sheetViews>
    <sheetView showGridLines="0" showZeros="0" view="pageBreakPreview" topLeftCell="B1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89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78"/>
      <c r="C6" s="179"/>
      <c r="D6" s="18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>
  <sheetPr codeName="Foglio62"/>
  <dimension ref="B2:D6"/>
  <sheetViews>
    <sheetView showGridLines="0" showZeros="0" view="pageBreakPreview" topLeftCell="B1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90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78" t="s">
        <v>272</v>
      </c>
      <c r="C6" s="179">
        <v>5.09259259259259E-4</v>
      </c>
      <c r="D6" s="180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>
  <sheetPr codeName="Foglio63"/>
  <dimension ref="B2:D25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91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304</v>
      </c>
      <c r="C6" s="100">
        <v>1.7118055555555602E-2</v>
      </c>
      <c r="D6" s="101">
        <v>9.4504792332268397E-2</v>
      </c>
    </row>
    <row r="7" spans="2:4" s="76" customFormat="1" ht="23.25" customHeight="1">
      <c r="B7" s="99" t="s">
        <v>79</v>
      </c>
      <c r="C7" s="100">
        <v>1.2777777777777799E-2</v>
      </c>
      <c r="D7" s="101">
        <v>7.0543130990415301E-2</v>
      </c>
    </row>
    <row r="8" spans="2:4" s="76" customFormat="1" ht="23.25" customHeight="1">
      <c r="B8" s="99" t="s">
        <v>205</v>
      </c>
      <c r="C8" s="100">
        <v>1.21875E-2</v>
      </c>
      <c r="D8" s="101">
        <v>6.72843450479233E-2</v>
      </c>
    </row>
    <row r="9" spans="2:4" s="76" customFormat="1" ht="23.25" customHeight="1">
      <c r="B9" s="99" t="s">
        <v>118</v>
      </c>
      <c r="C9" s="100">
        <v>1.1967592592592601E-2</v>
      </c>
      <c r="D9" s="101">
        <v>6.6070287539936101E-2</v>
      </c>
    </row>
    <row r="10" spans="2:4" s="76" customFormat="1" ht="23.25" customHeight="1">
      <c r="B10" s="99" t="s">
        <v>260</v>
      </c>
      <c r="C10" s="100">
        <v>1.19444444444444E-2</v>
      </c>
      <c r="D10" s="101">
        <v>6.5942492012779505E-2</v>
      </c>
    </row>
    <row r="11" spans="2:4" s="76" customFormat="1" ht="23.25" customHeight="1">
      <c r="B11" s="99" t="s">
        <v>305</v>
      </c>
      <c r="C11" s="100">
        <v>1.01736111111111E-2</v>
      </c>
      <c r="D11" s="101">
        <v>5.6166134185303501E-2</v>
      </c>
    </row>
    <row r="12" spans="2:4" s="76" customFormat="1" ht="23.25" customHeight="1">
      <c r="B12" s="99" t="s">
        <v>228</v>
      </c>
      <c r="C12" s="100">
        <v>8.2291666666666693E-3</v>
      </c>
      <c r="D12" s="101">
        <v>4.5431309904153297E-2</v>
      </c>
    </row>
    <row r="13" spans="2:4" s="76" customFormat="1" ht="23.25" customHeight="1">
      <c r="B13" s="99" t="s">
        <v>75</v>
      </c>
      <c r="C13" s="100">
        <v>7.6388888888888904E-3</v>
      </c>
      <c r="D13" s="101">
        <v>4.2172523961661303E-2</v>
      </c>
    </row>
    <row r="14" spans="2:4" s="76" customFormat="1" ht="23.25" customHeight="1">
      <c r="B14" s="99" t="s">
        <v>224</v>
      </c>
      <c r="C14" s="100">
        <v>7.2916666666666703E-3</v>
      </c>
      <c r="D14" s="101">
        <v>4.0255591054313103E-2</v>
      </c>
    </row>
    <row r="15" spans="2:4" s="76" customFormat="1" ht="23.25" customHeight="1">
      <c r="B15" s="99" t="s">
        <v>175</v>
      </c>
      <c r="C15" s="100">
        <v>7.1759259259259302E-3</v>
      </c>
      <c r="D15" s="101">
        <v>3.96166134185304E-2</v>
      </c>
    </row>
    <row r="16" spans="2:4" s="76" customFormat="1" ht="23.25" customHeight="1">
      <c r="B16" s="99" t="s">
        <v>266</v>
      </c>
      <c r="C16" s="100">
        <v>6.9675925925925903E-3</v>
      </c>
      <c r="D16" s="101">
        <v>3.8466453674121402E-2</v>
      </c>
    </row>
    <row r="17" spans="2:4" s="76" customFormat="1" ht="23.25" customHeight="1">
      <c r="B17" s="99" t="s">
        <v>208</v>
      </c>
      <c r="C17" s="100">
        <v>6.5972222222222196E-3</v>
      </c>
      <c r="D17" s="101">
        <v>3.6421725239616599E-2</v>
      </c>
    </row>
    <row r="18" spans="2:4" s="76" customFormat="1" ht="23.25" customHeight="1">
      <c r="B18" s="99" t="s">
        <v>193</v>
      </c>
      <c r="C18" s="100">
        <v>6.5509259259259297E-3</v>
      </c>
      <c r="D18" s="101">
        <v>3.6166134185303497E-2</v>
      </c>
    </row>
    <row r="19" spans="2:4" s="76" customFormat="1" ht="23.25" customHeight="1">
      <c r="B19" s="99" t="s">
        <v>306</v>
      </c>
      <c r="C19" s="100">
        <v>6.3310185185185197E-3</v>
      </c>
      <c r="D19" s="101">
        <v>3.4952076677316299E-2</v>
      </c>
    </row>
    <row r="20" spans="2:4" s="76" customFormat="1" ht="23.25" customHeight="1">
      <c r="B20" s="99" t="s">
        <v>243</v>
      </c>
      <c r="C20" s="100">
        <v>6.1805555555555598E-3</v>
      </c>
      <c r="D20" s="101">
        <v>3.4121405750798701E-2</v>
      </c>
    </row>
    <row r="21" spans="2:4" s="76" customFormat="1" ht="23.25" customHeight="1">
      <c r="B21" s="99" t="s">
        <v>171</v>
      </c>
      <c r="C21" s="100">
        <v>4.3981481481481502E-3</v>
      </c>
      <c r="D21" s="101">
        <v>2.42811501597444E-2</v>
      </c>
    </row>
    <row r="22" spans="2:4" s="76" customFormat="1" ht="23.25" customHeight="1">
      <c r="B22" s="99" t="s">
        <v>200</v>
      </c>
      <c r="C22" s="100">
        <v>3.7037037037036999E-3</v>
      </c>
      <c r="D22" s="101">
        <v>2.04472843450479E-2</v>
      </c>
    </row>
    <row r="23" spans="2:4" s="76" customFormat="1" ht="23.25" customHeight="1">
      <c r="B23" s="99" t="s">
        <v>307</v>
      </c>
      <c r="C23" s="100">
        <v>3.1250000000000002E-3</v>
      </c>
      <c r="D23" s="101">
        <v>1.72523961661342E-2</v>
      </c>
    </row>
    <row r="24" spans="2:4" s="76" customFormat="1" ht="23.25" customHeight="1">
      <c r="B24" s="99" t="s">
        <v>189</v>
      </c>
      <c r="C24" s="100">
        <v>2.8703703703703699E-3</v>
      </c>
      <c r="D24" s="101">
        <v>1.58466453674121E-2</v>
      </c>
    </row>
    <row r="25" spans="2:4" s="76" customFormat="1" ht="23.25" customHeight="1" thickBot="1">
      <c r="B25" s="102" t="s">
        <v>207</v>
      </c>
      <c r="C25" s="103">
        <v>2.71990740740741E-3</v>
      </c>
      <c r="D25" s="104">
        <v>1.50159744408946E-2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>
  <sheetPr codeName="Foglio64"/>
  <dimension ref="B2:D6"/>
  <sheetViews>
    <sheetView showGridLines="0" showZeros="0" view="pageBreakPreview" topLeftCell="B1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5" customFormat="1" ht="23.25" customHeight="1">
      <c r="B3" s="226" t="s">
        <v>92</v>
      </c>
      <c r="C3" s="227"/>
      <c r="D3" s="228"/>
    </row>
    <row r="4" spans="2:4" s="75" customFormat="1" ht="23.25" customHeight="1">
      <c r="B4" s="229" t="s">
        <v>221</v>
      </c>
      <c r="C4" s="230"/>
      <c r="D4" s="231"/>
    </row>
    <row r="5" spans="2:4" s="75" customFormat="1" ht="23.25" customHeight="1">
      <c r="B5" s="92" t="s">
        <v>10</v>
      </c>
      <c r="C5" s="93" t="s">
        <v>61</v>
      </c>
      <c r="D5" s="94" t="s">
        <v>5</v>
      </c>
    </row>
    <row r="6" spans="2:4" s="75" customFormat="1" ht="23.25" customHeight="1" thickBot="1">
      <c r="B6" s="95"/>
      <c r="C6" s="105"/>
      <c r="D6" s="10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/>
  <dimension ref="B2:K32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84" t="s">
        <v>48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1.39351851851852E-2</v>
      </c>
      <c r="D7" s="12">
        <f t="shared" ref="D7:D19" si="0">IFERROR(C7/C$20,0)</f>
        <v>0.29913043478260887</v>
      </c>
      <c r="E7" s="12">
        <f t="shared" ref="E7:E19" si="1">IFERROR(C7/C$31,0)</f>
        <v>0.11285031399381389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1.39351851851852E-2</v>
      </c>
      <c r="J7" s="12">
        <f t="shared" ref="J7:J19" si="4">IFERROR(I7/I$20,0)</f>
        <v>0.29913043478260887</v>
      </c>
      <c r="K7" s="14">
        <f t="shared" ref="K7:K19" si="5">IFERROR(I7/I$31,0)</f>
        <v>0.11285031399381389</v>
      </c>
    </row>
    <row r="8" spans="2:11">
      <c r="B8" s="148" t="s">
        <v>115</v>
      </c>
      <c r="C8" s="11">
        <v>7.7430555555555603E-3</v>
      </c>
      <c r="D8" s="12">
        <f t="shared" si="0"/>
        <v>0.16621118012422365</v>
      </c>
      <c r="E8" s="12">
        <f t="shared" si="1"/>
        <v>6.2705033273971311E-2</v>
      </c>
      <c r="F8" s="11">
        <v>0</v>
      </c>
      <c r="G8" s="12">
        <f t="shared" si="2"/>
        <v>0</v>
      </c>
      <c r="H8" s="12">
        <f t="shared" si="3"/>
        <v>0</v>
      </c>
      <c r="I8" s="11">
        <v>7.7430555555555603E-3</v>
      </c>
      <c r="J8" s="12">
        <f t="shared" si="4"/>
        <v>0.16621118012422365</v>
      </c>
      <c r="K8" s="14">
        <f t="shared" si="5"/>
        <v>6.2705033273971311E-2</v>
      </c>
    </row>
    <row r="9" spans="2:11">
      <c r="B9" s="10" t="s">
        <v>51</v>
      </c>
      <c r="C9" s="11">
        <v>7.5231481481481503E-4</v>
      </c>
      <c r="D9" s="12">
        <f t="shared" si="0"/>
        <v>1.6149068322981363E-2</v>
      </c>
      <c r="E9" s="12">
        <f t="shared" si="1"/>
        <v>6.0924172837191828E-3</v>
      </c>
      <c r="F9" s="11">
        <v>0</v>
      </c>
      <c r="G9" s="12">
        <f t="shared" si="2"/>
        <v>0</v>
      </c>
      <c r="H9" s="12">
        <f t="shared" si="3"/>
        <v>0</v>
      </c>
      <c r="I9" s="11">
        <v>7.5231481481481503E-4</v>
      </c>
      <c r="J9" s="12">
        <f t="shared" si="4"/>
        <v>1.6149068322981363E-2</v>
      </c>
      <c r="K9" s="14">
        <f t="shared" si="5"/>
        <v>6.0924172837191828E-3</v>
      </c>
    </row>
    <row r="10" spans="2:11">
      <c r="B10" s="10" t="s">
        <v>11</v>
      </c>
      <c r="C10" s="11">
        <v>7.1412037037037E-3</v>
      </c>
      <c r="D10" s="12">
        <f t="shared" si="0"/>
        <v>0.15329192546583836</v>
      </c>
      <c r="E10" s="12">
        <f t="shared" si="1"/>
        <v>5.7831099446995896E-2</v>
      </c>
      <c r="F10" s="11">
        <v>0</v>
      </c>
      <c r="G10" s="12">
        <f t="shared" si="2"/>
        <v>0</v>
      </c>
      <c r="H10" s="12">
        <f t="shared" si="3"/>
        <v>0</v>
      </c>
      <c r="I10" s="11">
        <v>7.1412037037037E-3</v>
      </c>
      <c r="J10" s="12">
        <f t="shared" si="4"/>
        <v>0.15329192546583836</v>
      </c>
      <c r="K10" s="14">
        <f t="shared" si="5"/>
        <v>5.7831099446995896E-2</v>
      </c>
    </row>
    <row r="11" spans="2:11">
      <c r="B11" s="10" t="s">
        <v>12</v>
      </c>
      <c r="C11" s="11">
        <v>1.66666666666667E-3</v>
      </c>
      <c r="D11" s="12">
        <f t="shared" si="0"/>
        <v>3.5776397515528011E-2</v>
      </c>
      <c r="E11" s="12">
        <f t="shared" si="1"/>
        <v>1.349704752085483E-2</v>
      </c>
      <c r="F11" s="11">
        <v>0</v>
      </c>
      <c r="G11" s="12">
        <f t="shared" si="2"/>
        <v>0</v>
      </c>
      <c r="H11" s="12">
        <f t="shared" si="3"/>
        <v>0</v>
      </c>
      <c r="I11" s="11">
        <v>1.66666666666667E-3</v>
      </c>
      <c r="J11" s="12">
        <f t="shared" si="4"/>
        <v>3.5776397515528011E-2</v>
      </c>
      <c r="K11" s="14">
        <f t="shared" si="5"/>
        <v>1.349704752085483E-2</v>
      </c>
    </row>
    <row r="12" spans="2:11">
      <c r="B12" s="10" t="s">
        <v>186</v>
      </c>
      <c r="C12" s="11">
        <v>4.4560185185185197E-3</v>
      </c>
      <c r="D12" s="12">
        <f t="shared" si="0"/>
        <v>9.5652173913043467E-2</v>
      </c>
      <c r="E12" s="12">
        <f t="shared" si="1"/>
        <v>3.6085856218952085E-2</v>
      </c>
      <c r="F12" s="11">
        <v>0</v>
      </c>
      <c r="G12" s="12">
        <f t="shared" si="2"/>
        <v>0</v>
      </c>
      <c r="H12" s="12">
        <f t="shared" si="3"/>
        <v>0</v>
      </c>
      <c r="I12" s="11">
        <v>4.4560185185185197E-3</v>
      </c>
      <c r="J12" s="12">
        <f t="shared" si="4"/>
        <v>9.5652173913043467E-2</v>
      </c>
      <c r="K12" s="14">
        <f t="shared" si="5"/>
        <v>3.6085856218952085E-2</v>
      </c>
    </row>
    <row r="13" spans="2:1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123</v>
      </c>
      <c r="C14" s="11">
        <v>2.89351851851852E-4</v>
      </c>
      <c r="D14" s="12">
        <f t="shared" si="0"/>
        <v>6.2111801242236029E-3</v>
      </c>
      <c r="E14" s="12">
        <f t="shared" si="1"/>
        <v>2.3432374168150709E-3</v>
      </c>
      <c r="F14" s="11">
        <v>0</v>
      </c>
      <c r="G14" s="12">
        <f t="shared" si="2"/>
        <v>0</v>
      </c>
      <c r="H14" s="12">
        <f t="shared" si="3"/>
        <v>0</v>
      </c>
      <c r="I14" s="11">
        <v>2.89351851851852E-4</v>
      </c>
      <c r="J14" s="12">
        <f t="shared" si="4"/>
        <v>6.2111801242236029E-3</v>
      </c>
      <c r="K14" s="14">
        <f t="shared" si="5"/>
        <v>2.3432374168150709E-3</v>
      </c>
    </row>
    <row r="15" spans="2:11">
      <c r="B15" s="148" t="s">
        <v>222</v>
      </c>
      <c r="C15" s="11">
        <v>3.8194444444444398E-4</v>
      </c>
      <c r="D15" s="12">
        <f t="shared" si="0"/>
        <v>8.1987577639751411E-3</v>
      </c>
      <c r="E15" s="12">
        <f t="shared" si="1"/>
        <v>3.0930733901958882E-3</v>
      </c>
      <c r="F15" s="11">
        <v>0</v>
      </c>
      <c r="G15" s="12">
        <f t="shared" si="2"/>
        <v>0</v>
      </c>
      <c r="H15" s="12">
        <f t="shared" si="3"/>
        <v>0</v>
      </c>
      <c r="I15" s="11">
        <v>3.8194444444444398E-4</v>
      </c>
      <c r="J15" s="12">
        <f t="shared" si="4"/>
        <v>8.1987577639751411E-3</v>
      </c>
      <c r="K15" s="14">
        <f t="shared" si="5"/>
        <v>3.0930733901958882E-3</v>
      </c>
    </row>
    <row r="16" spans="2:11">
      <c r="B16" s="148" t="s">
        <v>223</v>
      </c>
      <c r="C16" s="11">
        <v>1.9675925925925899E-4</v>
      </c>
      <c r="D16" s="12">
        <f t="shared" si="0"/>
        <v>4.2236024844720423E-3</v>
      </c>
      <c r="E16" s="12">
        <f t="shared" si="1"/>
        <v>1.5934014434342452E-3</v>
      </c>
      <c r="F16" s="11">
        <v>0</v>
      </c>
      <c r="G16" s="12">
        <f t="shared" si="2"/>
        <v>0</v>
      </c>
      <c r="H16" s="12">
        <f t="shared" si="3"/>
        <v>0</v>
      </c>
      <c r="I16" s="11">
        <v>1.9675925925925899E-4</v>
      </c>
      <c r="J16" s="12">
        <f t="shared" si="4"/>
        <v>4.2236024844720423E-3</v>
      </c>
      <c r="K16" s="14">
        <f t="shared" si="5"/>
        <v>1.5934014434342452E-3</v>
      </c>
    </row>
    <row r="17" spans="2:11">
      <c r="B17" s="10" t="s">
        <v>187</v>
      </c>
      <c r="C17" s="11">
        <v>1.6203703703703701E-4</v>
      </c>
      <c r="D17" s="12">
        <f t="shared" si="0"/>
        <v>3.4782608695652154E-3</v>
      </c>
      <c r="E17" s="12">
        <f t="shared" si="1"/>
        <v>1.3122129534164388E-3</v>
      </c>
      <c r="F17" s="11">
        <v>0</v>
      </c>
      <c r="G17" s="12">
        <f t="shared" si="2"/>
        <v>0</v>
      </c>
      <c r="H17" s="12">
        <f t="shared" si="3"/>
        <v>0</v>
      </c>
      <c r="I17" s="11">
        <v>1.6203703703703701E-4</v>
      </c>
      <c r="J17" s="12">
        <f t="shared" si="4"/>
        <v>3.4782608695652154E-3</v>
      </c>
      <c r="K17" s="14">
        <f t="shared" si="5"/>
        <v>1.3122129534164388E-3</v>
      </c>
    </row>
    <row r="18" spans="2:1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.75" thickBot="1">
      <c r="B19" s="10" t="s">
        <v>13</v>
      </c>
      <c r="C19" s="11">
        <v>9.8611111111111104E-3</v>
      </c>
      <c r="D19" s="12">
        <f t="shared" si="0"/>
        <v>0.21167701863354027</v>
      </c>
      <c r="E19" s="12">
        <f t="shared" si="1"/>
        <v>7.9857531165057574E-2</v>
      </c>
      <c r="F19" s="11">
        <v>0</v>
      </c>
      <c r="G19" s="12">
        <f t="shared" si="2"/>
        <v>0</v>
      </c>
      <c r="H19" s="12">
        <f t="shared" si="3"/>
        <v>0</v>
      </c>
      <c r="I19" s="11">
        <v>9.8611111111111104E-3</v>
      </c>
      <c r="J19" s="12">
        <f t="shared" si="4"/>
        <v>0.21167701863354027</v>
      </c>
      <c r="K19" s="14">
        <f t="shared" si="5"/>
        <v>7.9857531165057574E-2</v>
      </c>
    </row>
    <row r="20" spans="2:11" ht="16.5" thickTop="1" thickBot="1">
      <c r="B20" s="31" t="s">
        <v>3</v>
      </c>
      <c r="C20" s="32">
        <f>SUM(C7:C19)</f>
        <v>4.6585648148148168E-2</v>
      </c>
      <c r="D20" s="33">
        <f>IFERROR(SUM(D7:D19),0)</f>
        <v>1</v>
      </c>
      <c r="E20" s="33">
        <f>IFERROR(SUM(E7:E19),0)</f>
        <v>0.3772612241072264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4.6585648148148168E-2</v>
      </c>
      <c r="J20" s="33">
        <f>IFERROR(SUM(J7:J19),0)</f>
        <v>1</v>
      </c>
      <c r="K20" s="34">
        <f>IFERROR(SUM(K7:K19),0)</f>
        <v>0.3772612241072264</v>
      </c>
    </row>
    <row r="21" spans="2:1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>
      <c r="B23" s="18" t="s">
        <v>15</v>
      </c>
      <c r="C23" s="11">
        <v>7.5462962962963001E-3</v>
      </c>
      <c r="D23" s="19"/>
      <c r="E23" s="12">
        <f>IFERROR(C23/C$31,0)</f>
        <v>6.1111631830537048E-2</v>
      </c>
      <c r="F23" s="11">
        <v>0</v>
      </c>
      <c r="G23" s="19"/>
      <c r="H23" s="12">
        <f>IFERROR(F23/F$31,0)</f>
        <v>0</v>
      </c>
      <c r="I23" s="11">
        <v>7.5462962962963001E-3</v>
      </c>
      <c r="J23" s="19"/>
      <c r="K23" s="14">
        <f>IFERROR(I23/I$31,0)</f>
        <v>6.1111631830537048E-2</v>
      </c>
    </row>
    <row r="24" spans="2:11">
      <c r="B24" s="18" t="s">
        <v>16</v>
      </c>
      <c r="C24" s="11">
        <v>9.7222222222222198E-4</v>
      </c>
      <c r="D24" s="19"/>
      <c r="E24" s="12">
        <f t="shared" ref="E24:E28" si="6">IFERROR(C24/C$31,0)</f>
        <v>7.8732777204986327E-3</v>
      </c>
      <c r="F24" s="11">
        <v>0</v>
      </c>
      <c r="G24" s="19"/>
      <c r="H24" s="12">
        <f t="shared" ref="H24:H28" si="7">IFERROR(F24/F$31,0)</f>
        <v>0</v>
      </c>
      <c r="I24" s="11">
        <v>9.7222222222222198E-4</v>
      </c>
      <c r="J24" s="19"/>
      <c r="K24" s="14">
        <f t="shared" ref="K24:K28" si="8">IFERROR(I24/I$31,0)</f>
        <v>7.8732777204986327E-3</v>
      </c>
    </row>
    <row r="25" spans="2:11">
      <c r="B25" s="18" t="s">
        <v>17</v>
      </c>
      <c r="C25" s="11">
        <v>4.5138888888888898E-4</v>
      </c>
      <c r="D25" s="19"/>
      <c r="E25" s="12">
        <f t="shared" si="6"/>
        <v>3.6554503702315097E-3</v>
      </c>
      <c r="F25" s="11">
        <v>0</v>
      </c>
      <c r="G25" s="19"/>
      <c r="H25" s="12">
        <f t="shared" si="7"/>
        <v>0</v>
      </c>
      <c r="I25" s="11">
        <v>4.5138888888888898E-4</v>
      </c>
      <c r="J25" s="19"/>
      <c r="K25" s="14">
        <f t="shared" si="8"/>
        <v>3.6554503702315097E-3</v>
      </c>
    </row>
    <row r="26" spans="2:11">
      <c r="B26" s="18" t="s">
        <v>18</v>
      </c>
      <c r="C26" s="11">
        <v>2.5509259259259301E-2</v>
      </c>
      <c r="D26" s="19"/>
      <c r="E26" s="12">
        <f t="shared" si="6"/>
        <v>0.2065798106664169</v>
      </c>
      <c r="F26" s="11">
        <v>0</v>
      </c>
      <c r="G26" s="19"/>
      <c r="H26" s="12">
        <f t="shared" si="7"/>
        <v>0</v>
      </c>
      <c r="I26" s="11">
        <v>2.5509259259259301E-2</v>
      </c>
      <c r="J26" s="19"/>
      <c r="K26" s="14">
        <f t="shared" si="8"/>
        <v>0.2065798106664169</v>
      </c>
    </row>
    <row r="27" spans="2:11">
      <c r="B27" s="18" t="s">
        <v>19</v>
      </c>
      <c r="C27" s="11">
        <v>4.1666666666666699E-2</v>
      </c>
      <c r="D27" s="19"/>
      <c r="E27" s="12">
        <f t="shared" si="6"/>
        <v>0.33742618802137031</v>
      </c>
      <c r="F27" s="11">
        <v>0</v>
      </c>
      <c r="G27" s="19"/>
      <c r="H27" s="12">
        <f t="shared" si="7"/>
        <v>0</v>
      </c>
      <c r="I27" s="11">
        <v>4.1666666666666699E-2</v>
      </c>
      <c r="J27" s="19"/>
      <c r="K27" s="14">
        <f t="shared" si="8"/>
        <v>0.33742618802137031</v>
      </c>
    </row>
    <row r="28" spans="2:11" ht="15.75" thickBot="1">
      <c r="B28" s="23" t="s">
        <v>20</v>
      </c>
      <c r="C28" s="20">
        <v>7.5231481481481503E-4</v>
      </c>
      <c r="D28" s="24"/>
      <c r="E28" s="21">
        <f t="shared" si="6"/>
        <v>6.0924172837191828E-3</v>
      </c>
      <c r="F28" s="20">
        <v>0</v>
      </c>
      <c r="G28" s="24"/>
      <c r="H28" s="21">
        <f t="shared" si="7"/>
        <v>0</v>
      </c>
      <c r="I28" s="20">
        <v>7.5231481481481503E-4</v>
      </c>
      <c r="J28" s="24"/>
      <c r="K28" s="22">
        <f t="shared" si="8"/>
        <v>6.0924172837191828E-3</v>
      </c>
    </row>
    <row r="29" spans="2:11" ht="16.5" thickTop="1" thickBot="1">
      <c r="B29" s="31" t="s">
        <v>3</v>
      </c>
      <c r="C29" s="32">
        <f>SUM(C23:C28)</f>
        <v>7.6898148148148229E-2</v>
      </c>
      <c r="D29" s="33"/>
      <c r="E29" s="33">
        <f>IFERROR(SUM(E23:E28),0)</f>
        <v>0.62273877589277371</v>
      </c>
      <c r="F29" s="32">
        <f>SUM(F23:F28)</f>
        <v>0</v>
      </c>
      <c r="G29" s="33"/>
      <c r="H29" s="33">
        <f>IFERROR(SUM(H23:H28),0)</f>
        <v>0</v>
      </c>
      <c r="I29" s="32">
        <f>SUM(I23:I28)</f>
        <v>7.6898148148148229E-2</v>
      </c>
      <c r="J29" s="33"/>
      <c r="K29" s="34">
        <f>IFERROR(SUM(K23:K28),0)</f>
        <v>0.62273877589277371</v>
      </c>
    </row>
    <row r="30" spans="2:1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6.5" thickTop="1" thickBot="1">
      <c r="B31" s="31" t="s">
        <v>6</v>
      </c>
      <c r="C31" s="32">
        <f>SUM(C20,C29)</f>
        <v>0.1234837962962964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0.1234837962962964</v>
      </c>
      <c r="J31" s="35"/>
      <c r="K31" s="38">
        <f>IFERROR(SUM(K20,K29),0)</f>
        <v>1</v>
      </c>
    </row>
    <row r="32" spans="2:1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>
  <sheetPr codeName="Foglio65"/>
  <dimension ref="B2:D10"/>
  <sheetViews>
    <sheetView showGridLines="0" showZeros="0" view="pageBreakPreview" topLeftCell="A3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93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>
      <c r="B6" s="99" t="s">
        <v>117</v>
      </c>
      <c r="C6" s="100">
        <v>1.10532407407407E-2</v>
      </c>
      <c r="D6" s="101">
        <v>0.42652970075926699</v>
      </c>
    </row>
    <row r="7" spans="2:4" s="76" customFormat="1" ht="23.25" customHeight="1">
      <c r="B7" s="99" t="s">
        <v>194</v>
      </c>
      <c r="C7" s="100">
        <v>5.3356481481481501E-3</v>
      </c>
      <c r="D7" s="101">
        <v>0.20589548905761501</v>
      </c>
    </row>
    <row r="8" spans="2:4" s="76" customFormat="1" ht="23.25" customHeight="1">
      <c r="B8" s="99" t="s">
        <v>294</v>
      </c>
      <c r="C8" s="100">
        <v>4.5717592592592598E-3</v>
      </c>
      <c r="D8" s="101">
        <v>0.17641804376954001</v>
      </c>
    </row>
    <row r="9" spans="2:4" s="76" customFormat="1" ht="23.25" customHeight="1">
      <c r="B9" s="99" t="s">
        <v>80</v>
      </c>
      <c r="C9" s="100">
        <v>2.82407407407407E-3</v>
      </c>
      <c r="D9" s="101">
        <v>0.108977221974096</v>
      </c>
    </row>
    <row r="10" spans="2:4" s="76" customFormat="1" ht="23.25" customHeight="1" thickBot="1">
      <c r="B10" s="125" t="s">
        <v>240</v>
      </c>
      <c r="C10" s="126">
        <v>2.1296296296296302E-3</v>
      </c>
      <c r="D10" s="127">
        <v>8.2179544439481902E-2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>
  <sheetPr codeName="Foglio66"/>
  <dimension ref="B2:D6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94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>
  <sheetPr codeName="Foglio67"/>
  <dimension ref="B2:D6"/>
  <sheetViews>
    <sheetView showGridLines="0" showZeros="0" view="pageBreakPreview" zoomScaleNormal="60" zoomScaleSheetLayoutView="10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0" t="s">
        <v>95</v>
      </c>
      <c r="C3" s="221"/>
      <c r="D3" s="222"/>
    </row>
    <row r="4" spans="2:4" s="76" customFormat="1" ht="23.25" customHeight="1">
      <c r="B4" s="223" t="s">
        <v>221</v>
      </c>
      <c r="C4" s="224"/>
      <c r="D4" s="225"/>
    </row>
    <row r="5" spans="2:4" s="76" customFormat="1" ht="23.25" customHeight="1">
      <c r="B5" s="96" t="s">
        <v>10</v>
      </c>
      <c r="C5" s="97" t="s">
        <v>61</v>
      </c>
      <c r="D5" s="98" t="s">
        <v>5</v>
      </c>
    </row>
    <row r="6" spans="2:4" s="76" customFormat="1" ht="23.25" customHeight="1" thickBot="1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>
  <sheetPr codeName="Foglio69"/>
  <dimension ref="A1:P20"/>
  <sheetViews>
    <sheetView showZeros="0" topLeftCell="A3" workbookViewId="0">
      <selection activeCell="A19" sqref="A19:XFD25"/>
    </sheetView>
  </sheetViews>
  <sheetFormatPr defaultRowHeight="15"/>
  <cols>
    <col min="1" max="1" width="39.28515625" bestFit="1" customWidth="1"/>
    <col min="2" max="2" width="17.140625" customWidth="1"/>
  </cols>
  <sheetData>
    <row r="1" spans="1:16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  <c r="H1" t="s">
        <v>105</v>
      </c>
      <c r="I1" t="s">
        <v>106</v>
      </c>
      <c r="J1" t="s">
        <v>107</v>
      </c>
      <c r="K1" t="s">
        <v>108</v>
      </c>
      <c r="L1" t="s">
        <v>109</v>
      </c>
      <c r="M1" t="s">
        <v>110</v>
      </c>
      <c r="N1" t="s">
        <v>111</v>
      </c>
      <c r="O1" t="s">
        <v>112</v>
      </c>
      <c r="P1" t="s">
        <v>113</v>
      </c>
    </row>
    <row r="2" spans="1:16">
      <c r="A2" t="s">
        <v>37</v>
      </c>
      <c r="B2">
        <v>0</v>
      </c>
      <c r="C2">
        <v>4.5601851851851897E-3</v>
      </c>
      <c r="D2">
        <v>2.2453703703703698E-3</v>
      </c>
      <c r="E2">
        <v>1.9675925925925899E-4</v>
      </c>
      <c r="F2">
        <v>7.9861111111111105E-3</v>
      </c>
      <c r="G2">
        <v>2.0370370370370399E-3</v>
      </c>
      <c r="H2">
        <v>0</v>
      </c>
      <c r="I2">
        <v>0</v>
      </c>
      <c r="J2">
        <v>5.4398148148148101E-4</v>
      </c>
      <c r="K2">
        <v>0</v>
      </c>
      <c r="L2">
        <v>0</v>
      </c>
      <c r="M2">
        <v>1.31828703703704E-2</v>
      </c>
      <c r="N2">
        <v>5.9953703703703697E-3</v>
      </c>
      <c r="O2">
        <v>4.98842592592593E-3</v>
      </c>
      <c r="P2">
        <v>1.30555555555556E-2</v>
      </c>
    </row>
    <row r="3" spans="1:16">
      <c r="A3" t="s">
        <v>115</v>
      </c>
      <c r="B3">
        <v>0</v>
      </c>
      <c r="C3">
        <v>1.23032407407407E-2</v>
      </c>
      <c r="D3">
        <v>4.1203703703703697E-3</v>
      </c>
      <c r="E3">
        <v>1.0995370370370399E-3</v>
      </c>
      <c r="F3">
        <v>6.4467592592592597E-3</v>
      </c>
      <c r="G3">
        <v>4.0046296296296297E-3</v>
      </c>
      <c r="H3">
        <v>0</v>
      </c>
      <c r="I3">
        <v>0</v>
      </c>
      <c r="J3">
        <v>7.5231481481481503E-4</v>
      </c>
      <c r="K3">
        <v>0</v>
      </c>
      <c r="L3">
        <v>0</v>
      </c>
      <c r="M3">
        <v>1.9571759259259299E-2</v>
      </c>
      <c r="N3">
        <v>8.1597222222222193E-3</v>
      </c>
      <c r="O3">
        <v>7.3958333333333298E-3</v>
      </c>
      <c r="P3">
        <v>2.36111111111111E-2</v>
      </c>
    </row>
    <row r="4" spans="1:16">
      <c r="A4" t="s">
        <v>51</v>
      </c>
      <c r="B4">
        <v>0</v>
      </c>
      <c r="C4">
        <v>2.48842592592593E-3</v>
      </c>
      <c r="D4">
        <v>1.16898148148148E-3</v>
      </c>
      <c r="E4">
        <v>0</v>
      </c>
      <c r="F4">
        <v>3.5879629629629602E-4</v>
      </c>
      <c r="G4">
        <v>0</v>
      </c>
      <c r="H4">
        <v>0</v>
      </c>
      <c r="I4">
        <v>0</v>
      </c>
      <c r="J4">
        <v>9.2592592592592602E-5</v>
      </c>
      <c r="K4">
        <v>0</v>
      </c>
      <c r="L4">
        <v>0</v>
      </c>
      <c r="M4">
        <v>4.2939814814814802E-3</v>
      </c>
      <c r="N4">
        <v>4.65277777777778E-3</v>
      </c>
      <c r="O4">
        <v>1.5162037037037E-3</v>
      </c>
      <c r="P4">
        <v>1.1226851851851899E-2</v>
      </c>
    </row>
    <row r="5" spans="1:16">
      <c r="A5" t="s">
        <v>11</v>
      </c>
      <c r="B5">
        <v>0</v>
      </c>
      <c r="C5">
        <v>6.7129629629629596E-3</v>
      </c>
      <c r="D5">
        <v>3.8078703703703699E-3</v>
      </c>
      <c r="E5">
        <v>2.0833333333333299E-4</v>
      </c>
      <c r="F5">
        <v>5.2314814814814802E-3</v>
      </c>
      <c r="G5">
        <v>7.2916666666666703E-4</v>
      </c>
      <c r="H5">
        <v>0</v>
      </c>
      <c r="I5">
        <v>0</v>
      </c>
      <c r="J5">
        <v>2.5462962962962999E-4</v>
      </c>
      <c r="K5">
        <v>0</v>
      </c>
      <c r="L5">
        <v>0</v>
      </c>
      <c r="M5">
        <v>2.4166666666666701E-2</v>
      </c>
      <c r="N5">
        <v>5.5208333333333299E-3</v>
      </c>
      <c r="O5">
        <v>4.7222222222222197E-3</v>
      </c>
      <c r="P5">
        <v>1.54861111111111E-2</v>
      </c>
    </row>
    <row r="6" spans="1:16">
      <c r="A6" t="s">
        <v>12</v>
      </c>
      <c r="B6">
        <v>0</v>
      </c>
      <c r="C6">
        <v>2.70833333333333E-3</v>
      </c>
      <c r="D6">
        <v>3.7384259259259302E-3</v>
      </c>
      <c r="E6">
        <v>1.50462962962963E-4</v>
      </c>
      <c r="F6">
        <v>1.80555555555556E-3</v>
      </c>
      <c r="G6">
        <v>0</v>
      </c>
      <c r="H6">
        <v>0</v>
      </c>
      <c r="I6">
        <v>0</v>
      </c>
      <c r="J6">
        <v>2.0833333333333299E-4</v>
      </c>
      <c r="K6">
        <v>0</v>
      </c>
      <c r="L6">
        <v>0</v>
      </c>
      <c r="M6">
        <v>6.3541666666666703E-3</v>
      </c>
      <c r="N6">
        <v>1.9560185185185201E-3</v>
      </c>
      <c r="O6">
        <v>8.1018518518518505E-4</v>
      </c>
      <c r="P6">
        <v>4.6874999999999998E-3</v>
      </c>
    </row>
    <row r="7" spans="1:16">
      <c r="A7" t="s">
        <v>186</v>
      </c>
      <c r="B7">
        <v>0</v>
      </c>
      <c r="C7">
        <v>3.1250000000000002E-3</v>
      </c>
      <c r="D7">
        <v>1.9675925925925899E-4</v>
      </c>
      <c r="E7">
        <v>0</v>
      </c>
      <c r="F7">
        <v>1.0648148148148101E-3</v>
      </c>
      <c r="G7">
        <v>1.7361111111111101E-4</v>
      </c>
      <c r="H7">
        <v>0</v>
      </c>
      <c r="I7">
        <v>0</v>
      </c>
      <c r="J7">
        <v>0</v>
      </c>
      <c r="K7">
        <v>0</v>
      </c>
      <c r="L7">
        <v>0</v>
      </c>
      <c r="M7">
        <v>3.76157407407407E-3</v>
      </c>
      <c r="N7">
        <v>6.4814814814814802E-4</v>
      </c>
      <c r="O7">
        <v>1.7361111111111101E-4</v>
      </c>
      <c r="P7">
        <v>1.2037037037037001E-3</v>
      </c>
    </row>
    <row r="8" spans="1:16">
      <c r="A8" t="s">
        <v>122</v>
      </c>
      <c r="B8">
        <v>0</v>
      </c>
      <c r="C8">
        <v>0</v>
      </c>
      <c r="D8">
        <v>3.5879629629629602E-4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8.2175925925925895E-4</v>
      </c>
      <c r="O8">
        <v>3.2407407407407401E-4</v>
      </c>
      <c r="P8">
        <v>1.55092592592593E-3</v>
      </c>
    </row>
    <row r="9" spans="1:16">
      <c r="A9" t="s">
        <v>123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>
      <c r="A10" t="s">
        <v>222</v>
      </c>
      <c r="B10">
        <v>0</v>
      </c>
      <c r="C10">
        <v>3.2407407407407401E-4</v>
      </c>
      <c r="D10">
        <v>3.1250000000000001E-4</v>
      </c>
      <c r="E10">
        <v>0</v>
      </c>
      <c r="F10">
        <v>7.2916666666666703E-4</v>
      </c>
      <c r="G10">
        <v>5.90277777777778E-4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1.2731481481481499E-4</v>
      </c>
      <c r="O10">
        <v>0</v>
      </c>
      <c r="P10">
        <v>5.5555555555555599E-4</v>
      </c>
    </row>
    <row r="11" spans="1:16">
      <c r="A11" t="s">
        <v>223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2.0833333333333299E-4</v>
      </c>
      <c r="K11">
        <v>0</v>
      </c>
      <c r="L11">
        <v>0</v>
      </c>
      <c r="M11">
        <v>6.1342592592592601E-4</v>
      </c>
      <c r="N11">
        <v>0</v>
      </c>
      <c r="O11">
        <v>0</v>
      </c>
      <c r="P11">
        <v>1.6203703703703701E-4</v>
      </c>
    </row>
    <row r="12" spans="1:16">
      <c r="A12" t="s">
        <v>187</v>
      </c>
      <c r="B12">
        <v>0</v>
      </c>
      <c r="C12">
        <v>5.4398148148148101E-4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>
      <c r="A13" t="s">
        <v>188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>
      <c r="A14" t="s">
        <v>13</v>
      </c>
      <c r="B14">
        <v>0</v>
      </c>
      <c r="C14">
        <v>4.8726851851851804E-3</v>
      </c>
      <c r="D14">
        <v>1.90972222222222E-3</v>
      </c>
      <c r="E14">
        <v>6.1342592592592601E-4</v>
      </c>
      <c r="F14">
        <v>2.3101851851851901E-2</v>
      </c>
      <c r="G14">
        <v>7.0601851851851804E-4</v>
      </c>
      <c r="H14">
        <v>0</v>
      </c>
      <c r="I14">
        <v>0</v>
      </c>
      <c r="J14">
        <v>0</v>
      </c>
      <c r="K14">
        <v>0</v>
      </c>
      <c r="L14">
        <v>0</v>
      </c>
      <c r="M14">
        <v>1.19791666666667E-2</v>
      </c>
      <c r="N14">
        <v>1.68981481481481E-3</v>
      </c>
      <c r="O14">
        <v>2.1875000000000002E-3</v>
      </c>
      <c r="P14">
        <v>8.7500000000000008E-3</v>
      </c>
    </row>
    <row r="15" spans="1:16">
      <c r="A15" t="s">
        <v>15</v>
      </c>
      <c r="B15">
        <v>0</v>
      </c>
      <c r="C15">
        <v>4.8263888888888896E-3</v>
      </c>
      <c r="D15">
        <v>2.0717592592592602E-3</v>
      </c>
      <c r="E15">
        <v>4.0509259259259301E-4</v>
      </c>
      <c r="F15">
        <v>2.04861111111111E-3</v>
      </c>
      <c r="G15">
        <v>1.7361111111111101E-4</v>
      </c>
      <c r="H15">
        <v>0</v>
      </c>
      <c r="I15">
        <v>0</v>
      </c>
      <c r="J15">
        <v>5.78703703703704E-4</v>
      </c>
      <c r="K15">
        <v>0</v>
      </c>
      <c r="L15">
        <v>0</v>
      </c>
      <c r="M15">
        <v>8.4143518518518499E-3</v>
      </c>
      <c r="N15">
        <v>4.0740740740740702E-3</v>
      </c>
      <c r="O15">
        <v>3.2754629629629601E-3</v>
      </c>
      <c r="P15">
        <v>1.2361111111111101E-2</v>
      </c>
    </row>
    <row r="16" spans="1:16">
      <c r="A16" t="s">
        <v>16</v>
      </c>
      <c r="B16">
        <v>0</v>
      </c>
      <c r="C16">
        <v>7.8703703703703705E-4</v>
      </c>
      <c r="D16">
        <v>2.19907407407407E-4</v>
      </c>
      <c r="E16">
        <v>0</v>
      </c>
      <c r="F16">
        <v>4.1666666666666702E-4</v>
      </c>
      <c r="G16">
        <v>0</v>
      </c>
      <c r="H16">
        <v>0</v>
      </c>
      <c r="I16">
        <v>0</v>
      </c>
      <c r="J16">
        <v>1.15740740740741E-4</v>
      </c>
      <c r="K16">
        <v>0</v>
      </c>
      <c r="L16">
        <v>0</v>
      </c>
      <c r="M16">
        <v>6.8287037037037003E-4</v>
      </c>
      <c r="N16">
        <v>1.6203703703703701E-4</v>
      </c>
      <c r="O16">
        <v>1.2731481481481499E-4</v>
      </c>
      <c r="P16">
        <v>2.4305555555555601E-4</v>
      </c>
    </row>
    <row r="17" spans="1:16">
      <c r="A17" t="s">
        <v>17</v>
      </c>
      <c r="B17">
        <v>0</v>
      </c>
      <c r="C17">
        <v>3.7037037037037003E-4</v>
      </c>
      <c r="D17">
        <v>0</v>
      </c>
      <c r="E17">
        <v>0</v>
      </c>
      <c r="F17">
        <v>2.5462962962962999E-4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7.5231481481481503E-4</v>
      </c>
    </row>
    <row r="18" spans="1:16">
      <c r="A18" t="s">
        <v>18</v>
      </c>
      <c r="B18">
        <v>0</v>
      </c>
      <c r="C18">
        <v>1.98958333333333E-2</v>
      </c>
      <c r="D18">
        <v>1.9016203703703698E-2</v>
      </c>
      <c r="E18">
        <v>4.09722222222222E-3</v>
      </c>
      <c r="F18">
        <v>9.7222222222222206E-3</v>
      </c>
      <c r="G18">
        <v>3.32175925925926E-3</v>
      </c>
      <c r="H18">
        <v>0</v>
      </c>
      <c r="I18">
        <v>0</v>
      </c>
      <c r="J18">
        <v>1.3194444444444399E-3</v>
      </c>
      <c r="K18">
        <v>0</v>
      </c>
      <c r="L18">
        <v>0</v>
      </c>
      <c r="M18">
        <v>4.30208333333333E-2</v>
      </c>
      <c r="N18">
        <v>8.3564814814814804E-3</v>
      </c>
      <c r="O18">
        <v>7.8703703703703696E-3</v>
      </c>
      <c r="P18">
        <v>2.8032407407407402E-2</v>
      </c>
    </row>
    <row r="19" spans="1:16">
      <c r="A19" t="s">
        <v>19</v>
      </c>
      <c r="B19">
        <v>0</v>
      </c>
      <c r="C19">
        <v>7.9861111111111105E-3</v>
      </c>
      <c r="D19">
        <v>2.3379629629629601E-3</v>
      </c>
      <c r="E19">
        <v>4.2824074074074102E-4</v>
      </c>
      <c r="F19">
        <v>1.27662037037037E-2</v>
      </c>
      <c r="G19">
        <v>1.0879629629629601E-3</v>
      </c>
      <c r="H19">
        <v>0</v>
      </c>
      <c r="I19">
        <v>0</v>
      </c>
      <c r="J19">
        <v>8.6805555555555605E-4</v>
      </c>
      <c r="K19">
        <v>0</v>
      </c>
      <c r="L19">
        <v>0</v>
      </c>
      <c r="M19">
        <v>4.45023148148148E-2</v>
      </c>
      <c r="N19">
        <v>4.7800925925925901E-3</v>
      </c>
      <c r="O19">
        <v>3.9120370370370403E-3</v>
      </c>
      <c r="P19">
        <v>1.8229166666666699E-2</v>
      </c>
    </row>
    <row r="20" spans="1:16">
      <c r="A20" t="s">
        <v>20</v>
      </c>
      <c r="B20">
        <v>0</v>
      </c>
      <c r="C20">
        <v>1.7592592592592601E-3</v>
      </c>
      <c r="D20">
        <v>0</v>
      </c>
      <c r="E20">
        <v>0</v>
      </c>
      <c r="F20">
        <v>3.8194444444444398E-4</v>
      </c>
      <c r="G20">
        <v>0</v>
      </c>
      <c r="H20">
        <v>0</v>
      </c>
      <c r="I20">
        <v>0</v>
      </c>
      <c r="J20">
        <v>1.38888888888889E-4</v>
      </c>
      <c r="K20">
        <v>0</v>
      </c>
      <c r="L20">
        <v>0</v>
      </c>
      <c r="M20">
        <v>3.3680555555555599E-3</v>
      </c>
      <c r="N20">
        <v>2.89351851851852E-4</v>
      </c>
      <c r="O20">
        <v>1.2731481481481499E-4</v>
      </c>
      <c r="P20">
        <v>1.27314814814815E-3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 codeName="Foglio70"/>
  <dimension ref="A1:J20"/>
  <sheetViews>
    <sheetView showZeros="0" workbookViewId="0">
      <selection activeCell="A19" sqref="A19:XFD25"/>
    </sheetView>
  </sheetViews>
  <sheetFormatPr defaultRowHeight="15"/>
  <cols>
    <col min="1" max="1" width="40.5703125" style="72" bestFit="1" customWidth="1"/>
    <col min="2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2.1331018518518499E-2</v>
      </c>
      <c r="C2" s="72">
        <v>2.70833333333333E-3</v>
      </c>
      <c r="D2" s="73">
        <v>0.88733750601829597</v>
      </c>
      <c r="E2" s="73">
        <v>0.112662493981704</v>
      </c>
    </row>
    <row r="3" spans="1:10">
      <c r="A3" s="72" t="s">
        <v>115</v>
      </c>
      <c r="B3" s="72">
        <v>3.8831018518518501E-2</v>
      </c>
      <c r="C3" s="72">
        <v>3.3564814814814801E-4</v>
      </c>
      <c r="D3" s="73">
        <v>0.99143026004728096</v>
      </c>
      <c r="E3" s="73">
        <v>8.5697399527186798E-3</v>
      </c>
    </row>
    <row r="4" spans="1:10">
      <c r="A4" s="72" t="s">
        <v>51</v>
      </c>
      <c r="B4" s="72">
        <v>1.33564814814815E-2</v>
      </c>
      <c r="C4" s="72">
        <v>4.0393518518518504E-3</v>
      </c>
      <c r="D4" s="73">
        <v>0.76779773785761796</v>
      </c>
      <c r="E4" s="73">
        <v>0.23220226214238199</v>
      </c>
    </row>
    <row r="5" spans="1:10">
      <c r="A5" s="72" t="s">
        <v>11</v>
      </c>
      <c r="B5" s="72">
        <v>2.33680555555556E-2</v>
      </c>
      <c r="C5" s="72">
        <v>2.3611111111111098E-3</v>
      </c>
      <c r="D5" s="73">
        <v>0.90823211875843401</v>
      </c>
      <c r="E5" s="73">
        <v>9.1767881241565402E-2</v>
      </c>
    </row>
    <row r="6" spans="1:10">
      <c r="A6" s="72" t="s">
        <v>12</v>
      </c>
      <c r="B6" s="72">
        <v>1.72453703703704E-3</v>
      </c>
      <c r="C6" s="72">
        <v>5.7291666666666697E-3</v>
      </c>
      <c r="D6" s="73">
        <v>0.23136645962732899</v>
      </c>
      <c r="E6" s="73">
        <v>0.76863354037267095</v>
      </c>
    </row>
    <row r="7" spans="1:10">
      <c r="A7" s="72" t="s">
        <v>186</v>
      </c>
      <c r="B7" s="72">
        <v>2.0254629629629598E-3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2.6967592592592599E-3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6.8287037037037003E-4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1.6203703703703701E-4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1.1261574074074099E-2</v>
      </c>
      <c r="C14" s="72">
        <v>1.3657407407407401E-3</v>
      </c>
      <c r="D14" s="73">
        <v>0.89184234647112703</v>
      </c>
      <c r="E14" s="73">
        <v>0.10815765352887299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1.9710648148148099E-2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5.32407407407407E-4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7.5231481481481503E-4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4.4259259259259297E-2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2.6851851851851901E-2</v>
      </c>
      <c r="C19" s="72">
        <v>6.9444444444444404E-5</v>
      </c>
      <c r="D19" s="72">
        <v>0.99742046431642295</v>
      </c>
      <c r="E19" s="72">
        <v>2.5795356835769602E-3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1.68981481481481E-3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>
  <sheetPr codeName="Foglio71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5.4398148148148101E-4</v>
      </c>
      <c r="C2" s="72">
        <v>0</v>
      </c>
      <c r="D2" s="73">
        <v>1</v>
      </c>
      <c r="E2" s="73">
        <v>0</v>
      </c>
    </row>
    <row r="3" spans="1:10">
      <c r="A3" s="72" t="s">
        <v>115</v>
      </c>
      <c r="B3" s="72">
        <v>7.5231481481481503E-4</v>
      </c>
      <c r="C3" s="72">
        <v>0</v>
      </c>
      <c r="D3" s="73">
        <v>1</v>
      </c>
      <c r="E3" s="73">
        <v>0</v>
      </c>
    </row>
    <row r="4" spans="1:10">
      <c r="A4" s="72" t="s">
        <v>51</v>
      </c>
      <c r="B4" s="72">
        <v>9.2592592592592602E-5</v>
      </c>
      <c r="C4" s="72">
        <v>0</v>
      </c>
      <c r="D4" s="73">
        <v>1</v>
      </c>
      <c r="E4" s="73">
        <v>0</v>
      </c>
    </row>
    <row r="5" spans="1:10">
      <c r="A5" s="72" t="s">
        <v>11</v>
      </c>
      <c r="B5" s="72">
        <v>2.5462962962962999E-4</v>
      </c>
      <c r="C5" s="72">
        <v>0</v>
      </c>
      <c r="D5" s="73">
        <v>1</v>
      </c>
      <c r="E5" s="73">
        <v>0</v>
      </c>
    </row>
    <row r="6" spans="1:10">
      <c r="A6" s="72" t="s">
        <v>12</v>
      </c>
      <c r="B6" s="72">
        <v>0</v>
      </c>
      <c r="C6" s="72">
        <v>2.0833333333333299E-4</v>
      </c>
      <c r="D6" s="73">
        <v>0</v>
      </c>
      <c r="E6" s="73">
        <v>1</v>
      </c>
    </row>
    <row r="7" spans="1:10">
      <c r="A7" s="72" t="s">
        <v>186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1.04166666666667E-4</v>
      </c>
      <c r="C11" s="72">
        <v>1.04166666666667E-4</v>
      </c>
      <c r="D11" s="73">
        <v>0.5</v>
      </c>
      <c r="E11" s="73">
        <v>0.5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5.78703703703704E-4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1.15740740740741E-4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1.3194444444444399E-3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8.6805555555555605E-4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1.38888888888889E-4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>
  <sheetPr codeName="Foglio72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9.5601851851851907E-3</v>
      </c>
      <c r="C2" s="72">
        <v>4.6296296296296298E-4</v>
      </c>
      <c r="D2" s="73">
        <v>0.95381062355658197</v>
      </c>
      <c r="E2" s="73">
        <v>4.6189376443418001E-2</v>
      </c>
    </row>
    <row r="3" spans="1:10">
      <c r="A3" s="72" t="s">
        <v>115</v>
      </c>
      <c r="B3" s="72">
        <v>1.0451388888888901E-2</v>
      </c>
      <c r="C3" s="72">
        <v>0</v>
      </c>
      <c r="D3" s="73">
        <v>1</v>
      </c>
      <c r="E3" s="73">
        <v>0</v>
      </c>
    </row>
    <row r="4" spans="1:10">
      <c r="A4" s="72" t="s">
        <v>51</v>
      </c>
      <c r="B4" s="72">
        <v>3.5879629629629602E-4</v>
      </c>
      <c r="C4" s="72">
        <v>0</v>
      </c>
      <c r="D4" s="73">
        <v>1</v>
      </c>
      <c r="E4" s="73">
        <v>0</v>
      </c>
    </row>
    <row r="5" spans="1:10">
      <c r="A5" s="72" t="s">
        <v>11</v>
      </c>
      <c r="B5" s="72">
        <v>4.5138888888888902E-3</v>
      </c>
      <c r="C5" s="72">
        <v>1.44675925925926E-3</v>
      </c>
      <c r="D5" s="73">
        <v>0.75728155339805803</v>
      </c>
      <c r="E5" s="73">
        <v>0.242718446601942</v>
      </c>
    </row>
    <row r="6" spans="1:10">
      <c r="A6" s="72" t="s">
        <v>12</v>
      </c>
      <c r="B6" s="72">
        <v>1.1226851851851901E-3</v>
      </c>
      <c r="C6" s="72">
        <v>6.8287037037037003E-4</v>
      </c>
      <c r="D6" s="73">
        <v>0.62179487179487203</v>
      </c>
      <c r="E6" s="73">
        <v>0.37820512820512803</v>
      </c>
    </row>
    <row r="7" spans="1:10">
      <c r="A7" s="72" t="s">
        <v>186</v>
      </c>
      <c r="B7" s="72">
        <v>1.2384259259259299E-3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1.3194444444444399E-3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2.0787037037037E-2</v>
      </c>
      <c r="C14" s="72">
        <v>3.0208333333333298E-3</v>
      </c>
      <c r="D14" s="73">
        <v>0.87311618862421003</v>
      </c>
      <c r="E14" s="73">
        <v>0.12688381137579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2.2222222222222201E-3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4.1666666666666702E-4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2.5462962962962999E-4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1.30439814814815E-2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1.0590277777777799E-2</v>
      </c>
      <c r="C19" s="72">
        <v>3.26388888888889E-3</v>
      </c>
      <c r="D19" s="72">
        <v>0.76441102756892199</v>
      </c>
      <c r="E19" s="72">
        <v>0.23558897243107799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3.8194444444444398E-4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>
  <sheetPr codeName="Foglio73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1.31828703703704E-2</v>
      </c>
      <c r="C2" s="72">
        <v>0</v>
      </c>
      <c r="D2" s="73">
        <v>1</v>
      </c>
      <c r="E2" s="73">
        <v>0</v>
      </c>
    </row>
    <row r="3" spans="1:10">
      <c r="A3" s="72" t="s">
        <v>115</v>
      </c>
      <c r="B3" s="72">
        <v>1.93402777777778E-2</v>
      </c>
      <c r="C3" s="72">
        <v>2.31481481481481E-4</v>
      </c>
      <c r="D3" s="73">
        <v>0.98817267888823201</v>
      </c>
      <c r="E3" s="73">
        <v>1.1827321111768201E-2</v>
      </c>
    </row>
    <row r="4" spans="1:10">
      <c r="A4" s="72" t="s">
        <v>51</v>
      </c>
      <c r="B4" s="72">
        <v>3.6921296296296298E-3</v>
      </c>
      <c r="C4" s="72">
        <v>6.01851851851852E-4</v>
      </c>
      <c r="D4" s="73">
        <v>0.859838274932615</v>
      </c>
      <c r="E4" s="73">
        <v>0.140161725067385</v>
      </c>
    </row>
    <row r="5" spans="1:10">
      <c r="A5" s="72" t="s">
        <v>11</v>
      </c>
      <c r="B5" s="72">
        <v>2.4166666666666701E-2</v>
      </c>
      <c r="C5" s="72">
        <v>0</v>
      </c>
      <c r="D5" s="73">
        <v>1</v>
      </c>
      <c r="E5" s="73">
        <v>0</v>
      </c>
    </row>
    <row r="6" spans="1:10">
      <c r="A6" s="72" t="s">
        <v>12</v>
      </c>
      <c r="B6" s="72">
        <v>1.50462962962963E-4</v>
      </c>
      <c r="C6" s="72">
        <v>6.2037037037037E-3</v>
      </c>
      <c r="D6" s="73">
        <v>2.3679417122040101E-2</v>
      </c>
      <c r="E6" s="73">
        <v>0.97632058287795997</v>
      </c>
    </row>
    <row r="7" spans="1:10">
      <c r="A7" s="72" t="s">
        <v>186</v>
      </c>
      <c r="B7" s="72">
        <v>2.0949074074074099E-3</v>
      </c>
      <c r="C7" s="72">
        <v>1.66666666666667E-3</v>
      </c>
      <c r="D7" s="73">
        <v>0.55692307692307697</v>
      </c>
      <c r="E7" s="73">
        <v>0.44307692307692298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6.1342592592592601E-4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1.19791666666667E-2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8.4143518518518499E-3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6.8287037037037003E-4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4.30208333333333E-2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3.8020833333333302E-2</v>
      </c>
      <c r="C19" s="72">
        <v>6.4814814814814804E-3</v>
      </c>
      <c r="D19" s="72">
        <v>0.85435630689206798</v>
      </c>
      <c r="E19" s="72">
        <v>0.14564369310793199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3.3680555555555599E-3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>
  <sheetPr codeName="Foglio75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1.9675925925925899E-4</v>
      </c>
      <c r="C2" s="72">
        <v>0</v>
      </c>
      <c r="D2" s="73">
        <v>1</v>
      </c>
      <c r="E2" s="73">
        <v>0</v>
      </c>
    </row>
    <row r="3" spans="1:10">
      <c r="A3" s="72" t="s">
        <v>115</v>
      </c>
      <c r="B3" s="72">
        <v>1.0995370370370399E-3</v>
      </c>
      <c r="C3" s="72">
        <v>0</v>
      </c>
      <c r="D3" s="73">
        <v>1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2.0833333333333299E-4</v>
      </c>
      <c r="C5" s="72">
        <v>0</v>
      </c>
      <c r="D5" s="73">
        <v>1</v>
      </c>
      <c r="E5" s="73">
        <v>0</v>
      </c>
    </row>
    <row r="6" spans="1:10">
      <c r="A6" s="72" t="s">
        <v>12</v>
      </c>
      <c r="B6" s="72">
        <v>0</v>
      </c>
      <c r="C6" s="72">
        <v>1.50462962962963E-4</v>
      </c>
      <c r="D6" s="73">
        <v>0</v>
      </c>
      <c r="E6" s="73">
        <v>1</v>
      </c>
    </row>
    <row r="7" spans="1:10">
      <c r="A7" s="72" t="s">
        <v>186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6.1342592592592601E-4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4.0509259259259301E-4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4.09722222222222E-3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4.2824074074074102E-4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>
  <sheetPr codeName="Foglio76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2.2453703703703698E-3</v>
      </c>
      <c r="C2" s="72">
        <v>0</v>
      </c>
      <c r="D2" s="73">
        <v>1</v>
      </c>
      <c r="E2" s="73">
        <v>0</v>
      </c>
    </row>
    <row r="3" spans="1:10">
      <c r="A3" s="72" t="s">
        <v>115</v>
      </c>
      <c r="B3" s="72">
        <v>4.1203703703703697E-3</v>
      </c>
      <c r="C3" s="72">
        <v>0</v>
      </c>
      <c r="D3" s="73">
        <v>1</v>
      </c>
      <c r="E3" s="73">
        <v>0</v>
      </c>
    </row>
    <row r="4" spans="1:10">
      <c r="A4" s="72" t="s">
        <v>51</v>
      </c>
      <c r="B4" s="72">
        <v>2.6620370370370399E-4</v>
      </c>
      <c r="C4" s="72">
        <v>9.0277777777777795E-4</v>
      </c>
      <c r="D4" s="73">
        <v>0.22772277227722801</v>
      </c>
      <c r="E4" s="73">
        <v>0.77227722772277196</v>
      </c>
    </row>
    <row r="5" spans="1:10">
      <c r="A5" s="72" t="s">
        <v>11</v>
      </c>
      <c r="B5" s="72">
        <v>2.48842592592593E-3</v>
      </c>
      <c r="C5" s="72">
        <v>1.3194444444444399E-3</v>
      </c>
      <c r="D5" s="73">
        <v>0.65349544072948296</v>
      </c>
      <c r="E5" s="73">
        <v>0.34650455927051699</v>
      </c>
    </row>
    <row r="6" spans="1:10">
      <c r="A6" s="72" t="s">
        <v>12</v>
      </c>
      <c r="B6" s="72">
        <v>5.6712962962962999E-4</v>
      </c>
      <c r="C6" s="72">
        <v>3.1712962962963001E-3</v>
      </c>
      <c r="D6" s="73">
        <v>0.15170278637770901</v>
      </c>
      <c r="E6" s="73">
        <v>0.84829721362229105</v>
      </c>
    </row>
    <row r="7" spans="1:10">
      <c r="A7" s="72" t="s">
        <v>186</v>
      </c>
      <c r="B7" s="72">
        <v>1.9675925925925899E-4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3.5879629629629602E-4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3.1250000000000001E-4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1.7824074074074101E-3</v>
      </c>
      <c r="C14" s="72">
        <v>1.2731481481481499E-4</v>
      </c>
      <c r="D14" s="73">
        <v>0.93333333333333302</v>
      </c>
      <c r="E14" s="73">
        <v>6.6666666666666693E-2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2.0717592592592602E-3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2.19907407407407E-4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1.9016203703703698E-2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2.3379629629629601E-3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/>
  <dimension ref="B1:K67"/>
  <sheetViews>
    <sheetView showGridLines="0" showZeros="0" zoomScaleSheetLayoutView="110" workbookViewId="0">
      <selection activeCell="B19" sqref="B19"/>
    </sheetView>
  </sheetViews>
  <sheetFormatPr defaultColWidth="8.85546875" defaultRowHeight="1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 ht="16.5" customHeight="1">
      <c r="B3" s="184" t="s">
        <v>38</v>
      </c>
      <c r="C3" s="185"/>
      <c r="D3" s="185"/>
      <c r="E3" s="185"/>
      <c r="F3" s="185"/>
      <c r="G3" s="185"/>
      <c r="H3" s="185"/>
      <c r="I3" s="185"/>
      <c r="J3" s="185"/>
      <c r="K3" s="186"/>
    </row>
    <row r="4" spans="2:11" s="5" customFormat="1" ht="15.75" thickBot="1">
      <c r="B4" s="187" t="s">
        <v>221</v>
      </c>
      <c r="C4" s="188"/>
      <c r="D4" s="188"/>
      <c r="E4" s="188"/>
      <c r="F4" s="188"/>
      <c r="G4" s="188"/>
      <c r="H4" s="188"/>
      <c r="I4" s="188"/>
      <c r="J4" s="188"/>
      <c r="K4" s="189"/>
    </row>
    <row r="5" spans="2:11" s="5" customFormat="1">
      <c r="B5" s="39"/>
      <c r="C5" s="190" t="s">
        <v>25</v>
      </c>
      <c r="D5" s="190"/>
      <c r="E5" s="190"/>
      <c r="F5" s="190" t="s">
        <v>26</v>
      </c>
      <c r="G5" s="190"/>
      <c r="H5" s="190"/>
      <c r="I5" s="190" t="s">
        <v>27</v>
      </c>
      <c r="J5" s="190"/>
      <c r="K5" s="191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4.6296296296296298E-4</v>
      </c>
      <c r="D7" s="12">
        <f t="shared" ref="D7:D19" si="0">IFERROR(C7/C$20,0)</f>
        <v>0.10230179028132996</v>
      </c>
      <c r="E7" s="12">
        <f t="shared" ref="E7:E19" si="1">IFERROR(C7/C$31,0)</f>
        <v>2.8694404591104738E-2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4.6296296296296298E-4</v>
      </c>
      <c r="J7" s="12">
        <f t="shared" ref="J7:J19" si="4">IFERROR(I7/I$20,0)</f>
        <v>0.10230179028132996</v>
      </c>
      <c r="K7" s="14">
        <f t="shared" ref="K7:K19" si="5">IFERROR(I7/I$31,0)</f>
        <v>2.8694404591104738E-2</v>
      </c>
    </row>
    <row r="8" spans="2:11" s="5" customFormat="1">
      <c r="B8" s="148" t="s">
        <v>115</v>
      </c>
      <c r="C8" s="11">
        <v>1.7013888888888901E-3</v>
      </c>
      <c r="D8" s="12">
        <f t="shared" si="0"/>
        <v>0.37595907928388789</v>
      </c>
      <c r="E8" s="12">
        <f t="shared" si="1"/>
        <v>0.10545193687230998</v>
      </c>
      <c r="F8" s="11">
        <v>0</v>
      </c>
      <c r="G8" s="12">
        <f t="shared" si="2"/>
        <v>0</v>
      </c>
      <c r="H8" s="12">
        <f t="shared" si="3"/>
        <v>0</v>
      </c>
      <c r="I8" s="11">
        <v>1.7013888888888901E-3</v>
      </c>
      <c r="J8" s="12">
        <f t="shared" si="4"/>
        <v>0.37595907928388789</v>
      </c>
      <c r="K8" s="14">
        <f t="shared" si="5"/>
        <v>0.10545193687230998</v>
      </c>
    </row>
    <row r="9" spans="2:11" s="5" customFormat="1">
      <c r="B9" s="10" t="s">
        <v>51</v>
      </c>
      <c r="C9" s="11">
        <v>0</v>
      </c>
      <c r="D9" s="12">
        <f t="shared" si="0"/>
        <v>0</v>
      </c>
      <c r="E9" s="12">
        <f t="shared" si="1"/>
        <v>0</v>
      </c>
      <c r="F9" s="11">
        <v>0</v>
      </c>
      <c r="G9" s="12">
        <f t="shared" si="2"/>
        <v>0</v>
      </c>
      <c r="H9" s="12">
        <f t="shared" si="3"/>
        <v>0</v>
      </c>
      <c r="I9" s="11">
        <v>0</v>
      </c>
      <c r="J9" s="12">
        <f t="shared" si="4"/>
        <v>0</v>
      </c>
      <c r="K9" s="14">
        <f t="shared" si="5"/>
        <v>0</v>
      </c>
    </row>
    <row r="10" spans="2:11" s="5" customFormat="1">
      <c r="B10" s="10" t="s">
        <v>11</v>
      </c>
      <c r="C10" s="11">
        <v>4.1666666666666702E-4</v>
      </c>
      <c r="D10" s="12">
        <f t="shared" si="0"/>
        <v>9.2071611253197044E-2</v>
      </c>
      <c r="E10" s="12">
        <f t="shared" si="1"/>
        <v>2.5824964131994286E-2</v>
      </c>
      <c r="F10" s="11">
        <v>0</v>
      </c>
      <c r="G10" s="12">
        <f t="shared" si="2"/>
        <v>0</v>
      </c>
      <c r="H10" s="12">
        <f t="shared" si="3"/>
        <v>0</v>
      </c>
      <c r="I10" s="11">
        <v>4.1666666666666702E-4</v>
      </c>
      <c r="J10" s="12">
        <f t="shared" si="4"/>
        <v>9.2071611253197044E-2</v>
      </c>
      <c r="K10" s="14">
        <f t="shared" si="5"/>
        <v>2.5824964131994286E-2</v>
      </c>
    </row>
    <row r="11" spans="2:11" s="5" customFormat="1">
      <c r="B11" s="10" t="s">
        <v>12</v>
      </c>
      <c r="C11" s="11">
        <v>5.78703703703704E-5</v>
      </c>
      <c r="D11" s="12">
        <f t="shared" si="0"/>
        <v>1.2787723785166252E-2</v>
      </c>
      <c r="E11" s="12">
        <f t="shared" si="1"/>
        <v>3.586800573888094E-3</v>
      </c>
      <c r="F11" s="11">
        <v>0</v>
      </c>
      <c r="G11" s="12">
        <f t="shared" si="2"/>
        <v>0</v>
      </c>
      <c r="H11" s="12">
        <f t="shared" si="3"/>
        <v>0</v>
      </c>
      <c r="I11" s="11">
        <v>5.78703703703704E-5</v>
      </c>
      <c r="J11" s="12">
        <f t="shared" si="4"/>
        <v>1.2787723785166252E-2</v>
      </c>
      <c r="K11" s="14">
        <f t="shared" si="5"/>
        <v>3.586800573888094E-3</v>
      </c>
    </row>
    <row r="12" spans="2:11" s="5" customFormat="1">
      <c r="B12" s="10" t="s">
        <v>186</v>
      </c>
      <c r="C12" s="11">
        <v>1.6203703703703701E-4</v>
      </c>
      <c r="D12" s="12">
        <f t="shared" si="0"/>
        <v>3.5805626598465479E-2</v>
      </c>
      <c r="E12" s="12">
        <f t="shared" si="1"/>
        <v>1.0043041606886656E-2</v>
      </c>
      <c r="F12" s="11">
        <v>0</v>
      </c>
      <c r="G12" s="12">
        <f t="shared" si="2"/>
        <v>0</v>
      </c>
      <c r="H12" s="12">
        <f t="shared" si="3"/>
        <v>0</v>
      </c>
      <c r="I12" s="11">
        <v>1.6203703703703701E-4</v>
      </c>
      <c r="J12" s="12">
        <f t="shared" si="4"/>
        <v>3.5805626598465479E-2</v>
      </c>
      <c r="K12" s="14">
        <f t="shared" si="5"/>
        <v>1.0043041606886656E-2</v>
      </c>
    </row>
    <row r="13" spans="2:11" s="5" customFormat="1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48" t="s">
        <v>222</v>
      </c>
      <c r="C15" s="11">
        <v>4.6296296296296301E-5</v>
      </c>
      <c r="D15" s="12">
        <f t="shared" si="0"/>
        <v>1.0230179028132997E-2</v>
      </c>
      <c r="E15" s="12">
        <f t="shared" si="1"/>
        <v>2.869440459110474E-3</v>
      </c>
      <c r="F15" s="11">
        <v>0</v>
      </c>
      <c r="G15" s="12">
        <f t="shared" si="2"/>
        <v>0</v>
      </c>
      <c r="H15" s="12">
        <f t="shared" si="3"/>
        <v>0</v>
      </c>
      <c r="I15" s="11">
        <v>4.6296296296296301E-5</v>
      </c>
      <c r="J15" s="12">
        <f t="shared" si="4"/>
        <v>1.0230179028132997E-2</v>
      </c>
      <c r="K15" s="14">
        <f t="shared" si="5"/>
        <v>2.869440459110474E-3</v>
      </c>
    </row>
    <row r="16" spans="2:11" s="5" customFormat="1">
      <c r="B16" s="148" t="s">
        <v>223</v>
      </c>
      <c r="C16" s="11">
        <v>1.6203703703703701E-4</v>
      </c>
      <c r="D16" s="12">
        <f t="shared" si="0"/>
        <v>3.5805626598465479E-2</v>
      </c>
      <c r="E16" s="12">
        <f t="shared" si="1"/>
        <v>1.0043041606886656E-2</v>
      </c>
      <c r="F16" s="11">
        <v>0</v>
      </c>
      <c r="G16" s="12">
        <f t="shared" si="2"/>
        <v>0</v>
      </c>
      <c r="H16" s="12">
        <f t="shared" si="3"/>
        <v>0</v>
      </c>
      <c r="I16" s="11">
        <v>1.6203703703703701E-4</v>
      </c>
      <c r="J16" s="12">
        <f t="shared" si="4"/>
        <v>3.5805626598465479E-2</v>
      </c>
      <c r="K16" s="14">
        <f t="shared" si="5"/>
        <v>1.0043041606886656E-2</v>
      </c>
    </row>
    <row r="17" spans="2:11" s="5" customFormat="1">
      <c r="B17" s="10" t="s">
        <v>187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>
      <c r="B18" s="10" t="s">
        <v>188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.75" thickBot="1">
      <c r="B19" s="10" t="s">
        <v>13</v>
      </c>
      <c r="C19" s="11">
        <v>1.5162037037037E-3</v>
      </c>
      <c r="D19" s="12">
        <f t="shared" si="0"/>
        <v>0.33503836317135482</v>
      </c>
      <c r="E19" s="12">
        <f t="shared" si="1"/>
        <v>9.3974175035867774E-2</v>
      </c>
      <c r="F19" s="11">
        <v>0</v>
      </c>
      <c r="G19" s="12">
        <f t="shared" si="2"/>
        <v>0</v>
      </c>
      <c r="H19" s="12">
        <f t="shared" si="3"/>
        <v>0</v>
      </c>
      <c r="I19" s="11">
        <v>1.5162037037037E-3</v>
      </c>
      <c r="J19" s="12">
        <f t="shared" si="4"/>
        <v>0.33503836317135482</v>
      </c>
      <c r="K19" s="14">
        <f t="shared" si="5"/>
        <v>9.3974175035867774E-2</v>
      </c>
    </row>
    <row r="20" spans="2:11" s="5" customFormat="1" ht="16.5" thickTop="1" thickBot="1">
      <c r="B20" s="31" t="s">
        <v>3</v>
      </c>
      <c r="C20" s="32">
        <f>SUM(C7:C19)</f>
        <v>4.5254629629629612E-3</v>
      </c>
      <c r="D20" s="33">
        <f>IFERROR(SUM(D7:D19),0)</f>
        <v>0.99999999999999989</v>
      </c>
      <c r="E20" s="33">
        <f>IFERROR(SUM(E7:E19),0)</f>
        <v>0.2804878048780487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4.5254629629629612E-3</v>
      </c>
      <c r="J20" s="33">
        <f>IFERROR(SUM(J7:J19),0)</f>
        <v>0.99999999999999989</v>
      </c>
      <c r="K20" s="34">
        <f>IFERROR(SUM(K7:K19),0)</f>
        <v>0.2804878048780487</v>
      </c>
    </row>
    <row r="21" spans="2:11" s="5" customFormat="1" ht="15.75" thickTop="1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>
      <c r="B22" s="7" t="s">
        <v>14</v>
      </c>
      <c r="C22" s="8" t="s">
        <v>57</v>
      </c>
      <c r="D22" s="16" t="s">
        <v>5</v>
      </c>
      <c r="E22" s="16" t="s">
        <v>5</v>
      </c>
      <c r="F22" s="8" t="s">
        <v>57</v>
      </c>
      <c r="G22" s="16" t="s">
        <v>5</v>
      </c>
      <c r="H22" s="16" t="s">
        <v>5</v>
      </c>
      <c r="I22" s="8" t="s">
        <v>57</v>
      </c>
      <c r="J22" s="16" t="s">
        <v>5</v>
      </c>
      <c r="K22" s="17" t="s">
        <v>5</v>
      </c>
    </row>
    <row r="23" spans="2:11" s="5" customFormat="1">
      <c r="B23" s="18" t="s">
        <v>15</v>
      </c>
      <c r="C23" s="11">
        <v>1.38888888888889E-3</v>
      </c>
      <c r="D23" s="19"/>
      <c r="E23" s="12">
        <f>IFERROR(C23/C$31,0)</f>
        <v>8.6083213773314279E-2</v>
      </c>
      <c r="F23" s="11">
        <v>0</v>
      </c>
      <c r="G23" s="19"/>
      <c r="H23" s="12">
        <f>IFERROR(F23/F$31,0)</f>
        <v>0</v>
      </c>
      <c r="I23" s="11">
        <v>1.38888888888889E-3</v>
      </c>
      <c r="J23" s="19"/>
      <c r="K23" s="14">
        <f>IFERROR(I23/I$31,0)</f>
        <v>8.6083213773314279E-2</v>
      </c>
    </row>
    <row r="24" spans="2:11" s="5" customFormat="1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>
      <c r="B25" s="18" t="s">
        <v>17</v>
      </c>
      <c r="C25" s="11">
        <v>3.9351851851851901E-4</v>
      </c>
      <c r="D25" s="19"/>
      <c r="E25" s="12">
        <f t="shared" si="6"/>
        <v>2.4390243902439056E-2</v>
      </c>
      <c r="F25" s="11">
        <v>0</v>
      </c>
      <c r="G25" s="19"/>
      <c r="H25" s="12">
        <f t="shared" si="7"/>
        <v>0</v>
      </c>
      <c r="I25" s="11">
        <v>3.9351851851851901E-4</v>
      </c>
      <c r="J25" s="19"/>
      <c r="K25" s="14">
        <f t="shared" si="8"/>
        <v>2.4390243902439056E-2</v>
      </c>
    </row>
    <row r="26" spans="2:11" s="5" customFormat="1">
      <c r="B26" s="18" t="s">
        <v>18</v>
      </c>
      <c r="C26" s="11">
        <v>3.2291666666666701E-3</v>
      </c>
      <c r="D26" s="19"/>
      <c r="E26" s="12">
        <f t="shared" si="6"/>
        <v>0.20014347202295577</v>
      </c>
      <c r="F26" s="11">
        <v>0</v>
      </c>
      <c r="G26" s="19"/>
      <c r="H26" s="12">
        <f t="shared" si="7"/>
        <v>0</v>
      </c>
      <c r="I26" s="11">
        <v>3.2291666666666701E-3</v>
      </c>
      <c r="J26" s="19"/>
      <c r="K26" s="14">
        <f t="shared" si="8"/>
        <v>0.20014347202295577</v>
      </c>
    </row>
    <row r="27" spans="2:11" s="5" customFormat="1">
      <c r="B27" s="18" t="s">
        <v>19</v>
      </c>
      <c r="C27" s="11">
        <v>6.5972222222222196E-3</v>
      </c>
      <c r="D27" s="19"/>
      <c r="E27" s="12">
        <f t="shared" si="6"/>
        <v>0.40889526542324234</v>
      </c>
      <c r="F27" s="11">
        <v>0</v>
      </c>
      <c r="G27" s="19"/>
      <c r="H27" s="12">
        <f t="shared" si="7"/>
        <v>0</v>
      </c>
      <c r="I27" s="11">
        <v>6.5972222222222196E-3</v>
      </c>
      <c r="J27" s="19"/>
      <c r="K27" s="14">
        <f t="shared" si="8"/>
        <v>0.40889526542324234</v>
      </c>
    </row>
    <row r="28" spans="2:11" s="5" customFormat="1" ht="15.75" thickBot="1">
      <c r="B28" s="23" t="s">
        <v>20</v>
      </c>
      <c r="C28" s="20">
        <v>0</v>
      </c>
      <c r="D28" s="24"/>
      <c r="E28" s="21">
        <f t="shared" si="6"/>
        <v>0</v>
      </c>
      <c r="F28" s="20">
        <v>0</v>
      </c>
      <c r="G28" s="24"/>
      <c r="H28" s="21">
        <f t="shared" si="7"/>
        <v>0</v>
      </c>
      <c r="I28" s="20">
        <v>0</v>
      </c>
      <c r="J28" s="24"/>
      <c r="K28" s="22">
        <f t="shared" si="8"/>
        <v>0</v>
      </c>
    </row>
    <row r="29" spans="2:11" s="5" customFormat="1" ht="16.5" thickTop="1" thickBot="1">
      <c r="B29" s="31" t="s">
        <v>3</v>
      </c>
      <c r="C29" s="32">
        <f>SUM(C23:C28)</f>
        <v>1.1608796296296298E-2</v>
      </c>
      <c r="D29" s="33"/>
      <c r="E29" s="33">
        <f>IFERROR(SUM(E23:E28),0)</f>
        <v>0.71951219512195141</v>
      </c>
      <c r="F29" s="32">
        <f>SUM(F23:F28)</f>
        <v>0</v>
      </c>
      <c r="G29" s="33"/>
      <c r="H29" s="33">
        <f>IFERROR(SUM(H23:H28),0)</f>
        <v>0</v>
      </c>
      <c r="I29" s="32">
        <f>SUM(I23:I28)</f>
        <v>1.1608796296296298E-2</v>
      </c>
      <c r="J29" s="33"/>
      <c r="K29" s="34">
        <f>IFERROR(SUM(K23:K28),0)</f>
        <v>0.71951219512195141</v>
      </c>
    </row>
    <row r="30" spans="2:11" s="5" customFormat="1" ht="16.5" thickTop="1" thickBot="1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6.5" thickTop="1" thickBot="1">
      <c r="B31" s="31" t="s">
        <v>6</v>
      </c>
      <c r="C31" s="32">
        <f>SUM(C20,C29)</f>
        <v>1.6134259259259258E-2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1.6134259259259258E-2</v>
      </c>
      <c r="J31" s="35"/>
      <c r="K31" s="38">
        <f>IFERROR(SUM(K20,K29),0)</f>
        <v>1</v>
      </c>
    </row>
    <row r="32" spans="2:11" s="5" customFormat="1" ht="66" customHeight="1" thickTop="1" thickBot="1">
      <c r="B32" s="181" t="s">
        <v>180</v>
      </c>
      <c r="C32" s="182"/>
      <c r="D32" s="182"/>
      <c r="E32" s="182"/>
      <c r="F32" s="182"/>
      <c r="G32" s="182"/>
      <c r="H32" s="182"/>
      <c r="I32" s="182"/>
      <c r="J32" s="182"/>
      <c r="K32" s="183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  <row r="67" spans="3:8" s="5" customFormat="1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>
  <sheetPr codeName="Foglio77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3.9930555555555596E-3</v>
      </c>
      <c r="C2" s="72">
        <v>5.6712962962962999E-4</v>
      </c>
      <c r="D2" s="73">
        <v>0.87563451776649703</v>
      </c>
      <c r="E2" s="73">
        <v>0.12436548223350299</v>
      </c>
    </row>
    <row r="3" spans="1:10">
      <c r="A3" s="72" t="s">
        <v>115</v>
      </c>
      <c r="B3" s="72">
        <v>1.23032407407407E-2</v>
      </c>
      <c r="C3" s="72">
        <v>0</v>
      </c>
      <c r="D3" s="73">
        <v>1</v>
      </c>
      <c r="E3" s="73">
        <v>0</v>
      </c>
    </row>
    <row r="4" spans="1:10">
      <c r="A4" s="72" t="s">
        <v>51</v>
      </c>
      <c r="B4" s="72">
        <v>2.32638888888889E-3</v>
      </c>
      <c r="C4" s="72">
        <v>1.6203703703703701E-4</v>
      </c>
      <c r="D4" s="73">
        <v>0.93488372093023298</v>
      </c>
      <c r="E4" s="73">
        <v>6.5116279069767496E-2</v>
      </c>
    </row>
    <row r="5" spans="1:10">
      <c r="A5" s="72" t="s">
        <v>11</v>
      </c>
      <c r="B5" s="72">
        <v>6.53935185185185E-3</v>
      </c>
      <c r="C5" s="72">
        <v>1.7361111111111101E-4</v>
      </c>
      <c r="D5" s="73">
        <v>0.97413793103448298</v>
      </c>
      <c r="E5" s="73">
        <v>2.5862068965517199E-2</v>
      </c>
    </row>
    <row r="6" spans="1:10">
      <c r="A6" s="72" t="s">
        <v>12</v>
      </c>
      <c r="B6" s="72">
        <v>0</v>
      </c>
      <c r="C6" s="72">
        <v>2.70833333333333E-3</v>
      </c>
      <c r="D6" s="73">
        <v>0</v>
      </c>
      <c r="E6" s="73">
        <v>1</v>
      </c>
    </row>
    <row r="7" spans="1:10">
      <c r="A7" s="72" t="s">
        <v>186</v>
      </c>
      <c r="B7" s="72">
        <v>3.1250000000000002E-3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3.2407407407407401E-4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5.4398148148148101E-4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4.2824074074074101E-3</v>
      </c>
      <c r="C14" s="72">
        <v>5.90277777777778E-4</v>
      </c>
      <c r="D14" s="73">
        <v>0.87885985748218498</v>
      </c>
      <c r="E14" s="73">
        <v>0.12114014251781501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4.8263888888888896E-3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7.8703703703703705E-4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3.7037037037037003E-4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1.98958333333333E-2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7.7777777777777802E-3</v>
      </c>
      <c r="C19" s="72">
        <v>2.0833333333333299E-4</v>
      </c>
      <c r="D19" s="72">
        <v>0.97391304347826102</v>
      </c>
      <c r="E19" s="72">
        <v>2.6086956521739101E-2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1.7592592592592601E-3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>
  <sheetPr codeName="Foglio78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186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>
  <sheetPr codeName="Foglio79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9.3865740740740694E-2</v>
      </c>
      <c r="C2" s="72">
        <v>1.42592592592593E-2</v>
      </c>
      <c r="D2" s="73">
        <v>0.86812245771783303</v>
      </c>
      <c r="E2" s="73">
        <v>0.131877542282167</v>
      </c>
    </row>
    <row r="3" spans="1:10">
      <c r="A3" s="72" t="s">
        <v>115</v>
      </c>
      <c r="B3" s="72">
        <v>9.1481481481481497E-2</v>
      </c>
      <c r="C3" s="72">
        <v>7.6157407407407398E-3</v>
      </c>
      <c r="D3" s="73">
        <v>0.92314879701004404</v>
      </c>
      <c r="E3" s="73">
        <v>7.6851202989955597E-2</v>
      </c>
    </row>
    <row r="4" spans="1:10">
      <c r="A4" s="72" t="s">
        <v>51</v>
      </c>
      <c r="B4" s="72">
        <v>6.3726851851851896E-2</v>
      </c>
      <c r="C4" s="72">
        <v>2.0972222222222201E-2</v>
      </c>
      <c r="D4" s="73">
        <v>0.75239136376059002</v>
      </c>
      <c r="E4" s="73">
        <v>0.24760863623941001</v>
      </c>
    </row>
    <row r="5" spans="1:10">
      <c r="A5" s="72" t="s">
        <v>11</v>
      </c>
      <c r="B5" s="72">
        <v>0.160983796296296</v>
      </c>
      <c r="C5" s="72">
        <v>4.4895833333333302E-2</v>
      </c>
      <c r="D5" s="73">
        <v>0.78193163930739795</v>
      </c>
      <c r="E5" s="73">
        <v>0.21806836069260199</v>
      </c>
    </row>
    <row r="6" spans="1:10">
      <c r="A6" s="72" t="s">
        <v>12</v>
      </c>
      <c r="B6" s="72">
        <v>1.2106481481481499E-2</v>
      </c>
      <c r="C6" s="72">
        <v>2.95601851851852E-2</v>
      </c>
      <c r="D6" s="73">
        <v>0.29055555555555601</v>
      </c>
      <c r="E6" s="73">
        <v>0.70944444444444399</v>
      </c>
    </row>
    <row r="7" spans="1:10">
      <c r="A7" s="72" t="s">
        <v>186</v>
      </c>
      <c r="B7" s="72">
        <v>1.7361111111111101E-2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2.25462962962963E-2</v>
      </c>
      <c r="C8" s="72">
        <v>3.1250000000000001E-4</v>
      </c>
      <c r="D8" s="73">
        <v>0.98632911392405098</v>
      </c>
      <c r="E8" s="73">
        <v>1.36708860759494E-2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7.2222222222222202E-3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1.68287037037037E-2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1.70717592592593E-2</v>
      </c>
      <c r="C11" s="72">
        <v>6.9444444444444404E-5</v>
      </c>
      <c r="D11" s="73">
        <v>0.99594868332207998</v>
      </c>
      <c r="E11" s="73">
        <v>4.0513166779203198E-3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6.4814814814814797E-2</v>
      </c>
      <c r="C14" s="72">
        <v>1.4155092592592599E-2</v>
      </c>
      <c r="D14" s="73">
        <v>0.82075333431042097</v>
      </c>
      <c r="E14" s="73">
        <v>0.179246665689579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4.60532407407407E-2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1.0879629629629601E-3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4.1898148148148103E-3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6.5127314814814805E-2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8.1909722222222203E-2</v>
      </c>
      <c r="C19" s="72">
        <v>1.6226851851851899E-2</v>
      </c>
      <c r="D19" s="72">
        <v>0.83465031253685595</v>
      </c>
      <c r="E19" s="72">
        <v>0.16534968746314399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1.3981481481481499E-2</v>
      </c>
      <c r="C20" s="72">
        <v>0</v>
      </c>
      <c r="D20" s="72">
        <v>1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>
  <sheetPr codeName="Foglio80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1.1458333333333301E-3</v>
      </c>
      <c r="C3" s="72">
        <v>0</v>
      </c>
      <c r="D3" s="73">
        <v>1</v>
      </c>
      <c r="E3" s="73">
        <v>0</v>
      </c>
    </row>
    <row r="4" spans="1:10">
      <c r="A4" s="72" t="s">
        <v>51</v>
      </c>
      <c r="B4" s="72">
        <v>1.19212962962963E-3</v>
      </c>
      <c r="C4" s="72">
        <v>0</v>
      </c>
      <c r="D4" s="73">
        <v>1</v>
      </c>
      <c r="E4" s="73">
        <v>0</v>
      </c>
    </row>
    <row r="5" spans="1:10">
      <c r="A5" s="72" t="s">
        <v>11</v>
      </c>
      <c r="B5" s="72">
        <v>2.7777777777777801E-3</v>
      </c>
      <c r="C5" s="72">
        <v>0</v>
      </c>
      <c r="D5" s="73">
        <v>1</v>
      </c>
      <c r="E5" s="73">
        <v>0</v>
      </c>
    </row>
    <row r="6" spans="1:10">
      <c r="A6" s="72" t="s">
        <v>12</v>
      </c>
      <c r="B6" s="72">
        <v>1.2268518518518501E-3</v>
      </c>
      <c r="C6" s="72">
        <v>0</v>
      </c>
      <c r="D6" s="73">
        <v>1</v>
      </c>
      <c r="E6" s="73">
        <v>0</v>
      </c>
    </row>
    <row r="7" spans="1:10">
      <c r="A7" s="72" t="s">
        <v>186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9.2592592592592596E-4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4.4212962962962999E-3</v>
      </c>
      <c r="C14" s="72">
        <v>1.66666666666667E-3</v>
      </c>
      <c r="D14" s="73">
        <v>0.72623574144486702</v>
      </c>
      <c r="E14" s="73">
        <v>0.27376425855513298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>
  <sheetPr codeName="Foglio81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1.7777777777777799E-2</v>
      </c>
      <c r="C2" s="72">
        <v>3.7037037037036999E-3</v>
      </c>
      <c r="D2" s="73">
        <v>0.82758620689655205</v>
      </c>
      <c r="E2" s="73">
        <v>0.17241379310344801</v>
      </c>
    </row>
    <row r="3" spans="1:10">
      <c r="A3" s="72" t="s">
        <v>115</v>
      </c>
      <c r="B3" s="72">
        <v>1.6504629629629598E-2</v>
      </c>
      <c r="C3" s="72">
        <v>0</v>
      </c>
      <c r="D3" s="73">
        <v>1</v>
      </c>
      <c r="E3" s="73">
        <v>0</v>
      </c>
    </row>
    <row r="4" spans="1:10">
      <c r="A4" s="72" t="s">
        <v>51</v>
      </c>
      <c r="B4" s="72">
        <v>3.1250000000000001E-4</v>
      </c>
      <c r="C4" s="72">
        <v>5.32407407407407E-4</v>
      </c>
      <c r="D4" s="73">
        <v>0.36986301369863001</v>
      </c>
      <c r="E4" s="73">
        <v>0.63013698630137005</v>
      </c>
    </row>
    <row r="5" spans="1:10">
      <c r="A5" s="72" t="s">
        <v>11</v>
      </c>
      <c r="B5" s="72">
        <v>1.8460648148148101E-2</v>
      </c>
      <c r="C5" s="72">
        <v>0</v>
      </c>
      <c r="D5" s="73">
        <v>1</v>
      </c>
      <c r="E5" s="73">
        <v>0</v>
      </c>
    </row>
    <row r="6" spans="1:10">
      <c r="A6" s="72" t="s">
        <v>12</v>
      </c>
      <c r="B6" s="72">
        <v>0</v>
      </c>
      <c r="C6" s="72">
        <v>1.8437499999999999E-2</v>
      </c>
      <c r="D6" s="73">
        <v>0</v>
      </c>
      <c r="E6" s="73">
        <v>1</v>
      </c>
    </row>
    <row r="7" spans="1:10">
      <c r="A7" s="72" t="s">
        <v>186</v>
      </c>
      <c r="B7" s="72">
        <v>2.5578703703703701E-3</v>
      </c>
      <c r="C7" s="72">
        <v>1.7361111111111101E-4</v>
      </c>
      <c r="D7" s="73">
        <v>0.93644067796610198</v>
      </c>
      <c r="E7" s="73">
        <v>6.3559322033898302E-2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9.1203703703703707E-3</v>
      </c>
      <c r="C8" s="72">
        <v>2.31481481481481E-4</v>
      </c>
      <c r="D8" s="73">
        <v>0.975247524752475</v>
      </c>
      <c r="E8" s="73">
        <v>2.4752475247524799E-2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8.5648148148148205E-4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6.1805555555555598E-3</v>
      </c>
      <c r="D11" s="73">
        <v>0</v>
      </c>
      <c r="E11" s="73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2.8576388888888901E-2</v>
      </c>
      <c r="C14" s="72">
        <v>2.21064814814815E-3</v>
      </c>
      <c r="D14" s="73">
        <v>0.92819548872180402</v>
      </c>
      <c r="E14" s="73">
        <v>7.1804511278195496E-2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1.6087962962963E-3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7.6388888888888904E-3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3.3009259259259301E-2</v>
      </c>
      <c r="C19" s="72">
        <v>1.30439814814815E-2</v>
      </c>
      <c r="D19" s="72">
        <v>0.71676300578034702</v>
      </c>
      <c r="E19" s="72">
        <v>0.28323699421965298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7.0601851851851804E-4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>
  <sheetPr codeName="Foglio82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1.20949074074074E-2</v>
      </c>
      <c r="C2" s="72">
        <v>1.0486111111111101E-2</v>
      </c>
      <c r="D2" s="73">
        <v>0.53562275756022504</v>
      </c>
      <c r="E2" s="73">
        <v>0.46437724243977402</v>
      </c>
    </row>
    <row r="3" spans="1:10">
      <c r="A3" s="72" t="s">
        <v>115</v>
      </c>
      <c r="B3" s="72">
        <v>8.7384259259259307E-3</v>
      </c>
      <c r="C3" s="72">
        <v>0</v>
      </c>
      <c r="D3" s="73">
        <v>1</v>
      </c>
      <c r="E3" s="73">
        <v>0</v>
      </c>
    </row>
    <row r="4" spans="1:10">
      <c r="A4" s="72" t="s">
        <v>51</v>
      </c>
      <c r="B4" s="72">
        <v>5.60185185185185E-3</v>
      </c>
      <c r="C4" s="72">
        <v>6.1226851851851902E-3</v>
      </c>
      <c r="D4" s="73">
        <v>0.47778874629812401</v>
      </c>
      <c r="E4" s="73">
        <v>0.52221125370187604</v>
      </c>
    </row>
    <row r="5" spans="1:10">
      <c r="A5" s="72" t="s">
        <v>11</v>
      </c>
      <c r="B5" s="72">
        <v>3.0844907407407401E-2</v>
      </c>
      <c r="C5" s="72">
        <v>2.6736111111111101E-3</v>
      </c>
      <c r="D5" s="73">
        <v>0.92023480662983403</v>
      </c>
      <c r="E5" s="73">
        <v>7.9765193370165702E-2</v>
      </c>
    </row>
    <row r="6" spans="1:10">
      <c r="A6" s="72" t="s">
        <v>12</v>
      </c>
      <c r="B6" s="72">
        <v>1.1574074074074101E-5</v>
      </c>
      <c r="C6" s="72">
        <v>1.0023148148148101E-2</v>
      </c>
      <c r="D6" s="73">
        <v>1.1534025374855799E-3</v>
      </c>
      <c r="E6" s="73">
        <v>0.99884659746251403</v>
      </c>
    </row>
    <row r="7" spans="1:10">
      <c r="A7" s="72" t="s">
        <v>186</v>
      </c>
      <c r="B7" s="72">
        <v>1.50578703703704E-2</v>
      </c>
      <c r="C7" s="72">
        <v>3.9351851851851901E-4</v>
      </c>
      <c r="D7" s="73">
        <v>0.97453183520599296</v>
      </c>
      <c r="E7" s="73">
        <v>2.54681647940075E-2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1.38888888888889E-4</v>
      </c>
      <c r="C8" s="72">
        <v>4.0393518518518504E-3</v>
      </c>
      <c r="D8" s="73">
        <v>3.3240997229916899E-2</v>
      </c>
      <c r="E8" s="73">
        <v>0.96675900277008298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3.0671296296296302E-3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3.00115740740741E-2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1.2650462962963E-2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5.09259259259259E-4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6.7129629629629603E-4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8.0555555555555606E-3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6.4710648148148101E-2</v>
      </c>
      <c r="C19" s="72">
        <v>4.3402777777777797E-2</v>
      </c>
      <c r="D19" s="72">
        <v>0.59854405309923997</v>
      </c>
      <c r="E19" s="72">
        <v>0.40145594690075997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3.1250000000000002E-3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>
  <sheetPr codeName="Foglio84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186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>
  <sheetPr codeName="Foglio85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2.1296296296296302E-3</v>
      </c>
      <c r="C5" s="72">
        <v>0</v>
      </c>
      <c r="D5" s="73">
        <v>1</v>
      </c>
      <c r="E5" s="73">
        <v>0</v>
      </c>
    </row>
    <row r="6" spans="1:10">
      <c r="A6" s="72" t="s">
        <v>12</v>
      </c>
      <c r="B6" s="72">
        <v>0</v>
      </c>
      <c r="C6" s="72">
        <v>2.82407407407407E-3</v>
      </c>
      <c r="D6" s="73">
        <v>0</v>
      </c>
      <c r="E6" s="73">
        <v>1</v>
      </c>
    </row>
    <row r="7" spans="1:10">
      <c r="A7" s="72" t="s">
        <v>186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4.5717592592592598E-3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1.10532407407407E-2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5.3356481481481501E-3</v>
      </c>
      <c r="C19" s="72">
        <v>0</v>
      </c>
      <c r="D19" s="72">
        <v>1</v>
      </c>
      <c r="E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>
  <sheetPr codeName="Foglio86"/>
  <dimension ref="A1:J20"/>
  <sheetViews>
    <sheetView showZeros="0" workbookViewId="0">
      <selection activeCell="A19" sqref="A19:XFD25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186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>
  <sheetPr codeName="Foglio87"/>
  <dimension ref="A1:J20"/>
  <sheetViews>
    <sheetView showZeros="0" workbookViewId="0">
      <selection activeCell="F22" sqref="F22"/>
    </sheetView>
  </sheetViews>
  <sheetFormatPr defaultRowHeight="15"/>
  <cols>
    <col min="1" max="16384" width="9.140625" style="72"/>
  </cols>
  <sheetData>
    <row r="1" spans="1:10">
      <c r="A1" s="72" t="s">
        <v>58</v>
      </c>
      <c r="B1" s="72" t="s">
        <v>59</v>
      </c>
      <c r="C1" s="72" t="s">
        <v>60</v>
      </c>
      <c r="D1" s="72" t="s">
        <v>96</v>
      </c>
      <c r="E1" s="72" t="s">
        <v>97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115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186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222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223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187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188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13</v>
      </c>
      <c r="C14" s="72">
        <v>0</v>
      </c>
      <c r="D14" s="73"/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19</vt:i4>
      </vt:variant>
    </vt:vector>
  </HeadingPairs>
  <TitlesOfParts>
    <vt:vector size="135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  <vt:lpstr>'Pagina 58'!Area_stampa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2019-12-11T20:17:21Z</cp:lastPrinted>
  <dcterms:created xsi:type="dcterms:W3CDTF">2015-07-28T09:23:17Z</dcterms:created>
  <dcterms:modified xsi:type="dcterms:W3CDTF">2020-01-15T01:52:40Z</dcterms:modified>
</cp:coreProperties>
</file>