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20370" yWindow="-60" windowWidth="20730" windowHeight="1110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Graf.10" sheetId="271" r:id="rId34"/>
    <sheet name="B2" sheetId="172" r:id="rId35"/>
    <sheet name="Graf.11" sheetId="272" r:id="rId36"/>
    <sheet name="B3" sheetId="175" r:id="rId37"/>
    <sheet name="B4" sheetId="179" r:id="rId38"/>
    <sheet name="B5" sheetId="182" r:id="rId39"/>
    <sheet name="B6" sheetId="180" r:id="rId40"/>
    <sheet name="Graf.12" sheetId="277" r:id="rId41"/>
    <sheet name="B7" sheetId="173" r:id="rId42"/>
    <sheet name="B8" sheetId="177" r:id="rId43"/>
    <sheet name="B9" sheetId="181" r:id="rId44"/>
    <sheet name="Graf.13" sheetId="279" r:id="rId45"/>
    <sheet name="B10" sheetId="174" r:id="rId46"/>
    <sheet name="Graf.14" sheetId="273" r:id="rId47"/>
    <sheet name="B11" sheetId="176" r:id="rId48"/>
    <sheet name="Graf.15" sheetId="274" r:id="rId49"/>
    <sheet name="B12" sheetId="178" r:id="rId50"/>
    <sheet name="Graf.16" sheetId="275" r:id="rId51"/>
    <sheet name="B13" sheetId="183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'A10'!$A$1:$K$37</definedName>
    <definedName name="_xlnm.Print_Area" localSheetId="14">'A11'!$A$1:$K$37</definedName>
    <definedName name="_xlnm.Print_Area" localSheetId="16">'A12'!$A$1:$K$37</definedName>
    <definedName name="_xlnm.Print_Area" localSheetId="18">'A13'!$A$1:$K$37</definedName>
    <definedName name="_xlnm.Print_Area" localSheetId="20">'A14'!$A$1:$K$37</definedName>
    <definedName name="_xlnm.Print_Area" localSheetId="22">'A15'!$A$1:$K$37</definedName>
    <definedName name="_xlnm.Print_Area" localSheetId="27">'A19'!$A$1:$K$37</definedName>
    <definedName name="_xlnm.Print_Area" localSheetId="28">'A20'!$A$1:$K$37</definedName>
    <definedName name="_xlnm.Print_Area" localSheetId="29">'A21'!$A$1:$K$37</definedName>
    <definedName name="_xlnm.Print_Area" localSheetId="30">'A22'!$A$1:$K$37</definedName>
    <definedName name="_xlnm.Print_Area" localSheetId="31">'A23'!$A$1:$K$37</definedName>
    <definedName name="_xlnm.Print_Area" localSheetId="7">'A5'!$A$1:$K$37</definedName>
    <definedName name="_xlnm.Print_Area" localSheetId="8">'A6'!$A$1:$K$37</definedName>
    <definedName name="_xlnm.Print_Area" localSheetId="9">'A7'!$A$1:$K$37</definedName>
    <definedName name="_xlnm.Print_Area" localSheetId="10">'A8'!$A$1:$K$37</definedName>
    <definedName name="_xlnm.Print_Area" localSheetId="12">'A9'!$A$1:$K$37</definedName>
    <definedName name="_xlnm.Print_Area" localSheetId="45">'B10'!$A$1:$E$37</definedName>
    <definedName name="_xlnm.Print_Area" localSheetId="47">'B11'!$A$1:$E$37</definedName>
    <definedName name="_xlnm.Print_Area" localSheetId="49">'B12'!$A$1:$E$37</definedName>
    <definedName name="_xlnm.Print_Area" localSheetId="51">'B13'!$A$1:$E$37</definedName>
    <definedName name="_xlnm.Print_Area" localSheetId="34">'B2'!$A$1:$E$37</definedName>
    <definedName name="_xlnm.Print_Area" localSheetId="36">'B3'!$A$1:$E$37</definedName>
    <definedName name="_xlnm.Print_Area" localSheetId="37">'B4'!$A$1:$E$37</definedName>
    <definedName name="_xlnm.Print_Area" localSheetId="38">'B5'!$A$1:$E$37</definedName>
    <definedName name="_xlnm.Print_Area" localSheetId="39">'B6'!$A$1:$E$37</definedName>
    <definedName name="_xlnm.Print_Area" localSheetId="41">'B7'!$A$1:$E$37</definedName>
    <definedName name="_xlnm.Print_Area" localSheetId="42">'B8'!$A$1:$E$37</definedName>
    <definedName name="_xlnm.Print_Area" localSheetId="43">'B9'!$A$1:$E$37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80" l="1"/>
  <c r="D23" i="180" s="1"/>
  <c r="C34" i="180"/>
  <c r="C36" i="180"/>
  <c r="E24" i="180" s="1"/>
  <c r="C25" i="172"/>
  <c r="D24" i="172" s="1"/>
  <c r="C25" i="171"/>
  <c r="D9" i="171" s="1"/>
  <c r="L8" i="171"/>
  <c r="L9" i="171"/>
  <c r="L10" i="171"/>
  <c r="L11" i="171"/>
  <c r="L12" i="171"/>
  <c r="L13" i="171"/>
  <c r="L14" i="171"/>
  <c r="L15" i="171"/>
  <c r="L16" i="171"/>
  <c r="L17" i="171"/>
  <c r="L18" i="171"/>
  <c r="L19" i="171"/>
  <c r="L20" i="171"/>
  <c r="L21" i="171"/>
  <c r="L22" i="171"/>
  <c r="L23" i="171"/>
  <c r="L24" i="171"/>
  <c r="D8" i="171"/>
  <c r="D11" i="171"/>
  <c r="D12" i="171"/>
  <c r="D15" i="171"/>
  <c r="D16" i="171"/>
  <c r="D19" i="171"/>
  <c r="D20" i="171"/>
  <c r="D23" i="171"/>
  <c r="D24" i="171"/>
  <c r="C25" i="259"/>
  <c r="L24" i="254"/>
  <c r="L23" i="254"/>
  <c r="L22" i="254"/>
  <c r="L21" i="254"/>
  <c r="L20" i="254"/>
  <c r="L19" i="254"/>
  <c r="L18" i="254"/>
  <c r="L17" i="254"/>
  <c r="L16" i="254"/>
  <c r="L15" i="254"/>
  <c r="L14" i="254"/>
  <c r="L13" i="254"/>
  <c r="L12" i="254"/>
  <c r="L11" i="254"/>
  <c r="L10" i="254"/>
  <c r="L9" i="254"/>
  <c r="L8" i="254"/>
  <c r="L7" i="254"/>
  <c r="L24" i="253"/>
  <c r="L23" i="253"/>
  <c r="L22" i="253"/>
  <c r="L21" i="253"/>
  <c r="L20" i="253"/>
  <c r="L19" i="253"/>
  <c r="L18" i="253"/>
  <c r="L17" i="253"/>
  <c r="L16" i="253"/>
  <c r="L15" i="253"/>
  <c r="L14" i="253"/>
  <c r="L13" i="253"/>
  <c r="L12" i="253"/>
  <c r="L11" i="253"/>
  <c r="L10" i="253"/>
  <c r="L9" i="253"/>
  <c r="L8" i="253"/>
  <c r="L7" i="253"/>
  <c r="L24" i="252"/>
  <c r="L23" i="252"/>
  <c r="L22" i="252"/>
  <c r="L21" i="252"/>
  <c r="L20" i="252"/>
  <c r="L19" i="252"/>
  <c r="L18" i="252"/>
  <c r="L17" i="252"/>
  <c r="L16" i="252"/>
  <c r="L15" i="252"/>
  <c r="L14" i="252"/>
  <c r="L13" i="252"/>
  <c r="L12" i="252"/>
  <c r="L11" i="252"/>
  <c r="L10" i="252"/>
  <c r="L9" i="252"/>
  <c r="L8" i="252"/>
  <c r="L7" i="252"/>
  <c r="C25" i="246"/>
  <c r="L24" i="239"/>
  <c r="L23" i="239"/>
  <c r="L22" i="239"/>
  <c r="L21" i="239"/>
  <c r="L20" i="239"/>
  <c r="L19" i="239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L24" i="238"/>
  <c r="L23" i="238"/>
  <c r="L22" i="238"/>
  <c r="L21" i="238"/>
  <c r="L20" i="238"/>
  <c r="L19" i="238"/>
  <c r="L18" i="238"/>
  <c r="L17" i="238"/>
  <c r="L16" i="238"/>
  <c r="L15" i="238"/>
  <c r="L14" i="238"/>
  <c r="L13" i="238"/>
  <c r="L12" i="238"/>
  <c r="L11" i="238"/>
  <c r="L10" i="238"/>
  <c r="L9" i="238"/>
  <c r="D9" i="238"/>
  <c r="L8" i="238"/>
  <c r="L7" i="238"/>
  <c r="C25" i="238"/>
  <c r="D24" i="238" s="1"/>
  <c r="F25" i="238"/>
  <c r="G22" i="238" s="1"/>
  <c r="I25" i="238"/>
  <c r="J24" i="238" s="1"/>
  <c r="L28" i="238"/>
  <c r="L29" i="238"/>
  <c r="L30" i="238"/>
  <c r="L31" i="238"/>
  <c r="L32" i="238"/>
  <c r="L33" i="238"/>
  <c r="C34" i="238"/>
  <c r="F34" i="238"/>
  <c r="I34" i="238"/>
  <c r="L8" i="237"/>
  <c r="L9" i="237"/>
  <c r="L10" i="237"/>
  <c r="L11" i="237"/>
  <c r="L12" i="237"/>
  <c r="L13" i="237"/>
  <c r="L14" i="237"/>
  <c r="L15" i="237"/>
  <c r="L16" i="237"/>
  <c r="L17" i="237"/>
  <c r="L18" i="237"/>
  <c r="L19" i="237"/>
  <c r="L20" i="237"/>
  <c r="L21" i="237"/>
  <c r="L22" i="237"/>
  <c r="L23" i="237"/>
  <c r="L24" i="237"/>
  <c r="D8" i="180" l="1"/>
  <c r="D12" i="180"/>
  <c r="D16" i="180"/>
  <c r="D20" i="180"/>
  <c r="D24" i="180"/>
  <c r="D9" i="180"/>
  <c r="D13" i="180"/>
  <c r="D17" i="180"/>
  <c r="D21" i="180"/>
  <c r="D10" i="180"/>
  <c r="D14" i="180"/>
  <c r="D18" i="180"/>
  <c r="D22" i="180"/>
  <c r="D7" i="180"/>
  <c r="D11" i="180"/>
  <c r="D15" i="180"/>
  <c r="D19" i="180"/>
  <c r="D9" i="172"/>
  <c r="D17" i="172"/>
  <c r="D11" i="172"/>
  <c r="D19" i="172"/>
  <c r="D13" i="172"/>
  <c r="D21" i="172"/>
  <c r="D7" i="172"/>
  <c r="D15" i="172"/>
  <c r="D23" i="172"/>
  <c r="J10" i="238"/>
  <c r="J13" i="238"/>
  <c r="J18" i="238"/>
  <c r="J21" i="238"/>
  <c r="J9" i="238"/>
  <c r="J14" i="238"/>
  <c r="J17" i="238"/>
  <c r="J22" i="238"/>
  <c r="D17" i="238"/>
  <c r="D21" i="238"/>
  <c r="D13" i="238"/>
  <c r="E7" i="180"/>
  <c r="E9" i="180"/>
  <c r="E11" i="180"/>
  <c r="E13" i="180"/>
  <c r="E15" i="180"/>
  <c r="E17" i="180"/>
  <c r="E19" i="180"/>
  <c r="E21" i="180"/>
  <c r="E23" i="180"/>
  <c r="E8" i="180"/>
  <c r="E10" i="180"/>
  <c r="E12" i="180"/>
  <c r="E14" i="180"/>
  <c r="E16" i="180"/>
  <c r="E18" i="180"/>
  <c r="E20" i="180"/>
  <c r="E22" i="180"/>
  <c r="D8" i="172"/>
  <c r="D10" i="172"/>
  <c r="D12" i="172"/>
  <c r="D14" i="172"/>
  <c r="D16" i="172"/>
  <c r="D18" i="172"/>
  <c r="D20" i="172"/>
  <c r="D22" i="172"/>
  <c r="D22" i="171"/>
  <c r="D18" i="171"/>
  <c r="D14" i="171"/>
  <c r="D10" i="171"/>
  <c r="D21" i="171"/>
  <c r="D17" i="171"/>
  <c r="D13" i="171"/>
  <c r="G7" i="238"/>
  <c r="G11" i="238"/>
  <c r="G15" i="238"/>
  <c r="G19" i="238"/>
  <c r="G23" i="238"/>
  <c r="G8" i="238"/>
  <c r="G12" i="238"/>
  <c r="D18" i="238"/>
  <c r="D7" i="238"/>
  <c r="J7" i="238"/>
  <c r="G9" i="238"/>
  <c r="D11" i="238"/>
  <c r="J11" i="238"/>
  <c r="G13" i="238"/>
  <c r="D15" i="238"/>
  <c r="J15" i="238"/>
  <c r="G17" i="238"/>
  <c r="D19" i="238"/>
  <c r="J19" i="238"/>
  <c r="G21" i="238"/>
  <c r="D23" i="238"/>
  <c r="J23" i="238"/>
  <c r="D10" i="238"/>
  <c r="D14" i="238"/>
  <c r="G16" i="238"/>
  <c r="G20" i="238"/>
  <c r="D22" i="238"/>
  <c r="G24" i="238"/>
  <c r="D8" i="238"/>
  <c r="J8" i="238"/>
  <c r="G10" i="238"/>
  <c r="D12" i="238"/>
  <c r="J12" i="238"/>
  <c r="G14" i="238"/>
  <c r="D16" i="238"/>
  <c r="J16" i="238"/>
  <c r="G18" i="238"/>
  <c r="D20" i="238"/>
  <c r="J20" i="238"/>
  <c r="I36" i="238"/>
  <c r="K30" i="238" s="1"/>
  <c r="C36" i="238"/>
  <c r="E33" i="238" s="1"/>
  <c r="L25" i="238"/>
  <c r="F36" i="238"/>
  <c r="L34" i="238"/>
  <c r="L29" i="253"/>
  <c r="L30" i="253"/>
  <c r="L31" i="253"/>
  <c r="L32" i="253"/>
  <c r="L33" i="253"/>
  <c r="L28" i="253"/>
  <c r="L29" i="252"/>
  <c r="L30" i="252"/>
  <c r="L31" i="252"/>
  <c r="L32" i="252"/>
  <c r="L33" i="252"/>
  <c r="L28" i="252"/>
  <c r="D25" i="180" l="1"/>
  <c r="D25" i="172"/>
  <c r="K28" i="238"/>
  <c r="K34" i="238" s="1"/>
  <c r="E32" i="238"/>
  <c r="M21" i="238"/>
  <c r="M13" i="238"/>
  <c r="M9" i="238"/>
  <c r="M22" i="238"/>
  <c r="M18" i="238"/>
  <c r="M14" i="238"/>
  <c r="M10" i="238"/>
  <c r="M8" i="238"/>
  <c r="M24" i="238"/>
  <c r="H21" i="238"/>
  <c r="H17" i="238"/>
  <c r="H13" i="238"/>
  <c r="H9" i="238"/>
  <c r="H23" i="238"/>
  <c r="H19" i="238"/>
  <c r="H15" i="238"/>
  <c r="H24" i="238"/>
  <c r="H20" i="238"/>
  <c r="H16" i="238"/>
  <c r="H12" i="238"/>
  <c r="H8" i="238"/>
  <c r="H11" i="238"/>
  <c r="H7" i="238"/>
  <c r="H22" i="238"/>
  <c r="H18" i="238"/>
  <c r="H14" i="238"/>
  <c r="H10" i="238"/>
  <c r="E30" i="238"/>
  <c r="E23" i="238"/>
  <c r="E19" i="238"/>
  <c r="E15" i="238"/>
  <c r="E11" i="238"/>
  <c r="E7" i="238"/>
  <c r="E21" i="238"/>
  <c r="E17" i="238"/>
  <c r="E24" i="238"/>
  <c r="E22" i="238"/>
  <c r="E18" i="238"/>
  <c r="E14" i="238"/>
  <c r="E10" i="238"/>
  <c r="E13" i="238"/>
  <c r="E9" i="238"/>
  <c r="E20" i="238"/>
  <c r="E16" i="238"/>
  <c r="E12" i="238"/>
  <c r="E8" i="238"/>
  <c r="M20" i="238"/>
  <c r="M19" i="238"/>
  <c r="M23" i="238"/>
  <c r="M12" i="238"/>
  <c r="M11" i="238"/>
  <c r="M15" i="238"/>
  <c r="K23" i="238"/>
  <c r="K19" i="238"/>
  <c r="K15" i="238"/>
  <c r="K11" i="238"/>
  <c r="K7" i="238"/>
  <c r="K21" i="238"/>
  <c r="K17" i="238"/>
  <c r="K13" i="238"/>
  <c r="K9" i="238"/>
  <c r="K22" i="238"/>
  <c r="K18" i="238"/>
  <c r="K14" i="238"/>
  <c r="K10" i="238"/>
  <c r="K24" i="238"/>
  <c r="K20" i="238"/>
  <c r="K16" i="238"/>
  <c r="K12" i="238"/>
  <c r="K8" i="238"/>
  <c r="M16" i="238"/>
  <c r="M7" i="238"/>
  <c r="M17" i="238"/>
  <c r="D25" i="238"/>
  <c r="J25" i="238"/>
  <c r="E29" i="238"/>
  <c r="K29" i="238"/>
  <c r="K33" i="238"/>
  <c r="E31" i="238"/>
  <c r="E28" i="238"/>
  <c r="K31" i="238"/>
  <c r="K32" i="238"/>
  <c r="G25" i="238"/>
  <c r="H31" i="238"/>
  <c r="H28" i="238"/>
  <c r="H32" i="238"/>
  <c r="H33" i="238"/>
  <c r="H29" i="238"/>
  <c r="H30" i="238"/>
  <c r="L36" i="238"/>
  <c r="L29" i="254"/>
  <c r="L30" i="254"/>
  <c r="L31" i="254"/>
  <c r="L32" i="254"/>
  <c r="L33" i="254"/>
  <c r="L28" i="254"/>
  <c r="E34" i="238" l="1"/>
  <c r="N22" i="238"/>
  <c r="N18" i="238"/>
  <c r="N10" i="238"/>
  <c r="N21" i="238"/>
  <c r="N17" i="238"/>
  <c r="N13" i="238"/>
  <c r="N9" i="238"/>
  <c r="N14" i="238"/>
  <c r="N12" i="238"/>
  <c r="N8" i="238"/>
  <c r="N19" i="238"/>
  <c r="N24" i="238"/>
  <c r="N7" i="238"/>
  <c r="N11" i="238"/>
  <c r="N23" i="238"/>
  <c r="N16" i="238"/>
  <c r="N20" i="238"/>
  <c r="N15" i="238"/>
  <c r="K25" i="238"/>
  <c r="K36" i="238" s="1"/>
  <c r="E25" i="238"/>
  <c r="E36" i="238" s="1"/>
  <c r="H34" i="238"/>
  <c r="N31" i="238"/>
  <c r="N30" i="238"/>
  <c r="N33" i="238"/>
  <c r="N29" i="238"/>
  <c r="N28" i="238"/>
  <c r="N32" i="238"/>
  <c r="M25" i="238"/>
  <c r="H25" i="238"/>
  <c r="H36" i="238" s="1"/>
  <c r="L34" i="254"/>
  <c r="N25" i="238" l="1"/>
  <c r="N34" i="238"/>
  <c r="C34" i="183"/>
  <c r="C25" i="183"/>
  <c r="C34" i="178"/>
  <c r="C25" i="178"/>
  <c r="C34" i="176"/>
  <c r="C25" i="176"/>
  <c r="C34" i="174"/>
  <c r="C25" i="174"/>
  <c r="C34" i="181"/>
  <c r="C25" i="181"/>
  <c r="C34" i="177"/>
  <c r="C25" i="177"/>
  <c r="C34" i="173"/>
  <c r="C25" i="173"/>
  <c r="C34" i="182"/>
  <c r="C25" i="182"/>
  <c r="C34" i="179"/>
  <c r="C25" i="179"/>
  <c r="C34" i="175"/>
  <c r="C25" i="175"/>
  <c r="C34" i="172"/>
  <c r="I34" i="171"/>
  <c r="F34" i="171"/>
  <c r="C34" i="171"/>
  <c r="L33" i="171"/>
  <c r="L32" i="171"/>
  <c r="L31" i="171"/>
  <c r="L30" i="171"/>
  <c r="L29" i="171"/>
  <c r="L28" i="171"/>
  <c r="I25" i="171"/>
  <c r="F25" i="171"/>
  <c r="L7" i="171"/>
  <c r="I34" i="260"/>
  <c r="F34" i="260"/>
  <c r="C34" i="260"/>
  <c r="I25" i="260"/>
  <c r="F25" i="260"/>
  <c r="C25" i="260"/>
  <c r="I34" i="259"/>
  <c r="F34" i="259"/>
  <c r="C34" i="259"/>
  <c r="I25" i="259"/>
  <c r="F25" i="259"/>
  <c r="I34" i="257"/>
  <c r="F34" i="257"/>
  <c r="C34" i="257"/>
  <c r="I25" i="257"/>
  <c r="F25" i="257"/>
  <c r="C25" i="257"/>
  <c r="I34" i="256"/>
  <c r="F34" i="256"/>
  <c r="C34" i="256"/>
  <c r="I25" i="256"/>
  <c r="F25" i="256"/>
  <c r="C25" i="256"/>
  <c r="I34" i="255"/>
  <c r="F34" i="255"/>
  <c r="C34" i="255"/>
  <c r="I25" i="255"/>
  <c r="F25" i="255"/>
  <c r="C25" i="255"/>
  <c r="I34" i="254"/>
  <c r="F34" i="254"/>
  <c r="C34" i="254"/>
  <c r="L25" i="254"/>
  <c r="I25" i="254"/>
  <c r="F25" i="254"/>
  <c r="C25" i="254"/>
  <c r="L34" i="253"/>
  <c r="I34" i="253"/>
  <c r="F34" i="253"/>
  <c r="C34" i="253"/>
  <c r="L25" i="253"/>
  <c r="I25" i="253"/>
  <c r="F25" i="253"/>
  <c r="C25" i="253"/>
  <c r="L34" i="252"/>
  <c r="I34" i="252"/>
  <c r="F34" i="252"/>
  <c r="C34" i="252"/>
  <c r="L25" i="252"/>
  <c r="I25" i="252"/>
  <c r="F25" i="252"/>
  <c r="C25" i="252"/>
  <c r="I34" i="251"/>
  <c r="F34" i="251"/>
  <c r="C34" i="251"/>
  <c r="I25" i="251"/>
  <c r="F25" i="251"/>
  <c r="C25" i="251"/>
  <c r="I34" i="246"/>
  <c r="F34" i="246"/>
  <c r="C34" i="246"/>
  <c r="C36" i="246" s="1"/>
  <c r="I25" i="246"/>
  <c r="F25" i="246"/>
  <c r="I34" i="244"/>
  <c r="F34" i="244"/>
  <c r="C34" i="244"/>
  <c r="I25" i="244"/>
  <c r="F25" i="244"/>
  <c r="C25" i="244"/>
  <c r="I34" i="242"/>
  <c r="F34" i="242"/>
  <c r="C34" i="242"/>
  <c r="I25" i="242"/>
  <c r="F25" i="242"/>
  <c r="C25" i="242"/>
  <c r="I34" i="249"/>
  <c r="F34" i="249"/>
  <c r="C34" i="249"/>
  <c r="I25" i="249"/>
  <c r="F25" i="249"/>
  <c r="C25" i="249"/>
  <c r="I34" i="245"/>
  <c r="F34" i="245"/>
  <c r="C34" i="245"/>
  <c r="I25" i="245"/>
  <c r="F25" i="245"/>
  <c r="C25" i="245"/>
  <c r="I34" i="241"/>
  <c r="F34" i="241"/>
  <c r="C34" i="241"/>
  <c r="I25" i="241"/>
  <c r="F25" i="241"/>
  <c r="C25" i="241"/>
  <c r="I34" i="248"/>
  <c r="F34" i="248"/>
  <c r="C34" i="248"/>
  <c r="I25" i="248"/>
  <c r="F25" i="248"/>
  <c r="C25" i="248"/>
  <c r="I34" i="250"/>
  <c r="F34" i="250"/>
  <c r="C34" i="250"/>
  <c r="I25" i="250"/>
  <c r="F25" i="250"/>
  <c r="C25" i="250"/>
  <c r="I34" i="247"/>
  <c r="F34" i="247"/>
  <c r="C34" i="247"/>
  <c r="I25" i="247"/>
  <c r="F25" i="247"/>
  <c r="C25" i="247"/>
  <c r="I34" i="243"/>
  <c r="C34" i="243"/>
  <c r="I25" i="243"/>
  <c r="F25" i="243"/>
  <c r="C25" i="243"/>
  <c r="I34" i="239"/>
  <c r="F34" i="239"/>
  <c r="C34" i="239"/>
  <c r="L33" i="239"/>
  <c r="L32" i="239"/>
  <c r="L31" i="239"/>
  <c r="L30" i="239"/>
  <c r="L29" i="239"/>
  <c r="L28" i="239"/>
  <c r="I25" i="239"/>
  <c r="F25" i="239"/>
  <c r="C25" i="239"/>
  <c r="L28" i="237"/>
  <c r="L7" i="237"/>
  <c r="I25" i="237"/>
  <c r="J11" i="171" l="1"/>
  <c r="J13" i="171"/>
  <c r="J17" i="171"/>
  <c r="J21" i="171"/>
  <c r="J8" i="171"/>
  <c r="J12" i="171"/>
  <c r="J15" i="171"/>
  <c r="J23" i="171"/>
  <c r="J24" i="171"/>
  <c r="J14" i="171"/>
  <c r="J18" i="171"/>
  <c r="J22" i="171"/>
  <c r="J9" i="171"/>
  <c r="J19" i="171"/>
  <c r="J10" i="171"/>
  <c r="J16" i="171"/>
  <c r="J20" i="171"/>
  <c r="G13" i="171"/>
  <c r="G17" i="171"/>
  <c r="G21" i="171"/>
  <c r="G9" i="171"/>
  <c r="G14" i="171"/>
  <c r="G18" i="171"/>
  <c r="G22" i="171"/>
  <c r="G10" i="171"/>
  <c r="G15" i="171"/>
  <c r="G19" i="171"/>
  <c r="G23" i="171"/>
  <c r="G11" i="171"/>
  <c r="G24" i="171"/>
  <c r="G16" i="171"/>
  <c r="G20" i="171"/>
  <c r="G8" i="171"/>
  <c r="G12" i="171"/>
  <c r="J11" i="237"/>
  <c r="J15" i="237"/>
  <c r="J19" i="237"/>
  <c r="J23" i="237"/>
  <c r="J8" i="237"/>
  <c r="J12" i="237"/>
  <c r="J16" i="237"/>
  <c r="J20" i="237"/>
  <c r="J24" i="237"/>
  <c r="J22" i="237"/>
  <c r="J9" i="237"/>
  <c r="J13" i="237"/>
  <c r="J17" i="237"/>
  <c r="J21" i="237"/>
  <c r="J10" i="237"/>
  <c r="J14" i="237"/>
  <c r="J18" i="237"/>
  <c r="D23" i="183"/>
  <c r="D19" i="183"/>
  <c r="D17" i="183"/>
  <c r="D15" i="183"/>
  <c r="D13" i="183"/>
  <c r="D9" i="183"/>
  <c r="D7" i="183"/>
  <c r="D24" i="183"/>
  <c r="D22" i="183"/>
  <c r="D20" i="183"/>
  <c r="D18" i="183"/>
  <c r="D16" i="183"/>
  <c r="D14" i="183"/>
  <c r="D12" i="183"/>
  <c r="D10" i="183"/>
  <c r="D8" i="183"/>
  <c r="D21" i="183"/>
  <c r="D11" i="183"/>
  <c r="D24" i="178"/>
  <c r="D22" i="178"/>
  <c r="D20" i="178"/>
  <c r="D18" i="178"/>
  <c r="D16" i="178"/>
  <c r="D14" i="178"/>
  <c r="D12" i="178"/>
  <c r="D10" i="178"/>
  <c r="D8" i="178"/>
  <c r="D23" i="178"/>
  <c r="D21" i="178"/>
  <c r="D19" i="178"/>
  <c r="D17" i="178"/>
  <c r="D15" i="178"/>
  <c r="D13" i="178"/>
  <c r="D11" i="178"/>
  <c r="D9" i="178"/>
  <c r="D7" i="178"/>
  <c r="D23" i="176"/>
  <c r="D17" i="176"/>
  <c r="D13" i="176"/>
  <c r="D9" i="176"/>
  <c r="D24" i="176"/>
  <c r="D22" i="176"/>
  <c r="D20" i="176"/>
  <c r="D18" i="176"/>
  <c r="D16" i="176"/>
  <c r="D14" i="176"/>
  <c r="D12" i="176"/>
  <c r="D10" i="176"/>
  <c r="D8" i="176"/>
  <c r="D21" i="176"/>
  <c r="D19" i="176"/>
  <c r="D15" i="176"/>
  <c r="D11" i="176"/>
  <c r="D7" i="176"/>
  <c r="D21" i="174"/>
  <c r="D24" i="174"/>
  <c r="D22" i="174"/>
  <c r="D20" i="174"/>
  <c r="D18" i="174"/>
  <c r="D16" i="174"/>
  <c r="D14" i="174"/>
  <c r="D12" i="174"/>
  <c r="D10" i="174"/>
  <c r="D8" i="174"/>
  <c r="D23" i="174"/>
  <c r="D19" i="174"/>
  <c r="D17" i="174"/>
  <c r="D15" i="174"/>
  <c r="D13" i="174"/>
  <c r="D11" i="174"/>
  <c r="D9" i="174"/>
  <c r="D7" i="174"/>
  <c r="D24" i="181"/>
  <c r="D22" i="181"/>
  <c r="D20" i="181"/>
  <c r="D18" i="181"/>
  <c r="D16" i="181"/>
  <c r="D14" i="181"/>
  <c r="D12" i="181"/>
  <c r="D10" i="181"/>
  <c r="D8" i="181"/>
  <c r="D23" i="181"/>
  <c r="D21" i="181"/>
  <c r="D19" i="181"/>
  <c r="D17" i="181"/>
  <c r="D15" i="181"/>
  <c r="D13" i="181"/>
  <c r="D11" i="181"/>
  <c r="D9" i="181"/>
  <c r="D7" i="181"/>
  <c r="D24" i="177"/>
  <c r="D22" i="177"/>
  <c r="D20" i="177"/>
  <c r="D18" i="177"/>
  <c r="D16" i="177"/>
  <c r="D14" i="177"/>
  <c r="D12" i="177"/>
  <c r="D10" i="177"/>
  <c r="D8" i="177"/>
  <c r="D23" i="177"/>
  <c r="D21" i="177"/>
  <c r="D19" i="177"/>
  <c r="D17" i="177"/>
  <c r="D15" i="177"/>
  <c r="D13" i="177"/>
  <c r="D11" i="177"/>
  <c r="D9" i="177"/>
  <c r="D7" i="177"/>
  <c r="D21" i="173"/>
  <c r="D17" i="173"/>
  <c r="D13" i="173"/>
  <c r="D11" i="173"/>
  <c r="D7" i="173"/>
  <c r="D24" i="173"/>
  <c r="D22" i="173"/>
  <c r="D20" i="173"/>
  <c r="D18" i="173"/>
  <c r="D16" i="173"/>
  <c r="D14" i="173"/>
  <c r="D12" i="173"/>
  <c r="D10" i="173"/>
  <c r="D8" i="173"/>
  <c r="D23" i="173"/>
  <c r="D19" i="173"/>
  <c r="D15" i="173"/>
  <c r="D9" i="173"/>
  <c r="D24" i="182"/>
  <c r="D22" i="182"/>
  <c r="D20" i="182"/>
  <c r="D18" i="182"/>
  <c r="D16" i="182"/>
  <c r="D14" i="182"/>
  <c r="D12" i="182"/>
  <c r="D10" i="182"/>
  <c r="D8" i="182"/>
  <c r="D23" i="182"/>
  <c r="D21" i="182"/>
  <c r="D19" i="182"/>
  <c r="D17" i="182"/>
  <c r="D15" i="182"/>
  <c r="D13" i="182"/>
  <c r="D11" i="182"/>
  <c r="D9" i="182"/>
  <c r="D7" i="182"/>
  <c r="D23" i="179"/>
  <c r="D19" i="179"/>
  <c r="D17" i="179"/>
  <c r="D13" i="179"/>
  <c r="D9" i="179"/>
  <c r="D7" i="179"/>
  <c r="D24" i="179"/>
  <c r="D22" i="179"/>
  <c r="D20" i="179"/>
  <c r="D18" i="179"/>
  <c r="D16" i="179"/>
  <c r="D14" i="179"/>
  <c r="D12" i="179"/>
  <c r="D10" i="179"/>
  <c r="D8" i="179"/>
  <c r="D21" i="179"/>
  <c r="D15" i="179"/>
  <c r="D11" i="179"/>
  <c r="D24" i="175"/>
  <c r="D22" i="175"/>
  <c r="D20" i="175"/>
  <c r="D18" i="175"/>
  <c r="D16" i="175"/>
  <c r="D14" i="175"/>
  <c r="D12" i="175"/>
  <c r="D10" i="175"/>
  <c r="D8" i="175"/>
  <c r="D23" i="175"/>
  <c r="D21" i="175"/>
  <c r="D19" i="175"/>
  <c r="D17" i="175"/>
  <c r="D15" i="175"/>
  <c r="D13" i="175"/>
  <c r="D11" i="175"/>
  <c r="D9" i="175"/>
  <c r="D7" i="175"/>
  <c r="D21" i="260"/>
  <c r="D19" i="260"/>
  <c r="D11" i="260"/>
  <c r="D24" i="260"/>
  <c r="D22" i="260"/>
  <c r="D20" i="260"/>
  <c r="D18" i="260"/>
  <c r="D16" i="260"/>
  <c r="D14" i="260"/>
  <c r="D12" i="260"/>
  <c r="D10" i="260"/>
  <c r="D8" i="260"/>
  <c r="D23" i="260"/>
  <c r="D15" i="260"/>
  <c r="D7" i="260"/>
  <c r="D17" i="260"/>
  <c r="D13" i="260"/>
  <c r="D9" i="260"/>
  <c r="J23" i="260"/>
  <c r="J17" i="260"/>
  <c r="J15" i="260"/>
  <c r="J9" i="260"/>
  <c r="J7" i="260"/>
  <c r="J24" i="260"/>
  <c r="J22" i="260"/>
  <c r="J20" i="260"/>
  <c r="J18" i="260"/>
  <c r="J16" i="260"/>
  <c r="J14" i="260"/>
  <c r="J12" i="260"/>
  <c r="J10" i="260"/>
  <c r="J8" i="260"/>
  <c r="J21" i="260"/>
  <c r="J13" i="260"/>
  <c r="J11" i="260"/>
  <c r="J19" i="260"/>
  <c r="G14" i="260"/>
  <c r="G12" i="260"/>
  <c r="G23" i="260"/>
  <c r="G21" i="260"/>
  <c r="G19" i="260"/>
  <c r="G17" i="260"/>
  <c r="G15" i="260"/>
  <c r="G13" i="260"/>
  <c r="G11" i="260"/>
  <c r="G9" i="260"/>
  <c r="G7" i="260"/>
  <c r="G20" i="260"/>
  <c r="G18" i="260"/>
  <c r="G16" i="260"/>
  <c r="G10" i="260"/>
  <c r="G8" i="260"/>
  <c r="G24" i="260"/>
  <c r="G22" i="260"/>
  <c r="J19" i="259"/>
  <c r="J17" i="259"/>
  <c r="J13" i="259"/>
  <c r="J9" i="259"/>
  <c r="J24" i="259"/>
  <c r="J22" i="259"/>
  <c r="J20" i="259"/>
  <c r="J18" i="259"/>
  <c r="J16" i="259"/>
  <c r="J14" i="259"/>
  <c r="J12" i="259"/>
  <c r="J10" i="259"/>
  <c r="J8" i="259"/>
  <c r="J23" i="259"/>
  <c r="J21" i="259"/>
  <c r="J15" i="259"/>
  <c r="J11" i="259"/>
  <c r="J7" i="259"/>
  <c r="D21" i="259"/>
  <c r="D19" i="259"/>
  <c r="D15" i="259"/>
  <c r="D11" i="259"/>
  <c r="D7" i="259"/>
  <c r="D24" i="259"/>
  <c r="D22" i="259"/>
  <c r="D20" i="259"/>
  <c r="D18" i="259"/>
  <c r="D16" i="259"/>
  <c r="D14" i="259"/>
  <c r="D12" i="259"/>
  <c r="D10" i="259"/>
  <c r="D8" i="259"/>
  <c r="D23" i="259"/>
  <c r="D17" i="259"/>
  <c r="D13" i="259"/>
  <c r="D9" i="259"/>
  <c r="G24" i="259"/>
  <c r="G22" i="259"/>
  <c r="G16" i="259"/>
  <c r="G12" i="259"/>
  <c r="G8" i="259"/>
  <c r="G23" i="259"/>
  <c r="G21" i="259"/>
  <c r="G19" i="259"/>
  <c r="G17" i="259"/>
  <c r="G15" i="259"/>
  <c r="G13" i="259"/>
  <c r="G11" i="259"/>
  <c r="G9" i="259"/>
  <c r="G7" i="259"/>
  <c r="G20" i="259"/>
  <c r="G18" i="259"/>
  <c r="G14" i="259"/>
  <c r="G10" i="259"/>
  <c r="D23" i="257"/>
  <c r="D17" i="257"/>
  <c r="D15" i="257"/>
  <c r="D24" i="257"/>
  <c r="D22" i="257"/>
  <c r="D20" i="257"/>
  <c r="D18" i="257"/>
  <c r="D16" i="257"/>
  <c r="D14" i="257"/>
  <c r="D12" i="257"/>
  <c r="D10" i="257"/>
  <c r="D8" i="257"/>
  <c r="D21" i="257"/>
  <c r="D9" i="257"/>
  <c r="D7" i="257"/>
  <c r="D19" i="257"/>
  <c r="D13" i="257"/>
  <c r="D11" i="257"/>
  <c r="G22" i="257"/>
  <c r="G20" i="257"/>
  <c r="G8" i="257"/>
  <c r="G23" i="257"/>
  <c r="G21" i="257"/>
  <c r="G19" i="257"/>
  <c r="G17" i="257"/>
  <c r="G15" i="257"/>
  <c r="G13" i="257"/>
  <c r="G11" i="257"/>
  <c r="G9" i="257"/>
  <c r="G7" i="257"/>
  <c r="G18" i="257"/>
  <c r="G16" i="257"/>
  <c r="G12" i="257"/>
  <c r="G10" i="257"/>
  <c r="G24" i="257"/>
  <c r="G14" i="257"/>
  <c r="J11" i="257"/>
  <c r="J24" i="257"/>
  <c r="J22" i="257"/>
  <c r="J20" i="257"/>
  <c r="J18" i="257"/>
  <c r="J16" i="257"/>
  <c r="J14" i="257"/>
  <c r="J12" i="257"/>
  <c r="J10" i="257"/>
  <c r="J8" i="257"/>
  <c r="J23" i="257"/>
  <c r="J19" i="257"/>
  <c r="J13" i="257"/>
  <c r="J21" i="257"/>
  <c r="J17" i="257"/>
  <c r="J15" i="257"/>
  <c r="J9" i="257"/>
  <c r="J7" i="257"/>
  <c r="D23" i="256"/>
  <c r="D19" i="256"/>
  <c r="D15" i="256"/>
  <c r="D11" i="256"/>
  <c r="D7" i="256"/>
  <c r="D24" i="256"/>
  <c r="D22" i="256"/>
  <c r="D20" i="256"/>
  <c r="D18" i="256"/>
  <c r="D16" i="256"/>
  <c r="D14" i="256"/>
  <c r="D12" i="256"/>
  <c r="D10" i="256"/>
  <c r="D8" i="256"/>
  <c r="D21" i="256"/>
  <c r="D17" i="256"/>
  <c r="D13" i="256"/>
  <c r="D9" i="256"/>
  <c r="J23" i="256"/>
  <c r="J21" i="256"/>
  <c r="J17" i="256"/>
  <c r="J13" i="256"/>
  <c r="J9" i="256"/>
  <c r="J24" i="256"/>
  <c r="J22" i="256"/>
  <c r="J20" i="256"/>
  <c r="J18" i="256"/>
  <c r="J16" i="256"/>
  <c r="J14" i="256"/>
  <c r="J12" i="256"/>
  <c r="J10" i="256"/>
  <c r="J8" i="256"/>
  <c r="J19" i="256"/>
  <c r="J15" i="256"/>
  <c r="J11" i="256"/>
  <c r="J7" i="256"/>
  <c r="G20" i="256"/>
  <c r="G16" i="256"/>
  <c r="G12" i="256"/>
  <c r="G8" i="256"/>
  <c r="G23" i="256"/>
  <c r="G21" i="256"/>
  <c r="G19" i="256"/>
  <c r="G17" i="256"/>
  <c r="G15" i="256"/>
  <c r="G13" i="256"/>
  <c r="G11" i="256"/>
  <c r="G9" i="256"/>
  <c r="G7" i="256"/>
  <c r="G24" i="256"/>
  <c r="G22" i="256"/>
  <c r="G18" i="256"/>
  <c r="G14" i="256"/>
  <c r="G10" i="256"/>
  <c r="D24" i="255"/>
  <c r="D22" i="255"/>
  <c r="D20" i="255"/>
  <c r="D18" i="255"/>
  <c r="D16" i="255"/>
  <c r="D14" i="255"/>
  <c r="D12" i="255"/>
  <c r="D10" i="255"/>
  <c r="D8" i="255"/>
  <c r="D23" i="255"/>
  <c r="D21" i="255"/>
  <c r="D19" i="255"/>
  <c r="D17" i="255"/>
  <c r="D15" i="255"/>
  <c r="D13" i="255"/>
  <c r="D11" i="255"/>
  <c r="D9" i="255"/>
  <c r="D7" i="255"/>
  <c r="G23" i="255"/>
  <c r="G21" i="255"/>
  <c r="G19" i="255"/>
  <c r="G17" i="255"/>
  <c r="G15" i="255"/>
  <c r="G13" i="255"/>
  <c r="G11" i="255"/>
  <c r="G9" i="255"/>
  <c r="G7" i="255"/>
  <c r="G24" i="255"/>
  <c r="G22" i="255"/>
  <c r="G20" i="255"/>
  <c r="G18" i="255"/>
  <c r="G16" i="255"/>
  <c r="G14" i="255"/>
  <c r="G12" i="255"/>
  <c r="G10" i="255"/>
  <c r="G8" i="255"/>
  <c r="J24" i="255"/>
  <c r="J22" i="255"/>
  <c r="J20" i="255"/>
  <c r="J18" i="255"/>
  <c r="J16" i="255"/>
  <c r="J14" i="255"/>
  <c r="J12" i="255"/>
  <c r="J10" i="255"/>
  <c r="J8" i="255"/>
  <c r="J23" i="255"/>
  <c r="J21" i="255"/>
  <c r="J19" i="255"/>
  <c r="J17" i="255"/>
  <c r="J15" i="255"/>
  <c r="J13" i="255"/>
  <c r="J11" i="255"/>
  <c r="J9" i="255"/>
  <c r="J7" i="255"/>
  <c r="M22" i="254"/>
  <c r="M18" i="254"/>
  <c r="M14" i="254"/>
  <c r="M10" i="254"/>
  <c r="M12" i="254"/>
  <c r="M21" i="254"/>
  <c r="M15" i="254"/>
  <c r="M9" i="254"/>
  <c r="M11" i="254"/>
  <c r="M13" i="254"/>
  <c r="M23" i="254"/>
  <c r="M16" i="254"/>
  <c r="M17" i="254"/>
  <c r="M19" i="254"/>
  <c r="M8" i="254"/>
  <c r="M20" i="254"/>
  <c r="M7" i="254"/>
  <c r="M24" i="254"/>
  <c r="D24" i="254"/>
  <c r="D20" i="254"/>
  <c r="D16" i="254"/>
  <c r="D12" i="254"/>
  <c r="D8" i="254"/>
  <c r="D23" i="254"/>
  <c r="D19" i="254"/>
  <c r="D15" i="254"/>
  <c r="D11" i="254"/>
  <c r="D7" i="254"/>
  <c r="D22" i="254"/>
  <c r="D17" i="254"/>
  <c r="D13" i="254"/>
  <c r="D9" i="254"/>
  <c r="D18" i="254"/>
  <c r="D14" i="254"/>
  <c r="D10" i="254"/>
  <c r="D21" i="254"/>
  <c r="G22" i="254"/>
  <c r="G18" i="254"/>
  <c r="G14" i="254"/>
  <c r="G10" i="254"/>
  <c r="G21" i="254"/>
  <c r="G17" i="254"/>
  <c r="G13" i="254"/>
  <c r="G9" i="254"/>
  <c r="G24" i="254"/>
  <c r="G20" i="254"/>
  <c r="G23" i="254"/>
  <c r="G19" i="254"/>
  <c r="G15" i="254"/>
  <c r="G11" i="254"/>
  <c r="G7" i="254"/>
  <c r="G16" i="254"/>
  <c r="G12" i="254"/>
  <c r="G8" i="254"/>
  <c r="J24" i="254"/>
  <c r="J20" i="254"/>
  <c r="J16" i="254"/>
  <c r="J12" i="254"/>
  <c r="J8" i="254"/>
  <c r="J23" i="254"/>
  <c r="J19" i="254"/>
  <c r="J15" i="254"/>
  <c r="J11" i="254"/>
  <c r="J7" i="254"/>
  <c r="J22" i="254"/>
  <c r="J18" i="254"/>
  <c r="J14" i="254"/>
  <c r="J10" i="254"/>
  <c r="J21" i="254"/>
  <c r="J17" i="254"/>
  <c r="J13" i="254"/>
  <c r="J9" i="254"/>
  <c r="M22" i="253"/>
  <c r="M18" i="253"/>
  <c r="M14" i="253"/>
  <c r="M10" i="253"/>
  <c r="M12" i="253"/>
  <c r="M21" i="253"/>
  <c r="M19" i="253"/>
  <c r="M8" i="253"/>
  <c r="M15" i="253"/>
  <c r="M9" i="253"/>
  <c r="M11" i="253"/>
  <c r="M13" i="253"/>
  <c r="M20" i="253"/>
  <c r="M23" i="253"/>
  <c r="M7" i="253"/>
  <c r="M16" i="253"/>
  <c r="M17" i="253"/>
  <c r="M24" i="253"/>
  <c r="D24" i="253"/>
  <c r="D20" i="253"/>
  <c r="D16" i="253"/>
  <c r="D12" i="253"/>
  <c r="D8" i="253"/>
  <c r="D23" i="253"/>
  <c r="D19" i="253"/>
  <c r="D15" i="253"/>
  <c r="D11" i="253"/>
  <c r="D7" i="253"/>
  <c r="D22" i="253"/>
  <c r="D17" i="253"/>
  <c r="D13" i="253"/>
  <c r="D9" i="253"/>
  <c r="D18" i="253"/>
  <c r="D14" i="253"/>
  <c r="D10" i="253"/>
  <c r="D21" i="253"/>
  <c r="G22" i="253"/>
  <c r="G18" i="253"/>
  <c r="G14" i="253"/>
  <c r="G10" i="253"/>
  <c r="G21" i="253"/>
  <c r="G17" i="253"/>
  <c r="G13" i="253"/>
  <c r="G9" i="253"/>
  <c r="G24" i="253"/>
  <c r="G20" i="253"/>
  <c r="G23" i="253"/>
  <c r="G19" i="253"/>
  <c r="G15" i="253"/>
  <c r="G11" i="253"/>
  <c r="G7" i="253"/>
  <c r="G16" i="253"/>
  <c r="G12" i="253"/>
  <c r="G8" i="253"/>
  <c r="J24" i="253"/>
  <c r="J20" i="253"/>
  <c r="J16" i="253"/>
  <c r="J12" i="253"/>
  <c r="J8" i="253"/>
  <c r="J23" i="253"/>
  <c r="J19" i="253"/>
  <c r="J15" i="253"/>
  <c r="J11" i="253"/>
  <c r="J7" i="253"/>
  <c r="J22" i="253"/>
  <c r="J18" i="253"/>
  <c r="J14" i="253"/>
  <c r="J10" i="253"/>
  <c r="J21" i="253"/>
  <c r="J17" i="253"/>
  <c r="J13" i="253"/>
  <c r="J9" i="253"/>
  <c r="M13" i="252"/>
  <c r="M9" i="252"/>
  <c r="M18" i="252"/>
  <c r="M10" i="252"/>
  <c r="M22" i="252"/>
  <c r="M14" i="252"/>
  <c r="M17" i="252"/>
  <c r="M15" i="252"/>
  <c r="M7" i="252"/>
  <c r="M12" i="252"/>
  <c r="M21" i="252"/>
  <c r="M11" i="252"/>
  <c r="M24" i="252"/>
  <c r="M23" i="252"/>
  <c r="M19" i="252"/>
  <c r="M16" i="252"/>
  <c r="M8" i="252"/>
  <c r="M20" i="252"/>
  <c r="D24" i="252"/>
  <c r="D20" i="252"/>
  <c r="D16" i="252"/>
  <c r="D12" i="252"/>
  <c r="D8" i="252"/>
  <c r="D22" i="252"/>
  <c r="D21" i="252"/>
  <c r="D23" i="252"/>
  <c r="D19" i="252"/>
  <c r="D15" i="252"/>
  <c r="D11" i="252"/>
  <c r="D7" i="252"/>
  <c r="D18" i="252"/>
  <c r="D14" i="252"/>
  <c r="D10" i="252"/>
  <c r="D17" i="252"/>
  <c r="D13" i="252"/>
  <c r="D9" i="252"/>
  <c r="F36" i="252"/>
  <c r="G22" i="252"/>
  <c r="G18" i="252"/>
  <c r="G14" i="252"/>
  <c r="G10" i="252"/>
  <c r="G24" i="252"/>
  <c r="G16" i="252"/>
  <c r="G12" i="252"/>
  <c r="G19" i="252"/>
  <c r="G11" i="252"/>
  <c r="G21" i="252"/>
  <c r="G17" i="252"/>
  <c r="G13" i="252"/>
  <c r="G9" i="252"/>
  <c r="G20" i="252"/>
  <c r="G8" i="252"/>
  <c r="G23" i="252"/>
  <c r="G15" i="252"/>
  <c r="G7" i="252"/>
  <c r="J24" i="252"/>
  <c r="J20" i="252"/>
  <c r="J16" i="252"/>
  <c r="J12" i="252"/>
  <c r="J8" i="252"/>
  <c r="J18" i="252"/>
  <c r="J10" i="252"/>
  <c r="J17" i="252"/>
  <c r="J9" i="252"/>
  <c r="J23" i="252"/>
  <c r="J19" i="252"/>
  <c r="J15" i="252"/>
  <c r="J11" i="252"/>
  <c r="J7" i="252"/>
  <c r="J22" i="252"/>
  <c r="J14" i="252"/>
  <c r="J21" i="252"/>
  <c r="J13" i="252"/>
  <c r="G20" i="251"/>
  <c r="G16" i="251"/>
  <c r="G12" i="251"/>
  <c r="G8" i="251"/>
  <c r="G23" i="251"/>
  <c r="G21" i="251"/>
  <c r="G19" i="251"/>
  <c r="G17" i="251"/>
  <c r="G15" i="251"/>
  <c r="G13" i="251"/>
  <c r="G11" i="251"/>
  <c r="G9" i="251"/>
  <c r="G7" i="251"/>
  <c r="G24" i="251"/>
  <c r="G22" i="251"/>
  <c r="G18" i="251"/>
  <c r="G14" i="251"/>
  <c r="G10" i="251"/>
  <c r="J23" i="251"/>
  <c r="J21" i="251"/>
  <c r="J17" i="251"/>
  <c r="J13" i="251"/>
  <c r="J9" i="251"/>
  <c r="J24" i="251"/>
  <c r="J22" i="251"/>
  <c r="J20" i="251"/>
  <c r="J18" i="251"/>
  <c r="J16" i="251"/>
  <c r="J14" i="251"/>
  <c r="J12" i="251"/>
  <c r="J10" i="251"/>
  <c r="J8" i="251"/>
  <c r="J19" i="251"/>
  <c r="J15" i="251"/>
  <c r="J11" i="251"/>
  <c r="J7" i="251"/>
  <c r="D23" i="251"/>
  <c r="D19" i="251"/>
  <c r="D15" i="251"/>
  <c r="D11" i="251"/>
  <c r="D7" i="251"/>
  <c r="D24" i="251"/>
  <c r="D22" i="251"/>
  <c r="D20" i="251"/>
  <c r="D18" i="251"/>
  <c r="D16" i="251"/>
  <c r="D14" i="251"/>
  <c r="D12" i="251"/>
  <c r="D10" i="251"/>
  <c r="D8" i="251"/>
  <c r="D21" i="251"/>
  <c r="D17" i="251"/>
  <c r="D13" i="251"/>
  <c r="D9" i="251"/>
  <c r="D24" i="246"/>
  <c r="D22" i="246"/>
  <c r="D20" i="246"/>
  <c r="D18" i="246"/>
  <c r="D16" i="246"/>
  <c r="D14" i="246"/>
  <c r="D12" i="246"/>
  <c r="D10" i="246"/>
  <c r="D8" i="246"/>
  <c r="D23" i="246"/>
  <c r="D21" i="246"/>
  <c r="D13" i="246"/>
  <c r="D15" i="246"/>
  <c r="D7" i="246"/>
  <c r="D17" i="246"/>
  <c r="D9" i="246"/>
  <c r="D19" i="246"/>
  <c r="D11" i="246"/>
  <c r="G23" i="246"/>
  <c r="G21" i="246"/>
  <c r="G19" i="246"/>
  <c r="G17" i="246"/>
  <c r="G15" i="246"/>
  <c r="G13" i="246"/>
  <c r="G11" i="246"/>
  <c r="G9" i="246"/>
  <c r="G7" i="246"/>
  <c r="G24" i="246"/>
  <c r="G22" i="246"/>
  <c r="G18" i="246"/>
  <c r="G10" i="246"/>
  <c r="G20" i="246"/>
  <c r="G12" i="246"/>
  <c r="G14" i="246"/>
  <c r="G16" i="246"/>
  <c r="G8" i="246"/>
  <c r="J24" i="246"/>
  <c r="J22" i="246"/>
  <c r="J20" i="246"/>
  <c r="J18" i="246"/>
  <c r="J14" i="246"/>
  <c r="J12" i="246"/>
  <c r="J10" i="246"/>
  <c r="J8" i="246"/>
  <c r="J23" i="246"/>
  <c r="J21" i="246"/>
  <c r="J16" i="246"/>
  <c r="J15" i="246"/>
  <c r="J7" i="246"/>
  <c r="J17" i="246"/>
  <c r="J9" i="246"/>
  <c r="J19" i="246"/>
  <c r="J11" i="246"/>
  <c r="J13" i="246"/>
  <c r="G24" i="244"/>
  <c r="G22" i="244"/>
  <c r="G18" i="244"/>
  <c r="G14" i="244"/>
  <c r="G10" i="244"/>
  <c r="G23" i="244"/>
  <c r="G21" i="244"/>
  <c r="G19" i="244"/>
  <c r="G17" i="244"/>
  <c r="G15" i="244"/>
  <c r="G13" i="244"/>
  <c r="G11" i="244"/>
  <c r="G9" i="244"/>
  <c r="G7" i="244"/>
  <c r="G20" i="244"/>
  <c r="G16" i="244"/>
  <c r="G12" i="244"/>
  <c r="G8" i="244"/>
  <c r="J19" i="244"/>
  <c r="J15" i="244"/>
  <c r="J11" i="244"/>
  <c r="J7" i="244"/>
  <c r="J24" i="244"/>
  <c r="J22" i="244"/>
  <c r="J20" i="244"/>
  <c r="J18" i="244"/>
  <c r="J16" i="244"/>
  <c r="J14" i="244"/>
  <c r="J12" i="244"/>
  <c r="J10" i="244"/>
  <c r="J8" i="244"/>
  <c r="J23" i="244"/>
  <c r="J21" i="244"/>
  <c r="J17" i="244"/>
  <c r="J13" i="244"/>
  <c r="J9" i="244"/>
  <c r="D21" i="244"/>
  <c r="D17" i="244"/>
  <c r="D13" i="244"/>
  <c r="D9" i="244"/>
  <c r="D24" i="244"/>
  <c r="D22" i="244"/>
  <c r="D20" i="244"/>
  <c r="D18" i="244"/>
  <c r="D16" i="244"/>
  <c r="D14" i="244"/>
  <c r="D12" i="244"/>
  <c r="D10" i="244"/>
  <c r="D8" i="244"/>
  <c r="D23" i="244"/>
  <c r="D19" i="244"/>
  <c r="D15" i="244"/>
  <c r="D11" i="244"/>
  <c r="D7" i="244"/>
  <c r="D22" i="242"/>
  <c r="D20" i="242"/>
  <c r="D18" i="242"/>
  <c r="D16" i="242"/>
  <c r="D14" i="242"/>
  <c r="D12" i="242"/>
  <c r="D10" i="242"/>
  <c r="D8" i="242"/>
  <c r="D23" i="242"/>
  <c r="D21" i="242"/>
  <c r="D24" i="242"/>
  <c r="D19" i="242"/>
  <c r="D11" i="242"/>
  <c r="D13" i="242"/>
  <c r="D15" i="242"/>
  <c r="D7" i="242"/>
  <c r="D17" i="242"/>
  <c r="D9" i="242"/>
  <c r="G21" i="242"/>
  <c r="G19" i="242"/>
  <c r="G17" i="242"/>
  <c r="G15" i="242"/>
  <c r="G13" i="242"/>
  <c r="G11" i="242"/>
  <c r="G9" i="242"/>
  <c r="G7" i="242"/>
  <c r="G24" i="242"/>
  <c r="G22" i="242"/>
  <c r="G20" i="242"/>
  <c r="G23" i="242"/>
  <c r="G16" i="242"/>
  <c r="G8" i="242"/>
  <c r="G18" i="242"/>
  <c r="G10" i="242"/>
  <c r="G12" i="242"/>
  <c r="G14" i="242"/>
  <c r="J20" i="242"/>
  <c r="J18" i="242"/>
  <c r="J16" i="242"/>
  <c r="J14" i="242"/>
  <c r="J12" i="242"/>
  <c r="J10" i="242"/>
  <c r="J8" i="242"/>
  <c r="J23" i="242"/>
  <c r="J21" i="242"/>
  <c r="J19" i="242"/>
  <c r="J24" i="242"/>
  <c r="J22" i="242"/>
  <c r="J13" i="242"/>
  <c r="J15" i="242"/>
  <c r="J7" i="242"/>
  <c r="J17" i="242"/>
  <c r="J9" i="242"/>
  <c r="J11" i="242"/>
  <c r="G24" i="249"/>
  <c r="G22" i="249"/>
  <c r="G18" i="249"/>
  <c r="G14" i="249"/>
  <c r="G10" i="249"/>
  <c r="G23" i="249"/>
  <c r="G21" i="249"/>
  <c r="G19" i="249"/>
  <c r="G17" i="249"/>
  <c r="G15" i="249"/>
  <c r="G13" i="249"/>
  <c r="G11" i="249"/>
  <c r="G9" i="249"/>
  <c r="G7" i="249"/>
  <c r="G20" i="249"/>
  <c r="G16" i="249"/>
  <c r="G12" i="249"/>
  <c r="G8" i="249"/>
  <c r="J19" i="249"/>
  <c r="J15" i="249"/>
  <c r="J11" i="249"/>
  <c r="J7" i="249"/>
  <c r="J24" i="249"/>
  <c r="J22" i="249"/>
  <c r="J20" i="249"/>
  <c r="J18" i="249"/>
  <c r="J16" i="249"/>
  <c r="J14" i="249"/>
  <c r="J12" i="249"/>
  <c r="J10" i="249"/>
  <c r="J8" i="249"/>
  <c r="J23" i="249"/>
  <c r="J21" i="249"/>
  <c r="J17" i="249"/>
  <c r="J13" i="249"/>
  <c r="J9" i="249"/>
  <c r="D21" i="249"/>
  <c r="D17" i="249"/>
  <c r="D13" i="249"/>
  <c r="D9" i="249"/>
  <c r="D24" i="249"/>
  <c r="D22" i="249"/>
  <c r="D20" i="249"/>
  <c r="D18" i="249"/>
  <c r="D16" i="249"/>
  <c r="D14" i="249"/>
  <c r="D12" i="249"/>
  <c r="D10" i="249"/>
  <c r="D8" i="249"/>
  <c r="D23" i="249"/>
  <c r="D19" i="249"/>
  <c r="D15" i="249"/>
  <c r="D11" i="249"/>
  <c r="D7" i="249"/>
  <c r="D21" i="245"/>
  <c r="D17" i="245"/>
  <c r="D13" i="245"/>
  <c r="D9" i="245"/>
  <c r="D24" i="245"/>
  <c r="D22" i="245"/>
  <c r="D20" i="245"/>
  <c r="D18" i="245"/>
  <c r="D16" i="245"/>
  <c r="D14" i="245"/>
  <c r="D12" i="245"/>
  <c r="D10" i="245"/>
  <c r="D8" i="245"/>
  <c r="D23" i="245"/>
  <c r="D19" i="245"/>
  <c r="D15" i="245"/>
  <c r="D11" i="245"/>
  <c r="D7" i="245"/>
  <c r="G24" i="245"/>
  <c r="G22" i="245"/>
  <c r="G18" i="245"/>
  <c r="G14" i="245"/>
  <c r="G10" i="245"/>
  <c r="G23" i="245"/>
  <c r="G21" i="245"/>
  <c r="G19" i="245"/>
  <c r="G17" i="245"/>
  <c r="G15" i="245"/>
  <c r="G13" i="245"/>
  <c r="G11" i="245"/>
  <c r="G9" i="245"/>
  <c r="G7" i="245"/>
  <c r="G20" i="245"/>
  <c r="G16" i="245"/>
  <c r="G12" i="245"/>
  <c r="G8" i="245"/>
  <c r="J19" i="245"/>
  <c r="J15" i="245"/>
  <c r="J11" i="245"/>
  <c r="J7" i="245"/>
  <c r="J24" i="245"/>
  <c r="J22" i="245"/>
  <c r="J20" i="245"/>
  <c r="J18" i="245"/>
  <c r="J16" i="245"/>
  <c r="J14" i="245"/>
  <c r="J12" i="245"/>
  <c r="J10" i="245"/>
  <c r="J8" i="245"/>
  <c r="J23" i="245"/>
  <c r="J21" i="245"/>
  <c r="J17" i="245"/>
  <c r="J13" i="245"/>
  <c r="J9" i="245"/>
  <c r="G15" i="241"/>
  <c r="G13" i="241"/>
  <c r="G11" i="241"/>
  <c r="G9" i="241"/>
  <c r="G7" i="241"/>
  <c r="G24" i="241"/>
  <c r="G22" i="241"/>
  <c r="G20" i="241"/>
  <c r="G18" i="241"/>
  <c r="G16" i="241"/>
  <c r="G14" i="241"/>
  <c r="G23" i="241"/>
  <c r="G21" i="241"/>
  <c r="G19" i="241"/>
  <c r="G17" i="241"/>
  <c r="G12" i="241"/>
  <c r="G8" i="241"/>
  <c r="G10" i="241"/>
  <c r="J14" i="241"/>
  <c r="J12" i="241"/>
  <c r="J10" i="241"/>
  <c r="J8" i="241"/>
  <c r="J23" i="241"/>
  <c r="J21" i="241"/>
  <c r="J19" i="241"/>
  <c r="J17" i="241"/>
  <c r="J15" i="241"/>
  <c r="J13" i="241"/>
  <c r="J24" i="241"/>
  <c r="J22" i="241"/>
  <c r="J20" i="241"/>
  <c r="J18" i="241"/>
  <c r="J16" i="241"/>
  <c r="J9" i="241"/>
  <c r="J11" i="241"/>
  <c r="J7" i="241"/>
  <c r="D14" i="241"/>
  <c r="D12" i="241"/>
  <c r="D10" i="241"/>
  <c r="D8" i="241"/>
  <c r="D23" i="241"/>
  <c r="D21" i="241"/>
  <c r="D19" i="241"/>
  <c r="D17" i="241"/>
  <c r="D15" i="241"/>
  <c r="D13" i="241"/>
  <c r="D24" i="241"/>
  <c r="D22" i="241"/>
  <c r="D20" i="241"/>
  <c r="D18" i="241"/>
  <c r="D16" i="241"/>
  <c r="D7" i="241"/>
  <c r="D9" i="241"/>
  <c r="D11" i="241"/>
  <c r="D21" i="248"/>
  <c r="D17" i="248"/>
  <c r="D13" i="248"/>
  <c r="D9" i="248"/>
  <c r="D24" i="248"/>
  <c r="D22" i="248"/>
  <c r="D20" i="248"/>
  <c r="D18" i="248"/>
  <c r="D16" i="248"/>
  <c r="D14" i="248"/>
  <c r="D12" i="248"/>
  <c r="D10" i="248"/>
  <c r="D8" i="248"/>
  <c r="D23" i="248"/>
  <c r="D19" i="248"/>
  <c r="D15" i="248"/>
  <c r="D11" i="248"/>
  <c r="D7" i="248"/>
  <c r="G24" i="248"/>
  <c r="G22" i="248"/>
  <c r="G18" i="248"/>
  <c r="G14" i="248"/>
  <c r="G10" i="248"/>
  <c r="G23" i="248"/>
  <c r="G21" i="248"/>
  <c r="G19" i="248"/>
  <c r="G17" i="248"/>
  <c r="G15" i="248"/>
  <c r="G13" i="248"/>
  <c r="G11" i="248"/>
  <c r="G9" i="248"/>
  <c r="G7" i="248"/>
  <c r="G20" i="248"/>
  <c r="G16" i="248"/>
  <c r="G12" i="248"/>
  <c r="G8" i="248"/>
  <c r="J19" i="248"/>
  <c r="J15" i="248"/>
  <c r="J11" i="248"/>
  <c r="J7" i="248"/>
  <c r="J24" i="248"/>
  <c r="J22" i="248"/>
  <c r="J20" i="248"/>
  <c r="J18" i="248"/>
  <c r="J16" i="248"/>
  <c r="J14" i="248"/>
  <c r="J12" i="248"/>
  <c r="J10" i="248"/>
  <c r="J8" i="248"/>
  <c r="J23" i="248"/>
  <c r="J21" i="248"/>
  <c r="J17" i="248"/>
  <c r="J13" i="248"/>
  <c r="J9" i="248"/>
  <c r="J24" i="250"/>
  <c r="J22" i="250"/>
  <c r="J20" i="250"/>
  <c r="J18" i="250"/>
  <c r="J16" i="250"/>
  <c r="J14" i="250"/>
  <c r="J12" i="250"/>
  <c r="J10" i="250"/>
  <c r="J8" i="250"/>
  <c r="J23" i="250"/>
  <c r="J21" i="250"/>
  <c r="J13" i="250"/>
  <c r="J15" i="250"/>
  <c r="J7" i="250"/>
  <c r="J17" i="250"/>
  <c r="J9" i="250"/>
  <c r="J19" i="250"/>
  <c r="J11" i="250"/>
  <c r="G23" i="250"/>
  <c r="G21" i="250"/>
  <c r="G19" i="250"/>
  <c r="G17" i="250"/>
  <c r="G15" i="250"/>
  <c r="G13" i="250"/>
  <c r="G11" i="250"/>
  <c r="G9" i="250"/>
  <c r="G7" i="250"/>
  <c r="G24" i="250"/>
  <c r="G22" i="250"/>
  <c r="G16" i="250"/>
  <c r="G8" i="250"/>
  <c r="G18" i="250"/>
  <c r="G10" i="250"/>
  <c r="G20" i="250"/>
  <c r="G12" i="250"/>
  <c r="G14" i="250"/>
  <c r="D24" i="250"/>
  <c r="D22" i="250"/>
  <c r="D20" i="250"/>
  <c r="D18" i="250"/>
  <c r="D16" i="250"/>
  <c r="D14" i="250"/>
  <c r="D12" i="250"/>
  <c r="D10" i="250"/>
  <c r="D8" i="250"/>
  <c r="D23" i="250"/>
  <c r="D19" i="250"/>
  <c r="D11" i="250"/>
  <c r="D21" i="250"/>
  <c r="D13" i="250"/>
  <c r="D15" i="250"/>
  <c r="D7" i="250"/>
  <c r="D17" i="250"/>
  <c r="D9" i="250"/>
  <c r="D23" i="247"/>
  <c r="D21" i="247"/>
  <c r="D17" i="247"/>
  <c r="D13" i="247"/>
  <c r="D11" i="247"/>
  <c r="D9" i="247"/>
  <c r="D24" i="247"/>
  <c r="D22" i="247"/>
  <c r="D20" i="247"/>
  <c r="D18" i="247"/>
  <c r="D16" i="247"/>
  <c r="D14" i="247"/>
  <c r="D12" i="247"/>
  <c r="D10" i="247"/>
  <c r="D8" i="247"/>
  <c r="D19" i="247"/>
  <c r="D15" i="247"/>
  <c r="D7" i="247"/>
  <c r="G24" i="247"/>
  <c r="G18" i="247"/>
  <c r="G14" i="247"/>
  <c r="G23" i="247"/>
  <c r="G21" i="247"/>
  <c r="G19" i="247"/>
  <c r="G17" i="247"/>
  <c r="G15" i="247"/>
  <c r="G13" i="247"/>
  <c r="G11" i="247"/>
  <c r="G9" i="247"/>
  <c r="G7" i="247"/>
  <c r="G22" i="247"/>
  <c r="G20" i="247"/>
  <c r="G16" i="247"/>
  <c r="G12" i="247"/>
  <c r="G10" i="247"/>
  <c r="G8" i="247"/>
  <c r="J19" i="247"/>
  <c r="J15" i="247"/>
  <c r="J7" i="247"/>
  <c r="J24" i="247"/>
  <c r="J22" i="247"/>
  <c r="J20" i="247"/>
  <c r="J18" i="247"/>
  <c r="J16" i="247"/>
  <c r="J14" i="247"/>
  <c r="J12" i="247"/>
  <c r="J10" i="247"/>
  <c r="J8" i="247"/>
  <c r="J23" i="247"/>
  <c r="J21" i="247"/>
  <c r="J17" i="247"/>
  <c r="J13" i="247"/>
  <c r="J11" i="247"/>
  <c r="J9" i="247"/>
  <c r="G23" i="243"/>
  <c r="G21" i="243"/>
  <c r="G19" i="243"/>
  <c r="G17" i="243"/>
  <c r="G15" i="243"/>
  <c r="G13" i="243"/>
  <c r="G11" i="243"/>
  <c r="G9" i="243"/>
  <c r="G7" i="243"/>
  <c r="G24" i="243"/>
  <c r="G22" i="243"/>
  <c r="G16" i="243"/>
  <c r="G8" i="243"/>
  <c r="G18" i="243"/>
  <c r="G10" i="243"/>
  <c r="G20" i="243"/>
  <c r="G12" i="243"/>
  <c r="G14" i="243"/>
  <c r="J24" i="243"/>
  <c r="J22" i="243"/>
  <c r="J20" i="243"/>
  <c r="J18" i="243"/>
  <c r="J16" i="243"/>
  <c r="J14" i="243"/>
  <c r="J12" i="243"/>
  <c r="J10" i="243"/>
  <c r="J8" i="243"/>
  <c r="J23" i="243"/>
  <c r="J21" i="243"/>
  <c r="J13" i="243"/>
  <c r="J15" i="243"/>
  <c r="J7" i="243"/>
  <c r="J17" i="243"/>
  <c r="J9" i="243"/>
  <c r="J19" i="243"/>
  <c r="J11" i="243"/>
  <c r="D24" i="243"/>
  <c r="D22" i="243"/>
  <c r="D20" i="243"/>
  <c r="D18" i="243"/>
  <c r="D16" i="243"/>
  <c r="D14" i="243"/>
  <c r="D12" i="243"/>
  <c r="D10" i="243"/>
  <c r="D8" i="243"/>
  <c r="D23" i="243"/>
  <c r="D19" i="243"/>
  <c r="D11" i="243"/>
  <c r="D21" i="243"/>
  <c r="D13" i="243"/>
  <c r="D15" i="243"/>
  <c r="D7" i="243"/>
  <c r="D17" i="243"/>
  <c r="D9" i="243"/>
  <c r="G22" i="239"/>
  <c r="G18" i="239"/>
  <c r="G14" i="239"/>
  <c r="G10" i="239"/>
  <c r="G24" i="239"/>
  <c r="G20" i="239"/>
  <c r="G16" i="239"/>
  <c r="G11" i="239"/>
  <c r="G21" i="239"/>
  <c r="G17" i="239"/>
  <c r="G13" i="239"/>
  <c r="G9" i="239"/>
  <c r="G12" i="239"/>
  <c r="G8" i="239"/>
  <c r="G23" i="239"/>
  <c r="G19" i="239"/>
  <c r="G15" i="239"/>
  <c r="G7" i="239"/>
  <c r="J24" i="239"/>
  <c r="J20" i="239"/>
  <c r="J16" i="239"/>
  <c r="J12" i="239"/>
  <c r="J8" i="239"/>
  <c r="J22" i="239"/>
  <c r="J18" i="239"/>
  <c r="J14" i="239"/>
  <c r="J21" i="239"/>
  <c r="J13" i="239"/>
  <c r="J9" i="239"/>
  <c r="J23" i="239"/>
  <c r="J19" i="239"/>
  <c r="J15" i="239"/>
  <c r="J11" i="239"/>
  <c r="J7" i="239"/>
  <c r="J10" i="239"/>
  <c r="J17" i="239"/>
  <c r="D24" i="239"/>
  <c r="D20" i="239"/>
  <c r="D16" i="239"/>
  <c r="D12" i="239"/>
  <c r="D8" i="239"/>
  <c r="D22" i="239"/>
  <c r="D18" i="239"/>
  <c r="D17" i="239"/>
  <c r="D23" i="239"/>
  <c r="D19" i="239"/>
  <c r="D15" i="239"/>
  <c r="D11" i="239"/>
  <c r="D7" i="239"/>
  <c r="D14" i="239"/>
  <c r="D10" i="239"/>
  <c r="D21" i="239"/>
  <c r="D13" i="239"/>
  <c r="D9" i="239"/>
  <c r="N36" i="238"/>
  <c r="C36" i="254"/>
  <c r="E29" i="254" s="1"/>
  <c r="L36" i="253"/>
  <c r="L36" i="252"/>
  <c r="C36" i="178"/>
  <c r="C36" i="177"/>
  <c r="E30" i="177" s="1"/>
  <c r="C36" i="176"/>
  <c r="C36" i="181"/>
  <c r="E28" i="181" s="1"/>
  <c r="C36" i="173"/>
  <c r="E30" i="173" s="1"/>
  <c r="C36" i="175"/>
  <c r="E31" i="175" s="1"/>
  <c r="D25" i="175"/>
  <c r="I36" i="252"/>
  <c r="K33" i="252" s="1"/>
  <c r="I36" i="257"/>
  <c r="K30" i="257" s="1"/>
  <c r="F36" i="253"/>
  <c r="C36" i="182"/>
  <c r="E32" i="182" s="1"/>
  <c r="G7" i="171"/>
  <c r="D7" i="171"/>
  <c r="I36" i="260"/>
  <c r="I36" i="255"/>
  <c r="I36" i="242"/>
  <c r="K32" i="242" s="1"/>
  <c r="I36" i="245"/>
  <c r="I36" i="250"/>
  <c r="K28" i="250" s="1"/>
  <c r="C36" i="239"/>
  <c r="I36" i="246"/>
  <c r="I36" i="243"/>
  <c r="K16" i="243" s="1"/>
  <c r="C36" i="183"/>
  <c r="C36" i="174"/>
  <c r="C36" i="179"/>
  <c r="L25" i="171"/>
  <c r="L34" i="171"/>
  <c r="I36" i="259"/>
  <c r="I36" i="256"/>
  <c r="I36" i="254"/>
  <c r="F36" i="254"/>
  <c r="I36" i="253"/>
  <c r="C36" i="252"/>
  <c r="I36" i="251"/>
  <c r="C36" i="251"/>
  <c r="I36" i="244"/>
  <c r="I36" i="249"/>
  <c r="I36" i="241"/>
  <c r="C36" i="241"/>
  <c r="I36" i="248"/>
  <c r="I36" i="247"/>
  <c r="K16" i="247" s="1"/>
  <c r="L34" i="239"/>
  <c r="L25" i="239"/>
  <c r="J7" i="237"/>
  <c r="C36" i="172"/>
  <c r="I36" i="171"/>
  <c r="J7" i="171"/>
  <c r="F36" i="171"/>
  <c r="C36" i="171"/>
  <c r="C36" i="260"/>
  <c r="F36" i="260"/>
  <c r="F36" i="259"/>
  <c r="C36" i="259"/>
  <c r="F36" i="257"/>
  <c r="C36" i="257"/>
  <c r="C36" i="256"/>
  <c r="F36" i="256"/>
  <c r="C36" i="255"/>
  <c r="F36" i="255"/>
  <c r="L36" i="254"/>
  <c r="C36" i="253"/>
  <c r="H33" i="252"/>
  <c r="H32" i="252"/>
  <c r="H31" i="252"/>
  <c r="H30" i="252"/>
  <c r="H29" i="252"/>
  <c r="H28" i="252"/>
  <c r="K29" i="252"/>
  <c r="K30" i="252"/>
  <c r="F36" i="251"/>
  <c r="F36" i="246"/>
  <c r="F36" i="244"/>
  <c r="C36" i="244"/>
  <c r="F36" i="242"/>
  <c r="C36" i="242"/>
  <c r="C36" i="249"/>
  <c r="F36" i="249"/>
  <c r="F36" i="245"/>
  <c r="C36" i="245"/>
  <c r="F36" i="241"/>
  <c r="F36" i="248"/>
  <c r="C36" i="248"/>
  <c r="F36" i="250"/>
  <c r="C36" i="250"/>
  <c r="F36" i="247"/>
  <c r="C36" i="247"/>
  <c r="C36" i="243"/>
  <c r="I36" i="239"/>
  <c r="F36" i="239"/>
  <c r="E33" i="177" l="1"/>
  <c r="E31" i="177"/>
  <c r="E29" i="177"/>
  <c r="E31" i="173"/>
  <c r="E32" i="175"/>
  <c r="K29" i="250"/>
  <c r="K33" i="250"/>
  <c r="E29" i="181"/>
  <c r="E33" i="181"/>
  <c r="E30" i="181"/>
  <c r="E32" i="181"/>
  <c r="E31" i="181"/>
  <c r="E32" i="177"/>
  <c r="K9" i="171"/>
  <c r="K13" i="171"/>
  <c r="K17" i="171"/>
  <c r="K21" i="171"/>
  <c r="K11" i="171"/>
  <c r="K19" i="171"/>
  <c r="K8" i="171"/>
  <c r="K16" i="171"/>
  <c r="K24" i="171"/>
  <c r="K10" i="171"/>
  <c r="K14" i="171"/>
  <c r="K18" i="171"/>
  <c r="K22" i="171"/>
  <c r="K15" i="171"/>
  <c r="K23" i="171"/>
  <c r="K12" i="171"/>
  <c r="K20" i="171"/>
  <c r="H10" i="171"/>
  <c r="H14" i="171"/>
  <c r="H18" i="171"/>
  <c r="H22" i="171"/>
  <c r="H11" i="171"/>
  <c r="H15" i="171"/>
  <c r="H19" i="171"/>
  <c r="H23" i="171"/>
  <c r="H8" i="171"/>
  <c r="H12" i="171"/>
  <c r="H16" i="171"/>
  <c r="H20" i="171"/>
  <c r="H24" i="171"/>
  <c r="H9" i="171"/>
  <c r="H13" i="171"/>
  <c r="H17" i="171"/>
  <c r="H21" i="171"/>
  <c r="M8" i="171"/>
  <c r="M12" i="171"/>
  <c r="M16" i="171"/>
  <c r="M20" i="171"/>
  <c r="M24" i="171"/>
  <c r="M23" i="171"/>
  <c r="M17" i="171"/>
  <c r="M19" i="171"/>
  <c r="M14" i="171"/>
  <c r="M13" i="171"/>
  <c r="M15" i="171"/>
  <c r="M10" i="171"/>
  <c r="M9" i="171"/>
  <c r="M22" i="171"/>
  <c r="M11" i="171"/>
  <c r="M21" i="171"/>
  <c r="M18" i="171"/>
  <c r="K31" i="257"/>
  <c r="K29" i="257"/>
  <c r="E31" i="254"/>
  <c r="K28" i="252"/>
  <c r="K31" i="252"/>
  <c r="D25" i="246"/>
  <c r="E29" i="183"/>
  <c r="E24" i="183"/>
  <c r="E22" i="183"/>
  <c r="E20" i="183"/>
  <c r="E18" i="183"/>
  <c r="E16" i="183"/>
  <c r="E14" i="183"/>
  <c r="E12" i="183"/>
  <c r="E10" i="183"/>
  <c r="E8" i="183"/>
  <c r="E21" i="183"/>
  <c r="E19" i="183"/>
  <c r="E17" i="183"/>
  <c r="E13" i="183"/>
  <c r="E11" i="183"/>
  <c r="E7" i="183"/>
  <c r="E23" i="183"/>
  <c r="E15" i="183"/>
  <c r="E9" i="183"/>
  <c r="E24" i="178"/>
  <c r="E22" i="178"/>
  <c r="E20" i="178"/>
  <c r="E18" i="178"/>
  <c r="E16" i="178"/>
  <c r="E14" i="178"/>
  <c r="E12" i="178"/>
  <c r="E10" i="178"/>
  <c r="E8" i="178"/>
  <c r="E23" i="178"/>
  <c r="E21" i="178"/>
  <c r="E19" i="178"/>
  <c r="E17" i="178"/>
  <c r="E15" i="178"/>
  <c r="E13" i="178"/>
  <c r="E11" i="178"/>
  <c r="E9" i="178"/>
  <c r="E7" i="178"/>
  <c r="E24" i="176"/>
  <c r="E22" i="176"/>
  <c r="E20" i="176"/>
  <c r="E18" i="176"/>
  <c r="E16" i="176"/>
  <c r="E14" i="176"/>
  <c r="E12" i="176"/>
  <c r="E10" i="176"/>
  <c r="E8" i="176"/>
  <c r="E21" i="176"/>
  <c r="E19" i="176"/>
  <c r="E15" i="176"/>
  <c r="E11" i="176"/>
  <c r="E7" i="176"/>
  <c r="E23" i="176"/>
  <c r="E17" i="176"/>
  <c r="E13" i="176"/>
  <c r="E9" i="176"/>
  <c r="E24" i="174"/>
  <c r="E22" i="174"/>
  <c r="E20" i="174"/>
  <c r="E18" i="174"/>
  <c r="E16" i="174"/>
  <c r="E14" i="174"/>
  <c r="E12" i="174"/>
  <c r="E10" i="174"/>
  <c r="E8" i="174"/>
  <c r="E23" i="174"/>
  <c r="E21" i="174"/>
  <c r="E19" i="174"/>
  <c r="E17" i="174"/>
  <c r="E15" i="174"/>
  <c r="E13" i="174"/>
  <c r="E11" i="174"/>
  <c r="E9" i="174"/>
  <c r="E7" i="174"/>
  <c r="E24" i="181"/>
  <c r="E22" i="181"/>
  <c r="E20" i="181"/>
  <c r="E18" i="181"/>
  <c r="E16" i="181"/>
  <c r="E14" i="181"/>
  <c r="E12" i="181"/>
  <c r="E10" i="181"/>
  <c r="E8" i="181"/>
  <c r="E23" i="181"/>
  <c r="E21" i="181"/>
  <c r="E19" i="181"/>
  <c r="E17" i="181"/>
  <c r="E15" i="181"/>
  <c r="E13" i="181"/>
  <c r="E11" i="181"/>
  <c r="E9" i="181"/>
  <c r="E7" i="181"/>
  <c r="E24" i="177"/>
  <c r="E22" i="177"/>
  <c r="E20" i="177"/>
  <c r="E18" i="177"/>
  <c r="E16" i="177"/>
  <c r="E14" i="177"/>
  <c r="E12" i="177"/>
  <c r="E10" i="177"/>
  <c r="E8" i="177"/>
  <c r="E23" i="177"/>
  <c r="E21" i="177"/>
  <c r="E19" i="177"/>
  <c r="E17" i="177"/>
  <c r="E15" i="177"/>
  <c r="E13" i="177"/>
  <c r="E11" i="177"/>
  <c r="E9" i="177"/>
  <c r="E7" i="177"/>
  <c r="E28" i="177"/>
  <c r="E34" i="177" s="1"/>
  <c r="E24" i="173"/>
  <c r="E22" i="173"/>
  <c r="E20" i="173"/>
  <c r="E18" i="173"/>
  <c r="E16" i="173"/>
  <c r="E14" i="173"/>
  <c r="E12" i="173"/>
  <c r="E10" i="173"/>
  <c r="E8" i="173"/>
  <c r="E21" i="173"/>
  <c r="E17" i="173"/>
  <c r="E13" i="173"/>
  <c r="E9" i="173"/>
  <c r="E23" i="173"/>
  <c r="E19" i="173"/>
  <c r="E15" i="173"/>
  <c r="E11" i="173"/>
  <c r="E7" i="173"/>
  <c r="E32" i="173"/>
  <c r="E24" i="182"/>
  <c r="E22" i="182"/>
  <c r="E20" i="182"/>
  <c r="E18" i="182"/>
  <c r="E16" i="182"/>
  <c r="E14" i="182"/>
  <c r="E12" i="182"/>
  <c r="E10" i="182"/>
  <c r="E8" i="182"/>
  <c r="E23" i="182"/>
  <c r="E21" i="182"/>
  <c r="E19" i="182"/>
  <c r="E17" i="182"/>
  <c r="E15" i="182"/>
  <c r="E13" i="182"/>
  <c r="E11" i="182"/>
  <c r="E9" i="182"/>
  <c r="E7" i="182"/>
  <c r="E33" i="179"/>
  <c r="E24" i="179"/>
  <c r="E22" i="179"/>
  <c r="E20" i="179"/>
  <c r="E18" i="179"/>
  <c r="E16" i="179"/>
  <c r="E14" i="179"/>
  <c r="E12" i="179"/>
  <c r="E10" i="179"/>
  <c r="E8" i="179"/>
  <c r="E21" i="179"/>
  <c r="E17" i="179"/>
  <c r="E11" i="179"/>
  <c r="E7" i="179"/>
  <c r="E23" i="179"/>
  <c r="E19" i="179"/>
  <c r="E15" i="179"/>
  <c r="E13" i="179"/>
  <c r="E9" i="179"/>
  <c r="E24" i="175"/>
  <c r="E22" i="175"/>
  <c r="E20" i="175"/>
  <c r="E18" i="175"/>
  <c r="E16" i="175"/>
  <c r="E14" i="175"/>
  <c r="E12" i="175"/>
  <c r="E10" i="175"/>
  <c r="E8" i="175"/>
  <c r="E23" i="175"/>
  <c r="E21" i="175"/>
  <c r="E19" i="175"/>
  <c r="E17" i="175"/>
  <c r="E15" i="175"/>
  <c r="E13" i="175"/>
  <c r="E11" i="175"/>
  <c r="E9" i="175"/>
  <c r="E7" i="175"/>
  <c r="E29" i="175"/>
  <c r="E30" i="175"/>
  <c r="E33" i="175"/>
  <c r="E28" i="175"/>
  <c r="E24" i="172"/>
  <c r="E22" i="172"/>
  <c r="E20" i="172"/>
  <c r="E18" i="172"/>
  <c r="E16" i="172"/>
  <c r="E14" i="172"/>
  <c r="E12" i="172"/>
  <c r="E10" i="172"/>
  <c r="E8" i="172"/>
  <c r="E29" i="172"/>
  <c r="E21" i="172"/>
  <c r="E17" i="172"/>
  <c r="E13" i="172"/>
  <c r="E9" i="172"/>
  <c r="E30" i="172"/>
  <c r="E23" i="172"/>
  <c r="E19" i="172"/>
  <c r="E15" i="172"/>
  <c r="E11" i="172"/>
  <c r="E7" i="172"/>
  <c r="E28" i="172"/>
  <c r="E8" i="171"/>
  <c r="E12" i="171"/>
  <c r="E16" i="171"/>
  <c r="E20" i="171"/>
  <c r="E24" i="171"/>
  <c r="E9" i="171"/>
  <c r="E13" i="171"/>
  <c r="E17" i="171"/>
  <c r="E21" i="171"/>
  <c r="E10" i="171"/>
  <c r="E14" i="171"/>
  <c r="E18" i="171"/>
  <c r="E22" i="171"/>
  <c r="E11" i="171"/>
  <c r="E15" i="171"/>
  <c r="E19" i="171"/>
  <c r="E23" i="171"/>
  <c r="E24" i="260"/>
  <c r="E22" i="260"/>
  <c r="E20" i="260"/>
  <c r="E18" i="260"/>
  <c r="E16" i="260"/>
  <c r="E14" i="260"/>
  <c r="E12" i="260"/>
  <c r="E10" i="260"/>
  <c r="E8" i="260"/>
  <c r="E23" i="260"/>
  <c r="E21" i="260"/>
  <c r="E19" i="260"/>
  <c r="E17" i="260"/>
  <c r="E15" i="260"/>
  <c r="E13" i="260"/>
  <c r="E11" i="260"/>
  <c r="E9" i="260"/>
  <c r="E7" i="260"/>
  <c r="H23" i="260"/>
  <c r="H21" i="260"/>
  <c r="H19" i="260"/>
  <c r="H17" i="260"/>
  <c r="H15" i="260"/>
  <c r="H13" i="260"/>
  <c r="H11" i="260"/>
  <c r="H9" i="260"/>
  <c r="H7" i="260"/>
  <c r="H24" i="260"/>
  <c r="H22" i="260"/>
  <c r="H20" i="260"/>
  <c r="H18" i="260"/>
  <c r="H16" i="260"/>
  <c r="H14" i="260"/>
  <c r="H12" i="260"/>
  <c r="H10" i="260"/>
  <c r="H8" i="260"/>
  <c r="K33" i="260"/>
  <c r="K24" i="260"/>
  <c r="K22" i="260"/>
  <c r="K20" i="260"/>
  <c r="K18" i="260"/>
  <c r="K16" i="260"/>
  <c r="K14" i="260"/>
  <c r="K12" i="260"/>
  <c r="K10" i="260"/>
  <c r="K8" i="260"/>
  <c r="K23" i="260"/>
  <c r="K21" i="260"/>
  <c r="K19" i="260"/>
  <c r="K17" i="260"/>
  <c r="K15" i="260"/>
  <c r="K13" i="260"/>
  <c r="K11" i="260"/>
  <c r="K9" i="260"/>
  <c r="K7" i="260"/>
  <c r="K30" i="260"/>
  <c r="K28" i="260"/>
  <c r="K24" i="259"/>
  <c r="K22" i="259"/>
  <c r="K20" i="259"/>
  <c r="K18" i="259"/>
  <c r="K16" i="259"/>
  <c r="K14" i="259"/>
  <c r="K12" i="259"/>
  <c r="K10" i="259"/>
  <c r="K8" i="259"/>
  <c r="K23" i="259"/>
  <c r="K21" i="259"/>
  <c r="K17" i="259"/>
  <c r="K13" i="259"/>
  <c r="K9" i="259"/>
  <c r="K19" i="259"/>
  <c r="K15" i="259"/>
  <c r="K11" i="259"/>
  <c r="K7" i="259"/>
  <c r="H23" i="259"/>
  <c r="H21" i="259"/>
  <c r="H19" i="259"/>
  <c r="H17" i="259"/>
  <c r="H15" i="259"/>
  <c r="H13" i="259"/>
  <c r="H11" i="259"/>
  <c r="H9" i="259"/>
  <c r="H7" i="259"/>
  <c r="H20" i="259"/>
  <c r="H16" i="259"/>
  <c r="H12" i="259"/>
  <c r="H8" i="259"/>
  <c r="H24" i="259"/>
  <c r="H22" i="259"/>
  <c r="H18" i="259"/>
  <c r="H14" i="259"/>
  <c r="H10" i="259"/>
  <c r="E24" i="259"/>
  <c r="E22" i="259"/>
  <c r="E20" i="259"/>
  <c r="E18" i="259"/>
  <c r="E16" i="259"/>
  <c r="E14" i="259"/>
  <c r="E12" i="259"/>
  <c r="E10" i="259"/>
  <c r="E8" i="259"/>
  <c r="E23" i="259"/>
  <c r="E19" i="259"/>
  <c r="E15" i="259"/>
  <c r="E11" i="259"/>
  <c r="E7" i="259"/>
  <c r="E21" i="259"/>
  <c r="E17" i="259"/>
  <c r="E13" i="259"/>
  <c r="E9" i="259"/>
  <c r="H23" i="257"/>
  <c r="H21" i="257"/>
  <c r="H19" i="257"/>
  <c r="H17" i="257"/>
  <c r="H15" i="257"/>
  <c r="H13" i="257"/>
  <c r="H11" i="257"/>
  <c r="H9" i="257"/>
  <c r="H7" i="257"/>
  <c r="H24" i="257"/>
  <c r="H22" i="257"/>
  <c r="H20" i="257"/>
  <c r="H18" i="257"/>
  <c r="H16" i="257"/>
  <c r="H14" i="257"/>
  <c r="H12" i="257"/>
  <c r="H10" i="257"/>
  <c r="H8" i="257"/>
  <c r="E24" i="257"/>
  <c r="E22" i="257"/>
  <c r="E20" i="257"/>
  <c r="E18" i="257"/>
  <c r="E16" i="257"/>
  <c r="E14" i="257"/>
  <c r="E12" i="257"/>
  <c r="E10" i="257"/>
  <c r="E8" i="257"/>
  <c r="E23" i="257"/>
  <c r="E21" i="257"/>
  <c r="E19" i="257"/>
  <c r="E17" i="257"/>
  <c r="E15" i="257"/>
  <c r="E13" i="257"/>
  <c r="E11" i="257"/>
  <c r="E9" i="257"/>
  <c r="E7" i="257"/>
  <c r="K33" i="257"/>
  <c r="K24" i="257"/>
  <c r="K22" i="257"/>
  <c r="K20" i="257"/>
  <c r="K18" i="257"/>
  <c r="K16" i="257"/>
  <c r="K14" i="257"/>
  <c r="K12" i="257"/>
  <c r="K10" i="257"/>
  <c r="K8" i="257"/>
  <c r="K23" i="257"/>
  <c r="K21" i="257"/>
  <c r="K19" i="257"/>
  <c r="K17" i="257"/>
  <c r="K15" i="257"/>
  <c r="K13" i="257"/>
  <c r="K11" i="257"/>
  <c r="K9" i="257"/>
  <c r="K7" i="257"/>
  <c r="H23" i="256"/>
  <c r="H21" i="256"/>
  <c r="H19" i="256"/>
  <c r="H17" i="256"/>
  <c r="H15" i="256"/>
  <c r="H13" i="256"/>
  <c r="H11" i="256"/>
  <c r="H9" i="256"/>
  <c r="H7" i="256"/>
  <c r="H22" i="256"/>
  <c r="H18" i="256"/>
  <c r="H14" i="256"/>
  <c r="H10" i="256"/>
  <c r="H24" i="256"/>
  <c r="H20" i="256"/>
  <c r="H16" i="256"/>
  <c r="H12" i="256"/>
  <c r="H8" i="256"/>
  <c r="K33" i="256"/>
  <c r="K24" i="256"/>
  <c r="K22" i="256"/>
  <c r="K20" i="256"/>
  <c r="K18" i="256"/>
  <c r="K16" i="256"/>
  <c r="K14" i="256"/>
  <c r="K12" i="256"/>
  <c r="K10" i="256"/>
  <c r="K8" i="256"/>
  <c r="K23" i="256"/>
  <c r="K19" i="256"/>
  <c r="K15" i="256"/>
  <c r="K11" i="256"/>
  <c r="K7" i="256"/>
  <c r="K21" i="256"/>
  <c r="K17" i="256"/>
  <c r="K13" i="256"/>
  <c r="K9" i="256"/>
  <c r="E24" i="256"/>
  <c r="E22" i="256"/>
  <c r="E20" i="256"/>
  <c r="E18" i="256"/>
  <c r="E16" i="256"/>
  <c r="E14" i="256"/>
  <c r="E12" i="256"/>
  <c r="E10" i="256"/>
  <c r="E8" i="256"/>
  <c r="E21" i="256"/>
  <c r="E17" i="256"/>
  <c r="E13" i="256"/>
  <c r="E9" i="256"/>
  <c r="E23" i="256"/>
  <c r="E19" i="256"/>
  <c r="E15" i="256"/>
  <c r="E11" i="256"/>
  <c r="E7" i="256"/>
  <c r="K24" i="255"/>
  <c r="K22" i="255"/>
  <c r="K20" i="255"/>
  <c r="K18" i="255"/>
  <c r="K16" i="255"/>
  <c r="K23" i="255"/>
  <c r="K21" i="255"/>
  <c r="K19" i="255"/>
  <c r="K17" i="255"/>
  <c r="K15" i="255"/>
  <c r="K13" i="255"/>
  <c r="K11" i="255"/>
  <c r="K9" i="255"/>
  <c r="K7" i="255"/>
  <c r="K14" i="255"/>
  <c r="K10" i="255"/>
  <c r="K12" i="255"/>
  <c r="K8" i="255"/>
  <c r="H23" i="255"/>
  <c r="H21" i="255"/>
  <c r="H19" i="255"/>
  <c r="H17" i="255"/>
  <c r="H24" i="255"/>
  <c r="H22" i="255"/>
  <c r="H20" i="255"/>
  <c r="H18" i="255"/>
  <c r="H16" i="255"/>
  <c r="H14" i="255"/>
  <c r="H12" i="255"/>
  <c r="H10" i="255"/>
  <c r="H8" i="255"/>
  <c r="H15" i="255"/>
  <c r="H13" i="255"/>
  <c r="H7" i="255"/>
  <c r="H9" i="255"/>
  <c r="H11" i="255"/>
  <c r="E24" i="255"/>
  <c r="E22" i="255"/>
  <c r="E20" i="255"/>
  <c r="E18" i="255"/>
  <c r="E23" i="255"/>
  <c r="E21" i="255"/>
  <c r="E19" i="255"/>
  <c r="E17" i="255"/>
  <c r="E15" i="255"/>
  <c r="E13" i="255"/>
  <c r="E11" i="255"/>
  <c r="E9" i="255"/>
  <c r="E7" i="255"/>
  <c r="E16" i="255"/>
  <c r="E14" i="255"/>
  <c r="E8" i="255"/>
  <c r="E10" i="255"/>
  <c r="E12" i="255"/>
  <c r="E23" i="254"/>
  <c r="E19" i="254"/>
  <c r="E15" i="254"/>
  <c r="E11" i="254"/>
  <c r="E7" i="254"/>
  <c r="E22" i="254"/>
  <c r="E18" i="254"/>
  <c r="E14" i="254"/>
  <c r="E10" i="254"/>
  <c r="E21" i="254"/>
  <c r="E16" i="254"/>
  <c r="E12" i="254"/>
  <c r="E8" i="254"/>
  <c r="E24" i="254"/>
  <c r="E20" i="254"/>
  <c r="E17" i="254"/>
  <c r="E13" i="254"/>
  <c r="E9" i="254"/>
  <c r="E30" i="254"/>
  <c r="H21" i="254"/>
  <c r="H17" i="254"/>
  <c r="H13" i="254"/>
  <c r="H9" i="254"/>
  <c r="H24" i="254"/>
  <c r="H20" i="254"/>
  <c r="H16" i="254"/>
  <c r="H12" i="254"/>
  <c r="H8" i="254"/>
  <c r="H23" i="254"/>
  <c r="H19" i="254"/>
  <c r="H18" i="254"/>
  <c r="H14" i="254"/>
  <c r="H10" i="254"/>
  <c r="H22" i="254"/>
  <c r="H15" i="254"/>
  <c r="H11" i="254"/>
  <c r="H7" i="254"/>
  <c r="E32" i="254"/>
  <c r="K33" i="254"/>
  <c r="K23" i="254"/>
  <c r="K19" i="254"/>
  <c r="K15" i="254"/>
  <c r="K11" i="254"/>
  <c r="K7" i="254"/>
  <c r="K22" i="254"/>
  <c r="K18" i="254"/>
  <c r="K14" i="254"/>
  <c r="K10" i="254"/>
  <c r="K21" i="254"/>
  <c r="K24" i="254"/>
  <c r="K20" i="254"/>
  <c r="K17" i="254"/>
  <c r="K13" i="254"/>
  <c r="K9" i="254"/>
  <c r="K16" i="254"/>
  <c r="K12" i="254"/>
  <c r="K8" i="254"/>
  <c r="E33" i="254"/>
  <c r="N22" i="254"/>
  <c r="N21" i="254"/>
  <c r="N18" i="254"/>
  <c r="N14" i="254"/>
  <c r="N10" i="254"/>
  <c r="N17" i="254"/>
  <c r="N13" i="254"/>
  <c r="N9" i="254"/>
  <c r="N19" i="254"/>
  <c r="N7" i="254"/>
  <c r="N8" i="254"/>
  <c r="N20" i="254"/>
  <c r="N23" i="254"/>
  <c r="N15" i="254"/>
  <c r="N16" i="254"/>
  <c r="N12" i="254"/>
  <c r="N11" i="254"/>
  <c r="N24" i="254"/>
  <c r="E28" i="254"/>
  <c r="N33" i="253"/>
  <c r="N22" i="253"/>
  <c r="N21" i="253"/>
  <c r="N18" i="253"/>
  <c r="N14" i="253"/>
  <c r="N10" i="253"/>
  <c r="N17" i="253"/>
  <c r="N13" i="253"/>
  <c r="N9" i="253"/>
  <c r="N19" i="253"/>
  <c r="N7" i="253"/>
  <c r="N8" i="253"/>
  <c r="N20" i="253"/>
  <c r="N11" i="253"/>
  <c r="N24" i="253"/>
  <c r="N23" i="253"/>
  <c r="N15" i="253"/>
  <c r="N16" i="253"/>
  <c r="N12" i="253"/>
  <c r="K31" i="253"/>
  <c r="K23" i="253"/>
  <c r="K19" i="253"/>
  <c r="K15" i="253"/>
  <c r="K11" i="253"/>
  <c r="K7" i="253"/>
  <c r="K22" i="253"/>
  <c r="K18" i="253"/>
  <c r="K14" i="253"/>
  <c r="K10" i="253"/>
  <c r="K21" i="253"/>
  <c r="K24" i="253"/>
  <c r="K20" i="253"/>
  <c r="K17" i="253"/>
  <c r="K13" i="253"/>
  <c r="K9" i="253"/>
  <c r="K16" i="253"/>
  <c r="K12" i="253"/>
  <c r="K8" i="253"/>
  <c r="H21" i="253"/>
  <c r="H17" i="253"/>
  <c r="H13" i="253"/>
  <c r="H9" i="253"/>
  <c r="H24" i="253"/>
  <c r="H20" i="253"/>
  <c r="H16" i="253"/>
  <c r="H12" i="253"/>
  <c r="H8" i="253"/>
  <c r="H23" i="253"/>
  <c r="H19" i="253"/>
  <c r="H18" i="253"/>
  <c r="H14" i="253"/>
  <c r="H10" i="253"/>
  <c r="H22" i="253"/>
  <c r="H15" i="253"/>
  <c r="H11" i="253"/>
  <c r="H7" i="253"/>
  <c r="E23" i="253"/>
  <c r="E19" i="253"/>
  <c r="E15" i="253"/>
  <c r="E11" i="253"/>
  <c r="E7" i="253"/>
  <c r="E22" i="253"/>
  <c r="E18" i="253"/>
  <c r="E14" i="253"/>
  <c r="E10" i="253"/>
  <c r="E21" i="253"/>
  <c r="E16" i="253"/>
  <c r="E12" i="253"/>
  <c r="E8" i="253"/>
  <c r="E24" i="253"/>
  <c r="E20" i="253"/>
  <c r="E17" i="253"/>
  <c r="E13" i="253"/>
  <c r="E9" i="253"/>
  <c r="N32" i="252"/>
  <c r="N22" i="252"/>
  <c r="N14" i="252"/>
  <c r="N21" i="252"/>
  <c r="N13" i="252"/>
  <c r="N18" i="252"/>
  <c r="N10" i="252"/>
  <c r="N17" i="252"/>
  <c r="N9" i="252"/>
  <c r="N12" i="252"/>
  <c r="N23" i="252"/>
  <c r="N19" i="252"/>
  <c r="N16" i="252"/>
  <c r="N15" i="252"/>
  <c r="N7" i="252"/>
  <c r="N20" i="252"/>
  <c r="N11" i="252"/>
  <c r="N8" i="252"/>
  <c r="N24" i="252"/>
  <c r="N33" i="252"/>
  <c r="E33" i="252"/>
  <c r="E23" i="252"/>
  <c r="E19" i="252"/>
  <c r="E15" i="252"/>
  <c r="E11" i="252"/>
  <c r="E7" i="252"/>
  <c r="E17" i="252"/>
  <c r="E24" i="252"/>
  <c r="E20" i="252"/>
  <c r="E22" i="252"/>
  <c r="E18" i="252"/>
  <c r="E14" i="252"/>
  <c r="E10" i="252"/>
  <c r="E21" i="252"/>
  <c r="E13" i="252"/>
  <c r="E9" i="252"/>
  <c r="E16" i="252"/>
  <c r="E12" i="252"/>
  <c r="E8" i="252"/>
  <c r="K32" i="252"/>
  <c r="K34" i="252" s="1"/>
  <c r="K23" i="252"/>
  <c r="K19" i="252"/>
  <c r="K15" i="252"/>
  <c r="K11" i="252"/>
  <c r="K7" i="252"/>
  <c r="K21" i="252"/>
  <c r="K13" i="252"/>
  <c r="K9" i="252"/>
  <c r="K16" i="252"/>
  <c r="K12" i="252"/>
  <c r="K8" i="252"/>
  <c r="K22" i="252"/>
  <c r="K18" i="252"/>
  <c r="K14" i="252"/>
  <c r="K10" i="252"/>
  <c r="K17" i="252"/>
  <c r="K24" i="252"/>
  <c r="K20" i="252"/>
  <c r="H21" i="252"/>
  <c r="H17" i="252"/>
  <c r="H13" i="252"/>
  <c r="H9" i="252"/>
  <c r="H23" i="252"/>
  <c r="H11" i="252"/>
  <c r="H18" i="252"/>
  <c r="H10" i="252"/>
  <c r="H24" i="252"/>
  <c r="H20" i="252"/>
  <c r="H16" i="252"/>
  <c r="H12" i="252"/>
  <c r="H8" i="252"/>
  <c r="H19" i="252"/>
  <c r="H15" i="252"/>
  <c r="H7" i="252"/>
  <c r="H22" i="252"/>
  <c r="H14" i="252"/>
  <c r="H23" i="251"/>
  <c r="H21" i="251"/>
  <c r="H19" i="251"/>
  <c r="H17" i="251"/>
  <c r="H15" i="251"/>
  <c r="H13" i="251"/>
  <c r="H11" i="251"/>
  <c r="H9" i="251"/>
  <c r="H7" i="251"/>
  <c r="H20" i="251"/>
  <c r="H16" i="251"/>
  <c r="H12" i="251"/>
  <c r="H8" i="251"/>
  <c r="H24" i="251"/>
  <c r="H22" i="251"/>
  <c r="H18" i="251"/>
  <c r="H14" i="251"/>
  <c r="H10" i="251"/>
  <c r="K30" i="251"/>
  <c r="K24" i="251"/>
  <c r="K22" i="251"/>
  <c r="K20" i="251"/>
  <c r="K18" i="251"/>
  <c r="K16" i="251"/>
  <c r="K14" i="251"/>
  <c r="K12" i="251"/>
  <c r="K10" i="251"/>
  <c r="K8" i="251"/>
  <c r="K23" i="251"/>
  <c r="K21" i="251"/>
  <c r="K17" i="251"/>
  <c r="K13" i="251"/>
  <c r="K9" i="251"/>
  <c r="K19" i="251"/>
  <c r="K15" i="251"/>
  <c r="K11" i="251"/>
  <c r="K7" i="251"/>
  <c r="E24" i="251"/>
  <c r="E22" i="251"/>
  <c r="E20" i="251"/>
  <c r="E18" i="251"/>
  <c r="E16" i="251"/>
  <c r="E14" i="251"/>
  <c r="E12" i="251"/>
  <c r="E10" i="251"/>
  <c r="E8" i="251"/>
  <c r="E23" i="251"/>
  <c r="E19" i="251"/>
  <c r="E15" i="251"/>
  <c r="E11" i="251"/>
  <c r="E7" i="251"/>
  <c r="E21" i="251"/>
  <c r="E17" i="251"/>
  <c r="E13" i="251"/>
  <c r="E9" i="251"/>
  <c r="K33" i="246"/>
  <c r="K24" i="246"/>
  <c r="K22" i="246"/>
  <c r="K20" i="246"/>
  <c r="K18" i="246"/>
  <c r="K16" i="246"/>
  <c r="K14" i="246"/>
  <c r="K12" i="246"/>
  <c r="K10" i="246"/>
  <c r="K8" i="246"/>
  <c r="K23" i="246"/>
  <c r="K21" i="246"/>
  <c r="K19" i="246"/>
  <c r="K17" i="246"/>
  <c r="K15" i="246"/>
  <c r="K13" i="246"/>
  <c r="K11" i="246"/>
  <c r="K9" i="246"/>
  <c r="K7" i="246"/>
  <c r="H23" i="246"/>
  <c r="H21" i="246"/>
  <c r="H19" i="246"/>
  <c r="H17" i="246"/>
  <c r="H15" i="246"/>
  <c r="H13" i="246"/>
  <c r="H11" i="246"/>
  <c r="H9" i="246"/>
  <c r="H7" i="246"/>
  <c r="H24" i="246"/>
  <c r="H22" i="246"/>
  <c r="H20" i="246"/>
  <c r="H18" i="246"/>
  <c r="H16" i="246"/>
  <c r="H14" i="246"/>
  <c r="H12" i="246"/>
  <c r="H10" i="246"/>
  <c r="H8" i="246"/>
  <c r="E24" i="246"/>
  <c r="E22" i="246"/>
  <c r="E20" i="246"/>
  <c r="E18" i="246"/>
  <c r="E16" i="246"/>
  <c r="E14" i="246"/>
  <c r="E12" i="246"/>
  <c r="E10" i="246"/>
  <c r="E8" i="246"/>
  <c r="E23" i="246"/>
  <c r="E21" i="246"/>
  <c r="E19" i="246"/>
  <c r="E17" i="246"/>
  <c r="E15" i="246"/>
  <c r="E13" i="246"/>
  <c r="E11" i="246"/>
  <c r="E9" i="246"/>
  <c r="E7" i="246"/>
  <c r="E24" i="244"/>
  <c r="E22" i="244"/>
  <c r="E20" i="244"/>
  <c r="E18" i="244"/>
  <c r="E16" i="244"/>
  <c r="E14" i="244"/>
  <c r="E12" i="244"/>
  <c r="E10" i="244"/>
  <c r="E8" i="244"/>
  <c r="E21" i="244"/>
  <c r="E17" i="244"/>
  <c r="E13" i="244"/>
  <c r="E9" i="244"/>
  <c r="E23" i="244"/>
  <c r="E19" i="244"/>
  <c r="E15" i="244"/>
  <c r="E11" i="244"/>
  <c r="E7" i="244"/>
  <c r="K29" i="244"/>
  <c r="K24" i="244"/>
  <c r="K22" i="244"/>
  <c r="K20" i="244"/>
  <c r="K18" i="244"/>
  <c r="K16" i="244"/>
  <c r="K14" i="244"/>
  <c r="K12" i="244"/>
  <c r="K10" i="244"/>
  <c r="K8" i="244"/>
  <c r="K23" i="244"/>
  <c r="K19" i="244"/>
  <c r="K15" i="244"/>
  <c r="K11" i="244"/>
  <c r="K7" i="244"/>
  <c r="K21" i="244"/>
  <c r="K17" i="244"/>
  <c r="K13" i="244"/>
  <c r="K9" i="244"/>
  <c r="H23" i="244"/>
  <c r="H21" i="244"/>
  <c r="H19" i="244"/>
  <c r="H17" i="244"/>
  <c r="H15" i="244"/>
  <c r="H13" i="244"/>
  <c r="H11" i="244"/>
  <c r="H9" i="244"/>
  <c r="H7" i="244"/>
  <c r="H22" i="244"/>
  <c r="H18" i="244"/>
  <c r="H14" i="244"/>
  <c r="H10" i="244"/>
  <c r="H24" i="244"/>
  <c r="H20" i="244"/>
  <c r="H16" i="244"/>
  <c r="H12" i="244"/>
  <c r="H8" i="244"/>
  <c r="E24" i="242"/>
  <c r="E22" i="242"/>
  <c r="E20" i="242"/>
  <c r="E18" i="242"/>
  <c r="E16" i="242"/>
  <c r="E14" i="242"/>
  <c r="E12" i="242"/>
  <c r="E10" i="242"/>
  <c r="E8" i="242"/>
  <c r="E23" i="242"/>
  <c r="E21" i="242"/>
  <c r="E19" i="242"/>
  <c r="E17" i="242"/>
  <c r="E15" i="242"/>
  <c r="E13" i="242"/>
  <c r="E11" i="242"/>
  <c r="E9" i="242"/>
  <c r="E7" i="242"/>
  <c r="H23" i="242"/>
  <c r="H21" i="242"/>
  <c r="H19" i="242"/>
  <c r="H17" i="242"/>
  <c r="H15" i="242"/>
  <c r="H13" i="242"/>
  <c r="H11" i="242"/>
  <c r="H9" i="242"/>
  <c r="H7" i="242"/>
  <c r="H24" i="242"/>
  <c r="H22" i="242"/>
  <c r="H20" i="242"/>
  <c r="H18" i="242"/>
  <c r="H16" i="242"/>
  <c r="H14" i="242"/>
  <c r="H12" i="242"/>
  <c r="H10" i="242"/>
  <c r="H8" i="242"/>
  <c r="K33" i="242"/>
  <c r="K24" i="242"/>
  <c r="K22" i="242"/>
  <c r="K20" i="242"/>
  <c r="K18" i="242"/>
  <c r="K16" i="242"/>
  <c r="K14" i="242"/>
  <c r="K12" i="242"/>
  <c r="K10" i="242"/>
  <c r="K8" i="242"/>
  <c r="K23" i="242"/>
  <c r="K21" i="242"/>
  <c r="K19" i="242"/>
  <c r="K17" i="242"/>
  <c r="K15" i="242"/>
  <c r="K13" i="242"/>
  <c r="K11" i="242"/>
  <c r="K9" i="242"/>
  <c r="K7" i="242"/>
  <c r="E24" i="249"/>
  <c r="E22" i="249"/>
  <c r="E20" i="249"/>
  <c r="E18" i="249"/>
  <c r="E16" i="249"/>
  <c r="E14" i="249"/>
  <c r="E12" i="249"/>
  <c r="E10" i="249"/>
  <c r="E8" i="249"/>
  <c r="E19" i="249"/>
  <c r="E15" i="249"/>
  <c r="E11" i="249"/>
  <c r="E7" i="249"/>
  <c r="E23" i="249"/>
  <c r="E21" i="249"/>
  <c r="E17" i="249"/>
  <c r="E13" i="249"/>
  <c r="E9" i="249"/>
  <c r="K30" i="249"/>
  <c r="K24" i="249"/>
  <c r="K22" i="249"/>
  <c r="K20" i="249"/>
  <c r="K18" i="249"/>
  <c r="K16" i="249"/>
  <c r="K14" i="249"/>
  <c r="K12" i="249"/>
  <c r="K10" i="249"/>
  <c r="K8" i="249"/>
  <c r="K23" i="249"/>
  <c r="K21" i="249"/>
  <c r="K17" i="249"/>
  <c r="K13" i="249"/>
  <c r="K9" i="249"/>
  <c r="K19" i="249"/>
  <c r="K15" i="249"/>
  <c r="K11" i="249"/>
  <c r="K7" i="249"/>
  <c r="H23" i="249"/>
  <c r="H21" i="249"/>
  <c r="H19" i="249"/>
  <c r="H17" i="249"/>
  <c r="H15" i="249"/>
  <c r="H13" i="249"/>
  <c r="H11" i="249"/>
  <c r="H9" i="249"/>
  <c r="H7" i="249"/>
  <c r="H22" i="249"/>
  <c r="H20" i="249"/>
  <c r="H16" i="249"/>
  <c r="H12" i="249"/>
  <c r="H8" i="249"/>
  <c r="H24" i="249"/>
  <c r="H18" i="249"/>
  <c r="H14" i="249"/>
  <c r="H10" i="249"/>
  <c r="E24" i="245"/>
  <c r="E22" i="245"/>
  <c r="E20" i="245"/>
  <c r="E18" i="245"/>
  <c r="E16" i="245"/>
  <c r="E14" i="245"/>
  <c r="E12" i="245"/>
  <c r="E10" i="245"/>
  <c r="E8" i="245"/>
  <c r="E23" i="245"/>
  <c r="E19" i="245"/>
  <c r="E15" i="245"/>
  <c r="E11" i="245"/>
  <c r="E7" i="245"/>
  <c r="E21" i="245"/>
  <c r="E17" i="245"/>
  <c r="E13" i="245"/>
  <c r="E9" i="245"/>
  <c r="K31" i="245"/>
  <c r="K24" i="245"/>
  <c r="K22" i="245"/>
  <c r="K20" i="245"/>
  <c r="K18" i="245"/>
  <c r="K16" i="245"/>
  <c r="K14" i="245"/>
  <c r="K12" i="245"/>
  <c r="K10" i="245"/>
  <c r="K8" i="245"/>
  <c r="K23" i="245"/>
  <c r="K21" i="245"/>
  <c r="K17" i="245"/>
  <c r="K13" i="245"/>
  <c r="K9" i="245"/>
  <c r="K19" i="245"/>
  <c r="K15" i="245"/>
  <c r="K11" i="245"/>
  <c r="K7" i="245"/>
  <c r="H23" i="245"/>
  <c r="H21" i="245"/>
  <c r="H19" i="245"/>
  <c r="H17" i="245"/>
  <c r="H15" i="245"/>
  <c r="H13" i="245"/>
  <c r="H11" i="245"/>
  <c r="H9" i="245"/>
  <c r="H7" i="245"/>
  <c r="H20" i="245"/>
  <c r="H16" i="245"/>
  <c r="H12" i="245"/>
  <c r="H8" i="245"/>
  <c r="H24" i="245"/>
  <c r="H22" i="245"/>
  <c r="H18" i="245"/>
  <c r="H14" i="245"/>
  <c r="H10" i="245"/>
  <c r="E24" i="241"/>
  <c r="E22" i="241"/>
  <c r="E20" i="241"/>
  <c r="E18" i="241"/>
  <c r="E16" i="241"/>
  <c r="E14" i="241"/>
  <c r="E12" i="241"/>
  <c r="E10" i="241"/>
  <c r="E8" i="241"/>
  <c r="E23" i="241"/>
  <c r="E21" i="241"/>
  <c r="E19" i="241"/>
  <c r="E17" i="241"/>
  <c r="E15" i="241"/>
  <c r="E13" i="241"/>
  <c r="E11" i="241"/>
  <c r="E9" i="241"/>
  <c r="E7" i="241"/>
  <c r="H23" i="241"/>
  <c r="H21" i="241"/>
  <c r="H19" i="241"/>
  <c r="H17" i="241"/>
  <c r="H15" i="241"/>
  <c r="H13" i="241"/>
  <c r="H11" i="241"/>
  <c r="H9" i="241"/>
  <c r="H7" i="241"/>
  <c r="H24" i="241"/>
  <c r="H22" i="241"/>
  <c r="H20" i="241"/>
  <c r="H18" i="241"/>
  <c r="H16" i="241"/>
  <c r="H14" i="241"/>
  <c r="H12" i="241"/>
  <c r="H10" i="241"/>
  <c r="H8" i="241"/>
  <c r="K24" i="241"/>
  <c r="K22" i="241"/>
  <c r="K20" i="241"/>
  <c r="K18" i="241"/>
  <c r="K16" i="241"/>
  <c r="K14" i="241"/>
  <c r="K12" i="241"/>
  <c r="K10" i="241"/>
  <c r="K8" i="241"/>
  <c r="K23" i="241"/>
  <c r="K21" i="241"/>
  <c r="K19" i="241"/>
  <c r="K17" i="241"/>
  <c r="K15" i="241"/>
  <c r="K13" i="241"/>
  <c r="K11" i="241"/>
  <c r="K9" i="241"/>
  <c r="K7" i="241"/>
  <c r="K31" i="248"/>
  <c r="K24" i="248"/>
  <c r="K22" i="248"/>
  <c r="K20" i="248"/>
  <c r="K18" i="248"/>
  <c r="K16" i="248"/>
  <c r="K14" i="248"/>
  <c r="K12" i="248"/>
  <c r="K10" i="248"/>
  <c r="K8" i="248"/>
  <c r="K23" i="248"/>
  <c r="K21" i="248"/>
  <c r="K17" i="248"/>
  <c r="K13" i="248"/>
  <c r="K9" i="248"/>
  <c r="K19" i="248"/>
  <c r="K15" i="248"/>
  <c r="K11" i="248"/>
  <c r="K7" i="248"/>
  <c r="E24" i="248"/>
  <c r="E22" i="248"/>
  <c r="E20" i="248"/>
  <c r="E18" i="248"/>
  <c r="E16" i="248"/>
  <c r="E14" i="248"/>
  <c r="E12" i="248"/>
  <c r="E10" i="248"/>
  <c r="E8" i="248"/>
  <c r="E19" i="248"/>
  <c r="E15" i="248"/>
  <c r="E11" i="248"/>
  <c r="E7" i="248"/>
  <c r="E23" i="248"/>
  <c r="E21" i="248"/>
  <c r="E17" i="248"/>
  <c r="E13" i="248"/>
  <c r="E9" i="248"/>
  <c r="H23" i="248"/>
  <c r="H21" i="248"/>
  <c r="H19" i="248"/>
  <c r="H17" i="248"/>
  <c r="H15" i="248"/>
  <c r="H13" i="248"/>
  <c r="H11" i="248"/>
  <c r="H9" i="248"/>
  <c r="H7" i="248"/>
  <c r="H22" i="248"/>
  <c r="H20" i="248"/>
  <c r="H16" i="248"/>
  <c r="H12" i="248"/>
  <c r="H8" i="248"/>
  <c r="H24" i="248"/>
  <c r="H18" i="248"/>
  <c r="H14" i="248"/>
  <c r="H10" i="248"/>
  <c r="E24" i="250"/>
  <c r="E22" i="250"/>
  <c r="E20" i="250"/>
  <c r="E18" i="250"/>
  <c r="E16" i="250"/>
  <c r="E14" i="250"/>
  <c r="E12" i="250"/>
  <c r="E10" i="250"/>
  <c r="E8" i="250"/>
  <c r="E23" i="250"/>
  <c r="E21" i="250"/>
  <c r="E19" i="250"/>
  <c r="E17" i="250"/>
  <c r="E15" i="250"/>
  <c r="E13" i="250"/>
  <c r="E11" i="250"/>
  <c r="E9" i="250"/>
  <c r="E7" i="250"/>
  <c r="H23" i="250"/>
  <c r="H21" i="250"/>
  <c r="H19" i="250"/>
  <c r="H17" i="250"/>
  <c r="H15" i="250"/>
  <c r="H13" i="250"/>
  <c r="H11" i="250"/>
  <c r="H9" i="250"/>
  <c r="H7" i="250"/>
  <c r="H24" i="250"/>
  <c r="H22" i="250"/>
  <c r="H20" i="250"/>
  <c r="H18" i="250"/>
  <c r="H16" i="250"/>
  <c r="H14" i="250"/>
  <c r="H12" i="250"/>
  <c r="H10" i="250"/>
  <c r="H8" i="250"/>
  <c r="K31" i="250"/>
  <c r="K24" i="250"/>
  <c r="K22" i="250"/>
  <c r="K20" i="250"/>
  <c r="K18" i="250"/>
  <c r="K16" i="250"/>
  <c r="K14" i="250"/>
  <c r="K12" i="250"/>
  <c r="K10" i="250"/>
  <c r="K8" i="250"/>
  <c r="K23" i="250"/>
  <c r="K21" i="250"/>
  <c r="K19" i="250"/>
  <c r="K17" i="250"/>
  <c r="K15" i="250"/>
  <c r="K13" i="250"/>
  <c r="K11" i="250"/>
  <c r="K9" i="250"/>
  <c r="K7" i="250"/>
  <c r="E24" i="247"/>
  <c r="E22" i="247"/>
  <c r="E20" i="247"/>
  <c r="E18" i="247"/>
  <c r="E16" i="247"/>
  <c r="E14" i="247"/>
  <c r="E12" i="247"/>
  <c r="E10" i="247"/>
  <c r="E8" i="247"/>
  <c r="E13" i="247"/>
  <c r="E11" i="247"/>
  <c r="E9" i="247"/>
  <c r="E23" i="247"/>
  <c r="E21" i="247"/>
  <c r="E19" i="247"/>
  <c r="E17" i="247"/>
  <c r="E15" i="247"/>
  <c r="E7" i="247"/>
  <c r="H23" i="247"/>
  <c r="H21" i="247"/>
  <c r="H19" i="247"/>
  <c r="H17" i="247"/>
  <c r="H15" i="247"/>
  <c r="H13" i="247"/>
  <c r="H11" i="247"/>
  <c r="H9" i="247"/>
  <c r="H7" i="247"/>
  <c r="H16" i="247"/>
  <c r="H14" i="247"/>
  <c r="H24" i="247"/>
  <c r="H22" i="247"/>
  <c r="H20" i="247"/>
  <c r="H18" i="247"/>
  <c r="H12" i="247"/>
  <c r="H10" i="247"/>
  <c r="H8" i="247"/>
  <c r="K33" i="247"/>
  <c r="K24" i="247"/>
  <c r="K22" i="247"/>
  <c r="K20" i="247"/>
  <c r="K18" i="247"/>
  <c r="K14" i="247"/>
  <c r="K12" i="247"/>
  <c r="K10" i="247"/>
  <c r="K8" i="247"/>
  <c r="K23" i="247"/>
  <c r="K21" i="247"/>
  <c r="K19" i="247"/>
  <c r="K17" i="247"/>
  <c r="K7" i="247"/>
  <c r="K15" i="247"/>
  <c r="K13" i="247"/>
  <c r="K11" i="247"/>
  <c r="K9" i="247"/>
  <c r="K29" i="243"/>
  <c r="K24" i="243"/>
  <c r="K22" i="243"/>
  <c r="K20" i="243"/>
  <c r="K18" i="243"/>
  <c r="K14" i="243"/>
  <c r="K12" i="243"/>
  <c r="K10" i="243"/>
  <c r="K8" i="243"/>
  <c r="K23" i="243"/>
  <c r="K21" i="243"/>
  <c r="K19" i="243"/>
  <c r="K17" i="243"/>
  <c r="K15" i="243"/>
  <c r="K13" i="243"/>
  <c r="K11" i="243"/>
  <c r="K9" i="243"/>
  <c r="K7" i="243"/>
  <c r="H23" i="243"/>
  <c r="H21" i="243"/>
  <c r="H19" i="243"/>
  <c r="H17" i="243"/>
  <c r="H15" i="243"/>
  <c r="H13" i="243"/>
  <c r="H11" i="243"/>
  <c r="H9" i="243"/>
  <c r="H7" i="243"/>
  <c r="H24" i="243"/>
  <c r="H22" i="243"/>
  <c r="H20" i="243"/>
  <c r="H18" i="243"/>
  <c r="H16" i="243"/>
  <c r="H14" i="243"/>
  <c r="H12" i="243"/>
  <c r="H10" i="243"/>
  <c r="H8" i="243"/>
  <c r="E24" i="243"/>
  <c r="E22" i="243"/>
  <c r="E20" i="243"/>
  <c r="E18" i="243"/>
  <c r="E16" i="243"/>
  <c r="E14" i="243"/>
  <c r="E12" i="243"/>
  <c r="E10" i="243"/>
  <c r="E8" i="243"/>
  <c r="E23" i="243"/>
  <c r="E21" i="243"/>
  <c r="E19" i="243"/>
  <c r="E17" i="243"/>
  <c r="E15" i="243"/>
  <c r="E13" i="243"/>
  <c r="E11" i="243"/>
  <c r="E9" i="243"/>
  <c r="E7" i="243"/>
  <c r="K23" i="239"/>
  <c r="K19" i="239"/>
  <c r="K15" i="239"/>
  <c r="K11" i="239"/>
  <c r="K7" i="239"/>
  <c r="K13" i="239"/>
  <c r="K9" i="239"/>
  <c r="K20" i="239"/>
  <c r="K8" i="239"/>
  <c r="K22" i="239"/>
  <c r="K18" i="239"/>
  <c r="K14" i="239"/>
  <c r="K10" i="239"/>
  <c r="K21" i="239"/>
  <c r="K17" i="239"/>
  <c r="K24" i="239"/>
  <c r="K16" i="239"/>
  <c r="K12" i="239"/>
  <c r="M21" i="239"/>
  <c r="M17" i="239"/>
  <c r="M13" i="239"/>
  <c r="M9" i="239"/>
  <c r="M10" i="239"/>
  <c r="M22" i="239"/>
  <c r="M18" i="239"/>
  <c r="M14" i="239"/>
  <c r="M23" i="239"/>
  <c r="M8" i="239"/>
  <c r="M12" i="239"/>
  <c r="M20" i="239"/>
  <c r="M15" i="239"/>
  <c r="M7" i="239"/>
  <c r="M19" i="239"/>
  <c r="M11" i="239"/>
  <c r="M16" i="239"/>
  <c r="M24" i="239"/>
  <c r="E29" i="239"/>
  <c r="E23" i="239"/>
  <c r="E19" i="239"/>
  <c r="E15" i="239"/>
  <c r="E11" i="239"/>
  <c r="E7" i="239"/>
  <c r="E21" i="239"/>
  <c r="E17" i="239"/>
  <c r="E24" i="239"/>
  <c r="E12" i="239"/>
  <c r="E22" i="239"/>
  <c r="E18" i="239"/>
  <c r="E14" i="239"/>
  <c r="E10" i="239"/>
  <c r="E13" i="239"/>
  <c r="E9" i="239"/>
  <c r="E20" i="239"/>
  <c r="E16" i="239"/>
  <c r="E8" i="239"/>
  <c r="H21" i="239"/>
  <c r="H17" i="239"/>
  <c r="H13" i="239"/>
  <c r="H9" i="239"/>
  <c r="H23" i="239"/>
  <c r="H19" i="239"/>
  <c r="H15" i="239"/>
  <c r="H22" i="239"/>
  <c r="H10" i="239"/>
  <c r="H24" i="239"/>
  <c r="H20" i="239"/>
  <c r="H16" i="239"/>
  <c r="H12" i="239"/>
  <c r="H8" i="239"/>
  <c r="H11" i="239"/>
  <c r="H7" i="239"/>
  <c r="H18" i="239"/>
  <c r="H14" i="239"/>
  <c r="E30" i="252"/>
  <c r="K32" i="257"/>
  <c r="K29" i="256"/>
  <c r="K32" i="259"/>
  <c r="K33" i="259"/>
  <c r="K28" i="259"/>
  <c r="E28" i="241"/>
  <c r="E33" i="241"/>
  <c r="E32" i="241"/>
  <c r="E31" i="241"/>
  <c r="E29" i="241"/>
  <c r="E30" i="241"/>
  <c r="K29" i="248"/>
  <c r="K30" i="256"/>
  <c r="H33" i="254"/>
  <c r="H31" i="254"/>
  <c r="N30" i="253"/>
  <c r="N31" i="253"/>
  <c r="N28" i="253"/>
  <c r="N32" i="253"/>
  <c r="N29" i="253"/>
  <c r="K33" i="241"/>
  <c r="K30" i="241"/>
  <c r="K31" i="259"/>
  <c r="K32" i="256"/>
  <c r="K28" i="256"/>
  <c r="K29" i="255"/>
  <c r="K32" i="253"/>
  <c r="K33" i="253"/>
  <c r="K28" i="253"/>
  <c r="K29" i="253"/>
  <c r="H31" i="253"/>
  <c r="N29" i="252"/>
  <c r="N30" i="252"/>
  <c r="N31" i="252"/>
  <c r="N28" i="252"/>
  <c r="E29" i="251"/>
  <c r="K28" i="244"/>
  <c r="K33" i="248"/>
  <c r="K32" i="248"/>
  <c r="E31" i="178"/>
  <c r="E30" i="178"/>
  <c r="E32" i="176"/>
  <c r="E28" i="176"/>
  <c r="E29" i="176"/>
  <c r="E33" i="176"/>
  <c r="E31" i="176"/>
  <c r="E30" i="176"/>
  <c r="E33" i="174"/>
  <c r="D25" i="181"/>
  <c r="D25" i="177"/>
  <c r="D25" i="173"/>
  <c r="E29" i="173"/>
  <c r="E33" i="173"/>
  <c r="E28" i="173"/>
  <c r="E30" i="180"/>
  <c r="D25" i="182"/>
  <c r="E28" i="252"/>
  <c r="E33" i="239"/>
  <c r="D25" i="176"/>
  <c r="K30" i="259"/>
  <c r="J25" i="257"/>
  <c r="K30" i="254"/>
  <c r="K29" i="259"/>
  <c r="J25" i="252"/>
  <c r="K33" i="243"/>
  <c r="K32" i="243"/>
  <c r="E31" i="174"/>
  <c r="D25" i="171"/>
  <c r="K31" i="260"/>
  <c r="K32" i="260"/>
  <c r="K29" i="260"/>
  <c r="K28" i="257"/>
  <c r="K31" i="244"/>
  <c r="K33" i="244"/>
  <c r="K32" i="244"/>
  <c r="K30" i="244"/>
  <c r="K29" i="245"/>
  <c r="K32" i="245"/>
  <c r="D25" i="174"/>
  <c r="K31" i="256"/>
  <c r="H29" i="254"/>
  <c r="E32" i="252"/>
  <c r="K33" i="245"/>
  <c r="K28" i="245"/>
  <c r="K30" i="245"/>
  <c r="K32" i="250"/>
  <c r="K30" i="250"/>
  <c r="E33" i="178"/>
  <c r="E29" i="178"/>
  <c r="E32" i="178"/>
  <c r="E28" i="178"/>
  <c r="E32" i="174"/>
  <c r="E30" i="174"/>
  <c r="E29" i="174"/>
  <c r="E28" i="174"/>
  <c r="E32" i="180"/>
  <c r="E28" i="180"/>
  <c r="E31" i="182"/>
  <c r="E31" i="179"/>
  <c r="K31" i="255"/>
  <c r="K28" i="255"/>
  <c r="K33" i="255"/>
  <c r="K30" i="255"/>
  <c r="K32" i="255"/>
  <c r="K30" i="253"/>
  <c r="E31" i="252"/>
  <c r="E29" i="252"/>
  <c r="K29" i="251"/>
  <c r="K31" i="251"/>
  <c r="K28" i="251"/>
  <c r="K33" i="251"/>
  <c r="K32" i="251"/>
  <c r="K28" i="248"/>
  <c r="K30" i="248"/>
  <c r="G25" i="171"/>
  <c r="G25" i="254"/>
  <c r="E28" i="251"/>
  <c r="E33" i="251"/>
  <c r="E32" i="251"/>
  <c r="E31" i="251"/>
  <c r="E30" i="251"/>
  <c r="K32" i="246"/>
  <c r="K30" i="246"/>
  <c r="K31" i="246"/>
  <c r="K29" i="246"/>
  <c r="J25" i="246"/>
  <c r="K28" i="246"/>
  <c r="K30" i="247"/>
  <c r="K28" i="247"/>
  <c r="K29" i="247"/>
  <c r="K32" i="247"/>
  <c r="K31" i="247"/>
  <c r="E30" i="179"/>
  <c r="E29" i="179"/>
  <c r="E32" i="179"/>
  <c r="E28" i="179"/>
  <c r="L36" i="171"/>
  <c r="M7" i="171"/>
  <c r="H29" i="253"/>
  <c r="G25" i="253"/>
  <c r="H33" i="253"/>
  <c r="D25" i="251"/>
  <c r="J25" i="245"/>
  <c r="J25" i="260"/>
  <c r="J25" i="256"/>
  <c r="J25" i="255"/>
  <c r="K31" i="254"/>
  <c r="K28" i="254"/>
  <c r="K32" i="254"/>
  <c r="K29" i="254"/>
  <c r="H30" i="254"/>
  <c r="H28" i="254"/>
  <c r="H32" i="254"/>
  <c r="D25" i="254"/>
  <c r="J25" i="253"/>
  <c r="H28" i="253"/>
  <c r="H32" i="253"/>
  <c r="H30" i="253"/>
  <c r="D25" i="253"/>
  <c r="G25" i="252"/>
  <c r="K28" i="242"/>
  <c r="K31" i="242"/>
  <c r="K29" i="242"/>
  <c r="J25" i="242"/>
  <c r="K30" i="242"/>
  <c r="K32" i="241"/>
  <c r="K31" i="241"/>
  <c r="K29" i="241"/>
  <c r="K28" i="241"/>
  <c r="J25" i="250"/>
  <c r="K31" i="243"/>
  <c r="K28" i="243"/>
  <c r="K30" i="243"/>
  <c r="E31" i="239"/>
  <c r="E28" i="239"/>
  <c r="E32" i="239"/>
  <c r="E30" i="239"/>
  <c r="D25" i="239"/>
  <c r="D25" i="178"/>
  <c r="E33" i="180"/>
  <c r="E29" i="180"/>
  <c r="E31" i="180"/>
  <c r="E30" i="182"/>
  <c r="E33" i="182"/>
  <c r="E29" i="182"/>
  <c r="E28" i="182"/>
  <c r="G25" i="255"/>
  <c r="K29" i="249"/>
  <c r="K31" i="249"/>
  <c r="K33" i="249"/>
  <c r="K28" i="249"/>
  <c r="K32" i="249"/>
  <c r="J25" i="243"/>
  <c r="D25" i="252"/>
  <c r="G25" i="241"/>
  <c r="D25" i="241"/>
  <c r="D25" i="247"/>
  <c r="L36" i="239"/>
  <c r="E30" i="183"/>
  <c r="E32" i="183"/>
  <c r="E28" i="183"/>
  <c r="E31" i="183"/>
  <c r="D25" i="183"/>
  <c r="E33" i="183"/>
  <c r="D25" i="179"/>
  <c r="D25" i="260"/>
  <c r="J25" i="259"/>
  <c r="D25" i="259"/>
  <c r="D25" i="257"/>
  <c r="D25" i="256"/>
  <c r="D25" i="255"/>
  <c r="J25" i="254"/>
  <c r="G25" i="251"/>
  <c r="J25" i="244"/>
  <c r="D25" i="244"/>
  <c r="D25" i="242"/>
  <c r="J25" i="249"/>
  <c r="D25" i="249"/>
  <c r="D25" i="245"/>
  <c r="J25" i="248"/>
  <c r="D25" i="248"/>
  <c r="D25" i="250"/>
  <c r="J25" i="247"/>
  <c r="D25" i="243"/>
  <c r="J25" i="239"/>
  <c r="G25" i="239"/>
  <c r="J25" i="237"/>
  <c r="E34" i="181"/>
  <c r="E31" i="172"/>
  <c r="E32" i="172"/>
  <c r="E33" i="172"/>
  <c r="H30" i="171"/>
  <c r="H7" i="171"/>
  <c r="H33" i="171"/>
  <c r="H29" i="171"/>
  <c r="H32" i="171"/>
  <c r="H28" i="171"/>
  <c r="H31" i="171"/>
  <c r="J25" i="171"/>
  <c r="E32" i="171"/>
  <c r="E28" i="171"/>
  <c r="E7" i="171"/>
  <c r="E30" i="171"/>
  <c r="E31" i="171"/>
  <c r="E33" i="171"/>
  <c r="E29" i="171"/>
  <c r="K32" i="171"/>
  <c r="K28" i="171"/>
  <c r="K7" i="171"/>
  <c r="K33" i="171"/>
  <c r="K31" i="171"/>
  <c r="K30" i="171"/>
  <c r="K29" i="171"/>
  <c r="G25" i="260"/>
  <c r="E31" i="260"/>
  <c r="E33" i="260"/>
  <c r="E32" i="260"/>
  <c r="E28" i="260"/>
  <c r="E29" i="260"/>
  <c r="E30" i="260"/>
  <c r="H32" i="260"/>
  <c r="H28" i="260"/>
  <c r="H30" i="260"/>
  <c r="H31" i="260"/>
  <c r="H33" i="260"/>
  <c r="H29" i="260"/>
  <c r="G25" i="259"/>
  <c r="E31" i="259"/>
  <c r="E33" i="259"/>
  <c r="E30" i="259"/>
  <c r="E32" i="259"/>
  <c r="E28" i="259"/>
  <c r="E29" i="259"/>
  <c r="H32" i="259"/>
  <c r="H28" i="259"/>
  <c r="H30" i="259"/>
  <c r="H33" i="259"/>
  <c r="H29" i="259"/>
  <c r="H31" i="259"/>
  <c r="G25" i="257"/>
  <c r="H32" i="257"/>
  <c r="H28" i="257"/>
  <c r="H33" i="257"/>
  <c r="H29" i="257"/>
  <c r="H30" i="257"/>
  <c r="H31" i="257"/>
  <c r="E31" i="257"/>
  <c r="E29" i="257"/>
  <c r="E30" i="257"/>
  <c r="E32" i="257"/>
  <c r="E28" i="257"/>
  <c r="E33" i="257"/>
  <c r="G25" i="256"/>
  <c r="E31" i="256"/>
  <c r="E30" i="256"/>
  <c r="E32" i="256"/>
  <c r="E28" i="256"/>
  <c r="E33" i="256"/>
  <c r="E29" i="256"/>
  <c r="H32" i="256"/>
  <c r="H28" i="256"/>
  <c r="H33" i="256"/>
  <c r="H29" i="256"/>
  <c r="H30" i="256"/>
  <c r="H31" i="256"/>
  <c r="H33" i="255"/>
  <c r="H31" i="255"/>
  <c r="H29" i="255"/>
  <c r="H32" i="255"/>
  <c r="H30" i="255"/>
  <c r="H28" i="255"/>
  <c r="E32" i="255"/>
  <c r="E30" i="255"/>
  <c r="E28" i="255"/>
  <c r="E33" i="255"/>
  <c r="E31" i="255"/>
  <c r="E29" i="255"/>
  <c r="M25" i="254"/>
  <c r="N33" i="254"/>
  <c r="N32" i="254"/>
  <c r="N31" i="254"/>
  <c r="N30" i="254"/>
  <c r="N29" i="254"/>
  <c r="N28" i="254"/>
  <c r="E34" i="254"/>
  <c r="E31" i="253"/>
  <c r="E30" i="253"/>
  <c r="E33" i="253"/>
  <c r="E29" i="253"/>
  <c r="E32" i="253"/>
  <c r="E28" i="253"/>
  <c r="M25" i="253"/>
  <c r="H34" i="252"/>
  <c r="M25" i="252"/>
  <c r="H32" i="251"/>
  <c r="H28" i="251"/>
  <c r="H33" i="251"/>
  <c r="H29" i="251"/>
  <c r="H30" i="251"/>
  <c r="H31" i="251"/>
  <c r="J25" i="251"/>
  <c r="E31" i="246"/>
  <c r="E33" i="246"/>
  <c r="E32" i="246"/>
  <c r="E28" i="246"/>
  <c r="E29" i="246"/>
  <c r="E30" i="246"/>
  <c r="G25" i="246"/>
  <c r="H32" i="246"/>
  <c r="H28" i="246"/>
  <c r="H30" i="246"/>
  <c r="H33" i="246"/>
  <c r="H29" i="246"/>
  <c r="H31" i="246"/>
  <c r="G25" i="244"/>
  <c r="E31" i="244"/>
  <c r="E30" i="244"/>
  <c r="E32" i="244"/>
  <c r="E28" i="244"/>
  <c r="E33" i="244"/>
  <c r="E29" i="244"/>
  <c r="H32" i="244"/>
  <c r="H28" i="244"/>
  <c r="H30" i="244"/>
  <c r="H33" i="244"/>
  <c r="H29" i="244"/>
  <c r="H31" i="244"/>
  <c r="G25" i="242"/>
  <c r="H32" i="242"/>
  <c r="H28" i="242"/>
  <c r="H31" i="242"/>
  <c r="H33" i="242"/>
  <c r="H29" i="242"/>
  <c r="H30" i="242"/>
  <c r="E31" i="242"/>
  <c r="E29" i="242"/>
  <c r="E32" i="242"/>
  <c r="E28" i="242"/>
  <c r="E33" i="242"/>
  <c r="E30" i="242"/>
  <c r="E31" i="249"/>
  <c r="E32" i="249"/>
  <c r="E28" i="249"/>
  <c r="E33" i="249"/>
  <c r="E29" i="249"/>
  <c r="E30" i="249"/>
  <c r="G25" i="249"/>
  <c r="H32" i="249"/>
  <c r="H28" i="249"/>
  <c r="H30" i="249"/>
  <c r="H31" i="249"/>
  <c r="H33" i="249"/>
  <c r="H29" i="249"/>
  <c r="G25" i="245"/>
  <c r="H32" i="245"/>
  <c r="H28" i="245"/>
  <c r="H33" i="245"/>
  <c r="H29" i="245"/>
  <c r="H30" i="245"/>
  <c r="H31" i="245"/>
  <c r="E31" i="245"/>
  <c r="E29" i="245"/>
  <c r="E30" i="245"/>
  <c r="E32" i="245"/>
  <c r="E28" i="245"/>
  <c r="E33" i="245"/>
  <c r="J25" i="241"/>
  <c r="H33" i="241"/>
  <c r="H29" i="241"/>
  <c r="H30" i="241"/>
  <c r="H31" i="241"/>
  <c r="H32" i="241"/>
  <c r="H28" i="241"/>
  <c r="G25" i="248"/>
  <c r="H32" i="248"/>
  <c r="H28" i="248"/>
  <c r="H33" i="248"/>
  <c r="H29" i="248"/>
  <c r="H30" i="248"/>
  <c r="H31" i="248"/>
  <c r="E31" i="248"/>
  <c r="E29" i="248"/>
  <c r="E30" i="248"/>
  <c r="E32" i="248"/>
  <c r="E28" i="248"/>
  <c r="E33" i="248"/>
  <c r="E31" i="250"/>
  <c r="E32" i="250"/>
  <c r="E28" i="250"/>
  <c r="E33" i="250"/>
  <c r="E29" i="250"/>
  <c r="E30" i="250"/>
  <c r="G25" i="250"/>
  <c r="H32" i="250"/>
  <c r="H28" i="250"/>
  <c r="H31" i="250"/>
  <c r="H33" i="250"/>
  <c r="H29" i="250"/>
  <c r="H30" i="250"/>
  <c r="G25" i="247"/>
  <c r="H32" i="247"/>
  <c r="H28" i="247"/>
  <c r="H31" i="247"/>
  <c r="H33" i="247"/>
  <c r="H29" i="247"/>
  <c r="H30" i="247"/>
  <c r="E31" i="247"/>
  <c r="E29" i="247"/>
  <c r="E32" i="247"/>
  <c r="E28" i="247"/>
  <c r="E33" i="247"/>
  <c r="E30" i="247"/>
  <c r="G25" i="243"/>
  <c r="E31" i="243"/>
  <c r="E33" i="243"/>
  <c r="E29" i="243"/>
  <c r="E30" i="243"/>
  <c r="E32" i="243"/>
  <c r="E28" i="243"/>
  <c r="H28" i="243"/>
  <c r="H29" i="243"/>
  <c r="H30" i="243"/>
  <c r="H31" i="243"/>
  <c r="H32" i="239"/>
  <c r="H28" i="239"/>
  <c r="H33" i="239"/>
  <c r="H29" i="239"/>
  <c r="H31" i="239"/>
  <c r="H30" i="239"/>
  <c r="K31" i="239"/>
  <c r="K32" i="239"/>
  <c r="K28" i="239"/>
  <c r="K30" i="239"/>
  <c r="K33" i="239"/>
  <c r="K29" i="239"/>
  <c r="E34" i="176" l="1"/>
  <c r="E25" i="181"/>
  <c r="E25" i="177"/>
  <c r="E36" i="177" s="1"/>
  <c r="E34" i="173"/>
  <c r="E34" i="175"/>
  <c r="E25" i="175"/>
  <c r="E25" i="172"/>
  <c r="N12" i="171"/>
  <c r="N9" i="171"/>
  <c r="N13" i="171"/>
  <c r="N17" i="171"/>
  <c r="N21" i="171"/>
  <c r="N8" i="171"/>
  <c r="N20" i="171"/>
  <c r="N16" i="171"/>
  <c r="N24" i="171"/>
  <c r="N22" i="171"/>
  <c r="N19" i="171"/>
  <c r="N10" i="171"/>
  <c r="N15" i="171"/>
  <c r="N14" i="171"/>
  <c r="N23" i="171"/>
  <c r="N18" i="171"/>
  <c r="N11" i="171"/>
  <c r="K34" i="260"/>
  <c r="E25" i="254"/>
  <c r="H25" i="252"/>
  <c r="K34" i="257"/>
  <c r="N10" i="239"/>
  <c r="N17" i="239"/>
  <c r="N22" i="239"/>
  <c r="N18" i="239"/>
  <c r="N14" i="239"/>
  <c r="N21" i="239"/>
  <c r="N13" i="239"/>
  <c r="N9" i="239"/>
  <c r="N7" i="239"/>
  <c r="N20" i="239"/>
  <c r="N19" i="239"/>
  <c r="N11" i="239"/>
  <c r="N8" i="239"/>
  <c r="N24" i="239"/>
  <c r="N12" i="239"/>
  <c r="N15" i="239"/>
  <c r="N23" i="239"/>
  <c r="N16" i="239"/>
  <c r="K25" i="257"/>
  <c r="E34" i="241"/>
  <c r="K34" i="248"/>
  <c r="K34" i="246"/>
  <c r="E25" i="241"/>
  <c r="K25" i="256"/>
  <c r="H34" i="254"/>
  <c r="N25" i="253"/>
  <c r="N34" i="253"/>
  <c r="K25" i="245"/>
  <c r="K34" i="259"/>
  <c r="K25" i="252"/>
  <c r="K36" i="252" s="1"/>
  <c r="K34" i="242"/>
  <c r="K34" i="245"/>
  <c r="K36" i="245" s="1"/>
  <c r="N33" i="171"/>
  <c r="K25" i="259"/>
  <c r="K34" i="256"/>
  <c r="K25" i="253"/>
  <c r="K34" i="253"/>
  <c r="N34" i="252"/>
  <c r="N25" i="252"/>
  <c r="K34" i="244"/>
  <c r="E25" i="178"/>
  <c r="E25" i="176"/>
  <c r="E36" i="176" s="1"/>
  <c r="E25" i="173"/>
  <c r="E36" i="173" s="1"/>
  <c r="E34" i="179"/>
  <c r="E25" i="252"/>
  <c r="K34" i="251"/>
  <c r="M25" i="239"/>
  <c r="E34" i="178"/>
  <c r="K25" i="260"/>
  <c r="K36" i="260" s="1"/>
  <c r="K25" i="255"/>
  <c r="K34" i="255"/>
  <c r="N34" i="254"/>
  <c r="K25" i="243"/>
  <c r="N25" i="254"/>
  <c r="E34" i="182"/>
  <c r="E34" i="174"/>
  <c r="N29" i="171"/>
  <c r="N30" i="171"/>
  <c r="E34" i="252"/>
  <c r="K25" i="244"/>
  <c r="K25" i="248"/>
  <c r="K36" i="248" s="1"/>
  <c r="K25" i="250"/>
  <c r="E25" i="174"/>
  <c r="E25" i="182"/>
  <c r="M25" i="171"/>
  <c r="K34" i="250"/>
  <c r="E34" i="180"/>
  <c r="H25" i="254"/>
  <c r="H25" i="253"/>
  <c r="H34" i="253"/>
  <c r="H36" i="252"/>
  <c r="K25" i="251"/>
  <c r="K25" i="247"/>
  <c r="K34" i="254"/>
  <c r="E34" i="251"/>
  <c r="E25" i="251"/>
  <c r="K25" i="246"/>
  <c r="K36" i="246" s="1"/>
  <c r="K34" i="247"/>
  <c r="N29" i="239"/>
  <c r="E25" i="180"/>
  <c r="E25" i="179"/>
  <c r="N32" i="171"/>
  <c r="N28" i="171"/>
  <c r="N7" i="171"/>
  <c r="N31" i="171"/>
  <c r="K25" i="254"/>
  <c r="K34" i="249"/>
  <c r="E34" i="239"/>
  <c r="K34" i="241"/>
  <c r="K34" i="243"/>
  <c r="K25" i="242"/>
  <c r="K25" i="249"/>
  <c r="K36" i="249" s="1"/>
  <c r="K25" i="241"/>
  <c r="E25" i="239"/>
  <c r="E34" i="183"/>
  <c r="E36" i="181"/>
  <c r="E36" i="175"/>
  <c r="E25" i="255"/>
  <c r="H34" i="241"/>
  <c r="N33" i="239"/>
  <c r="N30" i="239"/>
  <c r="N31" i="239"/>
  <c r="N32" i="239"/>
  <c r="N28" i="239"/>
  <c r="E25" i="183"/>
  <c r="H34" i="171"/>
  <c r="E34" i="260"/>
  <c r="E34" i="257"/>
  <c r="H34" i="257"/>
  <c r="E25" i="256"/>
  <c r="E34" i="244"/>
  <c r="E25" i="249"/>
  <c r="E34" i="245"/>
  <c r="E34" i="248"/>
  <c r="K25" i="239"/>
  <c r="E34" i="172"/>
  <c r="K25" i="171"/>
  <c r="E25" i="171"/>
  <c r="H25" i="171"/>
  <c r="K34" i="171"/>
  <c r="E34" i="171"/>
  <c r="H25" i="260"/>
  <c r="H34" i="260"/>
  <c r="E25" i="260"/>
  <c r="H25" i="259"/>
  <c r="E34" i="259"/>
  <c r="H34" i="259"/>
  <c r="E25" i="259"/>
  <c r="E25" i="257"/>
  <c r="H25" i="257"/>
  <c r="H36" i="257" s="1"/>
  <c r="H34" i="256"/>
  <c r="E34" i="256"/>
  <c r="H25" i="256"/>
  <c r="E34" i="255"/>
  <c r="H34" i="255"/>
  <c r="H25" i="255"/>
  <c r="E36" i="254"/>
  <c r="E34" i="253"/>
  <c r="E25" i="253"/>
  <c r="H25" i="251"/>
  <c r="H34" i="251"/>
  <c r="H25" i="246"/>
  <c r="H34" i="246"/>
  <c r="E34" i="246"/>
  <c r="E25" i="246"/>
  <c r="E25" i="244"/>
  <c r="H25" i="244"/>
  <c r="H34" i="244"/>
  <c r="E34" i="242"/>
  <c r="H34" i="242"/>
  <c r="H25" i="242"/>
  <c r="E25" i="242"/>
  <c r="H25" i="249"/>
  <c r="H34" i="249"/>
  <c r="E34" i="249"/>
  <c r="H34" i="245"/>
  <c r="E25" i="245"/>
  <c r="H25" i="245"/>
  <c r="H25" i="241"/>
  <c r="H25" i="248"/>
  <c r="E25" i="248"/>
  <c r="H34" i="248"/>
  <c r="H25" i="250"/>
  <c r="E34" i="250"/>
  <c r="E25" i="250"/>
  <c r="H34" i="250"/>
  <c r="E34" i="247"/>
  <c r="H34" i="247"/>
  <c r="H25" i="247"/>
  <c r="E25" i="247"/>
  <c r="H25" i="243"/>
  <c r="E34" i="243"/>
  <c r="E25" i="243"/>
  <c r="K34" i="239"/>
  <c r="H25" i="239"/>
  <c r="H34" i="239"/>
  <c r="E36" i="178" l="1"/>
  <c r="E36" i="179"/>
  <c r="H36" i="171"/>
  <c r="K36" i="257"/>
  <c r="E36" i="260"/>
  <c r="H36" i="241"/>
  <c r="E36" i="241"/>
  <c r="N36" i="254"/>
  <c r="K36" i="253"/>
  <c r="N36" i="253"/>
  <c r="K36" i="244"/>
  <c r="K36" i="259"/>
  <c r="K36" i="256"/>
  <c r="H36" i="254"/>
  <c r="E36" i="256"/>
  <c r="N36" i="252"/>
  <c r="K36" i="251"/>
  <c r="K36" i="242"/>
  <c r="K36" i="243"/>
  <c r="E36" i="174"/>
  <c r="E36" i="252"/>
  <c r="E36" i="249"/>
  <c r="K36" i="255"/>
  <c r="E36" i="182"/>
  <c r="K36" i="250"/>
  <c r="K36" i="247"/>
  <c r="E36" i="183"/>
  <c r="E36" i="180"/>
  <c r="E36" i="257"/>
  <c r="K36" i="254"/>
  <c r="K36" i="241"/>
  <c r="H36" i="253"/>
  <c r="E36" i="255"/>
  <c r="H36" i="256"/>
  <c r="E36" i="251"/>
  <c r="E36" i="239"/>
  <c r="E36" i="259"/>
  <c r="E36" i="246"/>
  <c r="N25" i="171"/>
  <c r="N34" i="171"/>
  <c r="H36" i="242"/>
  <c r="E36" i="250"/>
  <c r="E36" i="244"/>
  <c r="E36" i="242"/>
  <c r="K36" i="239"/>
  <c r="H36" i="245"/>
  <c r="N25" i="239"/>
  <c r="N34" i="239"/>
  <c r="H36" i="251"/>
  <c r="E36" i="245"/>
  <c r="E36" i="248"/>
  <c r="H36" i="255"/>
  <c r="E36" i="253"/>
  <c r="H36" i="247"/>
  <c r="E36" i="247"/>
  <c r="H36" i="239"/>
  <c r="E36" i="172"/>
  <c r="E36" i="171"/>
  <c r="K36" i="171"/>
  <c r="H36" i="260"/>
  <c r="H36" i="259"/>
  <c r="H36" i="246"/>
  <c r="H36" i="244"/>
  <c r="H36" i="249"/>
  <c r="H36" i="248"/>
  <c r="H36" i="250"/>
  <c r="E36" i="243"/>
  <c r="N36" i="171" l="1"/>
  <c r="N36" i="239"/>
  <c r="L29" i="237" l="1"/>
  <c r="L30" i="237"/>
  <c r="L31" i="237"/>
  <c r="L32" i="237"/>
  <c r="L33" i="237"/>
  <c r="I34" i="240" l="1"/>
  <c r="I25" i="240"/>
  <c r="F34" i="240"/>
  <c r="F25" i="240"/>
  <c r="C34" i="240"/>
  <c r="C25" i="240"/>
  <c r="L34" i="237"/>
  <c r="I34" i="237"/>
  <c r="F34" i="237"/>
  <c r="F25" i="237"/>
  <c r="C34" i="237"/>
  <c r="C25" i="237"/>
  <c r="G8" i="237" l="1"/>
  <c r="G12" i="237"/>
  <c r="G16" i="237"/>
  <c r="G20" i="237"/>
  <c r="G24" i="237"/>
  <c r="G13" i="237"/>
  <c r="G21" i="237"/>
  <c r="G15" i="237"/>
  <c r="G23" i="237"/>
  <c r="G9" i="237"/>
  <c r="G17" i="237"/>
  <c r="G10" i="237"/>
  <c r="G14" i="237"/>
  <c r="G18" i="237"/>
  <c r="G22" i="237"/>
  <c r="G11" i="237"/>
  <c r="G19" i="237"/>
  <c r="D15" i="237"/>
  <c r="D17" i="237"/>
  <c r="D21" i="237"/>
  <c r="D8" i="237"/>
  <c r="D12" i="237"/>
  <c r="D18" i="237"/>
  <c r="D22" i="237"/>
  <c r="D13" i="237"/>
  <c r="D9" i="237"/>
  <c r="D19" i="237"/>
  <c r="D23" i="237"/>
  <c r="D10" i="237"/>
  <c r="D14" i="237"/>
  <c r="D16" i="237"/>
  <c r="D20" i="237"/>
  <c r="D24" i="237"/>
  <c r="D11" i="237"/>
  <c r="D24" i="240"/>
  <c r="D22" i="240"/>
  <c r="D20" i="240"/>
  <c r="D18" i="240"/>
  <c r="D16" i="240"/>
  <c r="D14" i="240"/>
  <c r="D12" i="240"/>
  <c r="D10" i="240"/>
  <c r="D8" i="240"/>
  <c r="D23" i="240"/>
  <c r="D19" i="240"/>
  <c r="D11" i="240"/>
  <c r="D21" i="240"/>
  <c r="D13" i="240"/>
  <c r="D15" i="240"/>
  <c r="D7" i="240"/>
  <c r="D17" i="240"/>
  <c r="D9" i="240"/>
  <c r="G23" i="240"/>
  <c r="G21" i="240"/>
  <c r="G19" i="240"/>
  <c r="G17" i="240"/>
  <c r="G15" i="240"/>
  <c r="G13" i="240"/>
  <c r="G11" i="240"/>
  <c r="G9" i="240"/>
  <c r="G7" i="240"/>
  <c r="G24" i="240"/>
  <c r="G22" i="240"/>
  <c r="G16" i="240"/>
  <c r="G8" i="240"/>
  <c r="G18" i="240"/>
  <c r="G10" i="240"/>
  <c r="G20" i="240"/>
  <c r="G12" i="240"/>
  <c r="G14" i="240"/>
  <c r="J24" i="240"/>
  <c r="J22" i="240"/>
  <c r="J20" i="240"/>
  <c r="J18" i="240"/>
  <c r="J16" i="240"/>
  <c r="J14" i="240"/>
  <c r="J12" i="240"/>
  <c r="J10" i="240"/>
  <c r="J8" i="240"/>
  <c r="J23" i="240"/>
  <c r="J21" i="240"/>
  <c r="J13" i="240"/>
  <c r="J15" i="240"/>
  <c r="J7" i="240"/>
  <c r="J17" i="240"/>
  <c r="J9" i="240"/>
  <c r="J19" i="240"/>
  <c r="J11" i="240"/>
  <c r="G7" i="237"/>
  <c r="D7" i="237"/>
  <c r="I36" i="240"/>
  <c r="C36" i="237"/>
  <c r="I36" i="237"/>
  <c r="F36" i="237"/>
  <c r="F36" i="240"/>
  <c r="C36" i="240"/>
  <c r="K8" i="237" l="1"/>
  <c r="K12" i="237"/>
  <c r="K16" i="237"/>
  <c r="K20" i="237"/>
  <c r="K24" i="237"/>
  <c r="K9" i="237"/>
  <c r="K13" i="237"/>
  <c r="K17" i="237"/>
  <c r="K21" i="237"/>
  <c r="K10" i="237"/>
  <c r="K14" i="237"/>
  <c r="K18" i="237"/>
  <c r="K22" i="237"/>
  <c r="K11" i="237"/>
  <c r="K15" i="237"/>
  <c r="K19" i="237"/>
  <c r="K23" i="237"/>
  <c r="H9" i="237"/>
  <c r="H13" i="237"/>
  <c r="H17" i="237"/>
  <c r="H21" i="237"/>
  <c r="H16" i="237"/>
  <c r="H24" i="237"/>
  <c r="H10" i="237"/>
  <c r="H14" i="237"/>
  <c r="H18" i="237"/>
  <c r="H22" i="237"/>
  <c r="H11" i="237"/>
  <c r="H15" i="237"/>
  <c r="H19" i="237"/>
  <c r="H23" i="237"/>
  <c r="H8" i="237"/>
  <c r="H12" i="237"/>
  <c r="H20" i="237"/>
  <c r="E16" i="237"/>
  <c r="E17" i="237"/>
  <c r="E21" i="237"/>
  <c r="E22" i="237"/>
  <c r="E18" i="237"/>
  <c r="E23" i="237"/>
  <c r="E19" i="237"/>
  <c r="E24" i="237"/>
  <c r="E20" i="237"/>
  <c r="E24" i="240"/>
  <c r="E22" i="240"/>
  <c r="E20" i="240"/>
  <c r="E18" i="240"/>
  <c r="E16" i="240"/>
  <c r="E14" i="240"/>
  <c r="E12" i="240"/>
  <c r="E10" i="240"/>
  <c r="E8" i="240"/>
  <c r="E23" i="240"/>
  <c r="E21" i="240"/>
  <c r="E19" i="240"/>
  <c r="E17" i="240"/>
  <c r="E15" i="240"/>
  <c r="E13" i="240"/>
  <c r="E11" i="240"/>
  <c r="E9" i="240"/>
  <c r="E7" i="240"/>
  <c r="H23" i="240"/>
  <c r="H21" i="240"/>
  <c r="H19" i="240"/>
  <c r="H17" i="240"/>
  <c r="H15" i="240"/>
  <c r="H13" i="240"/>
  <c r="H11" i="240"/>
  <c r="H9" i="240"/>
  <c r="H7" i="240"/>
  <c r="H24" i="240"/>
  <c r="H22" i="240"/>
  <c r="H20" i="240"/>
  <c r="H18" i="240"/>
  <c r="H16" i="240"/>
  <c r="H14" i="240"/>
  <c r="H12" i="240"/>
  <c r="H10" i="240"/>
  <c r="H8" i="240"/>
  <c r="K24" i="240"/>
  <c r="K22" i="240"/>
  <c r="K20" i="240"/>
  <c r="K18" i="240"/>
  <c r="K16" i="240"/>
  <c r="K14" i="240"/>
  <c r="K12" i="240"/>
  <c r="K10" i="240"/>
  <c r="K8" i="240"/>
  <c r="K23" i="240"/>
  <c r="K21" i="240"/>
  <c r="K19" i="240"/>
  <c r="K17" i="240"/>
  <c r="K15" i="240"/>
  <c r="K13" i="240"/>
  <c r="K11" i="240"/>
  <c r="K9" i="240"/>
  <c r="K7" i="240"/>
  <c r="J25" i="240"/>
  <c r="K30" i="240"/>
  <c r="K33" i="240"/>
  <c r="K29" i="240"/>
  <c r="K32" i="240"/>
  <c r="K28" i="240"/>
  <c r="K31" i="240"/>
  <c r="G25" i="240"/>
  <c r="H32" i="240"/>
  <c r="H28" i="240"/>
  <c r="H31" i="240"/>
  <c r="H30" i="240"/>
  <c r="H33" i="240"/>
  <c r="H29" i="240"/>
  <c r="D25" i="240"/>
  <c r="E30" i="240"/>
  <c r="E33" i="240"/>
  <c r="E29" i="240"/>
  <c r="E32" i="240"/>
  <c r="E28" i="240"/>
  <c r="E31" i="240"/>
  <c r="K28" i="237"/>
  <c r="K7" i="237"/>
  <c r="H33" i="237"/>
  <c r="H29" i="237"/>
  <c r="H32" i="237"/>
  <c r="H28" i="237"/>
  <c r="H31" i="237"/>
  <c r="H30" i="237"/>
  <c r="H7" i="237"/>
  <c r="G25" i="237"/>
  <c r="E33" i="237"/>
  <c r="E29" i="237"/>
  <c r="E12" i="237"/>
  <c r="E8" i="237"/>
  <c r="E14" i="237"/>
  <c r="E32" i="237"/>
  <c r="E28" i="237"/>
  <c r="E15" i="237"/>
  <c r="E11" i="237"/>
  <c r="E7" i="237"/>
  <c r="E10" i="237"/>
  <c r="E31" i="237"/>
  <c r="E30" i="237"/>
  <c r="E13" i="237"/>
  <c r="E9" i="237"/>
  <c r="D25" i="237"/>
  <c r="L25" i="237"/>
  <c r="K29" i="237"/>
  <c r="K33" i="237"/>
  <c r="K30" i="237"/>
  <c r="K32" i="237"/>
  <c r="K31" i="237"/>
  <c r="M23" i="237" l="1"/>
  <c r="M22" i="237"/>
  <c r="M21" i="237"/>
  <c r="M24" i="237"/>
  <c r="M8" i="237"/>
  <c r="M19" i="237"/>
  <c r="M18" i="237"/>
  <c r="M17" i="237"/>
  <c r="M20" i="237"/>
  <c r="M15" i="237"/>
  <c r="M14" i="237"/>
  <c r="M13" i="237"/>
  <c r="M16" i="237"/>
  <c r="M11" i="237"/>
  <c r="M10" i="237"/>
  <c r="M9" i="237"/>
  <c r="M12" i="237"/>
  <c r="K34" i="240"/>
  <c r="K25" i="240"/>
  <c r="H25" i="240"/>
  <c r="H34" i="240"/>
  <c r="E34" i="240"/>
  <c r="E25" i="240"/>
  <c r="K25" i="237"/>
  <c r="H25" i="237"/>
  <c r="H34" i="237"/>
  <c r="E34" i="237"/>
  <c r="M7" i="237"/>
  <c r="E25" i="237"/>
  <c r="L36" i="237"/>
  <c r="K34" i="237"/>
  <c r="N20" i="237" l="1"/>
  <c r="N22" i="237"/>
  <c r="N21" i="237"/>
  <c r="N23" i="237"/>
  <c r="N16" i="237"/>
  <c r="N18" i="237"/>
  <c r="N17" i="237"/>
  <c r="N19" i="237"/>
  <c r="N12" i="237"/>
  <c r="N14" i="237"/>
  <c r="N13" i="237"/>
  <c r="N15" i="237"/>
  <c r="N24" i="237"/>
  <c r="N8" i="237"/>
  <c r="N10" i="237"/>
  <c r="N9" i="237"/>
  <c r="N11" i="237"/>
  <c r="H36" i="237"/>
  <c r="H36" i="240"/>
  <c r="N29" i="237"/>
  <c r="N31" i="237"/>
  <c r="N30" i="237"/>
  <c r="N33" i="237"/>
  <c r="N32" i="237"/>
  <c r="N28" i="237"/>
  <c r="N7" i="237"/>
  <c r="E36" i="237"/>
  <c r="K36" i="240"/>
  <c r="K36" i="237"/>
  <c r="M25" i="237"/>
  <c r="E36" i="240"/>
  <c r="N34" i="237" l="1"/>
  <c r="N25" i="237"/>
  <c r="N36" i="237" l="1"/>
</calcChain>
</file>

<file path=xl/sharedStrings.xml><?xml version="1.0" encoding="utf-8"?>
<sst xmlns="http://schemas.openxmlformats.org/spreadsheetml/2006/main" count="2655" uniqueCount="252">
  <si>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</si>
  <si>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</si>
  <si>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</si>
  <si>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</si>
  <si>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</si>
  <si>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</si>
  <si>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</si>
  <si>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</si>
  <si>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</si>
  <si>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</si>
  <si>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</si>
  <si>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</si>
  <si>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</si>
  <si>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</si>
  <si>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</si>
  <si>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</si>
  <si>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</si>
  <si>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</si>
  <si>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</si>
  <si>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</si>
  <si>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</si>
  <si>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</si>
  <si>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</si>
  <si>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</si>
  <si>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</si>
  <si>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</si>
  <si>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</si>
  <si>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</si>
  <si>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</si>
  <si>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</si>
  <si>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</si>
  <si>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</si>
  <si>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</si>
  <si>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</si>
  <si>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</si>
  <si>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</si>
  <si>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</si>
  <si>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</si>
  <si>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</si>
  <si>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</si>
  <si>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</si>
  <si>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</si>
  <si>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</si>
  <si>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</si>
  <si>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</si>
  <si>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</si>
  <si>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</si>
  <si>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</si>
  <si>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</si>
  <si>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</si>
  <si>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</si>
  <si>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</si>
  <si>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</si>
  <si>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</si>
  <si>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</si>
  <si>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</si>
  <si>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</si>
  <si>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</si>
  <si>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</si>
  <si>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</si>
  <si>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</si>
  <si>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</si>
  <si>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</si>
  <si>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</si>
  <si>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</si>
  <si>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</si>
  <si>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</si>
  <si>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</si>
  <si>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</si>
  <si>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</si>
  <si>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</si>
  <si>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</si>
  <si>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</si>
  <si>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</si>
  <si>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</si>
  <si>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</si>
  <si>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</si>
  <si>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</si>
  <si>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</si>
  <si>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</si>
  <si>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</si>
  <si>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</si>
  <si>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</si>
  <si>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</si>
  <si>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</si>
  <si>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</si>
  <si>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</si>
  <si>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</si>
  <si>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</si>
  <si>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</si>
  <si>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Sala (Partito Democratico)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</si>
  <si>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</si>
  <si>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</si>
  <si>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</si>
  <si>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</si>
  <si>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</si>
  <si>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</si>
  <si>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</si>
  <si>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Giulia Grillo (Governo/Ministri/Sottosegretari)</t>
  </si>
  <si>
    <t>Giorgia Meloni (Fratelli d'Italia)</t>
  </si>
  <si>
    <t>Giovanni Toti (Forza 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</si>
  <si>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</si>
  <si>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</si>
  <si>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</si>
  <si>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</si>
  <si>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</si>
  <si>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</si>
  <si>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</si>
  <si>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</si>
  <si>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</si>
  <si>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</si>
  <si>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</si>
  <si>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</si>
  <si>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</si>
  <si>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</si>
  <si>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Antonio Tajani (Forza Italia)</t>
  </si>
  <si>
    <t>Radio Italia: i 20 soggetti politici e istituzionali che parlano di più - Programmi extraGr di testata</t>
  </si>
  <si>
    <t>Fabio Rampelli (Fratelli d'Italia)</t>
  </si>
  <si>
    <t>Michele De Pascale (Partito Democratico)</t>
  </si>
  <si>
    <t>Vincenzo De Luca (Partito Democratico)</t>
  </si>
  <si>
    <t>Alessandro Di Battista (MoVimento 5 Stelle)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</si>
  <si>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</si>
  <si>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</si>
  <si>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</si>
  <si>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</si>
  <si>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</si>
  <si>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</si>
  <si>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</si>
  <si>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</si>
  <si>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</si>
  <si>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</si>
  <si>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</si>
  <si>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</si>
  <si>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</si>
  <si>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</si>
  <si>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</si>
  <si>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</si>
  <si>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</si>
  <si>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</si>
  <si>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</si>
  <si>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</si>
  <si>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</si>
  <si>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</si>
  <si>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</si>
  <si>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</si>
  <si>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</si>
  <si>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</si>
  <si>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</si>
  <si>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</si>
  <si>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</si>
  <si>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</si>
  <si>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</si>
  <si>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</si>
  <si>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Lega Salvini Premier</t>
  </si>
  <si>
    <t>+Europa - Italia in Comune - PDE Italia</t>
  </si>
  <si>
    <t>La Sinistra</t>
  </si>
  <si>
    <t>Popolo della famiglia - Alternativa popolare</t>
  </si>
  <si>
    <t>Europa Verde</t>
  </si>
  <si>
    <t>Popolari per l'Italia</t>
  </si>
  <si>
    <t>Partito Comunista</t>
  </si>
  <si>
    <t>CasaPound Italia - Destre unite</t>
  </si>
  <si>
    <t>Forza Nuova</t>
  </si>
  <si>
    <t>Partito Animalista</t>
  </si>
  <si>
    <t>Partito Pirata</t>
  </si>
  <si>
    <t>Autonomie per l'Europa</t>
  </si>
  <si>
    <t>SVP</t>
  </si>
  <si>
    <t xml:space="preserve"> </t>
  </si>
  <si>
    <t>Sergio Mattarella (Presidente della Repubblica)</t>
  </si>
  <si>
    <t>Carlo Calenda (Partito Democratico)</t>
  </si>
  <si>
    <t>Matteo Salvini (Lega Salvini Premier)</t>
  </si>
  <si>
    <t>Simone Di Stefano (CasaPound Italia - Destre unite)</t>
  </si>
  <si>
    <t>Attilio Fontana (Lega Salvini Premier)</t>
  </si>
  <si>
    <t>Carlo Sibilia (MoVimento 5 Stelle)</t>
  </si>
  <si>
    <t>Roberto Fico (Presidente della Camera)</t>
  </si>
  <si>
    <t>Nicola Zingaretti (Partito Democratico)</t>
  </si>
  <si>
    <t>Enzo Moavero Milanesi (Governo/Ministri/Sottosegretari)</t>
  </si>
  <si>
    <t>Paola De Micheli (Partito Democratico)</t>
  </si>
  <si>
    <t>Maurizio Gasparri (Forza Italia)</t>
  </si>
  <si>
    <t>Riccardo Molinari (Lega Salvini Premier)</t>
  </si>
  <si>
    <t>Silvio Berlusconi (Forza Italia)</t>
  </si>
  <si>
    <t>Nicola Fratoianni (La Sinistra)</t>
  </si>
  <si>
    <t>Stefano Patuanelli (MoVimento 5 Stelle)</t>
  </si>
  <si>
    <t>Salvatore Martello (Altro)</t>
  </si>
  <si>
    <t>Alfonso Bonafede (Governo/Ministri/Sottosegretari)</t>
  </si>
  <si>
    <t>Periodo dal 13.05.2019 al 19.05.2019</t>
  </si>
  <si>
    <t>Graziano Delrio (Partito Democratico)</t>
  </si>
  <si>
    <t>Sabrina Pignedoli (MoVimento 5 Stelle)</t>
  </si>
  <si>
    <t>Alberto Luigi Gusmeroli (Lega Salvini Premier)</t>
  </si>
  <si>
    <t>Massimiliano Romeo (Lega Salvini Premier)</t>
  </si>
  <si>
    <t>Mario Mauro (Popolari per l'Italia)</t>
  </si>
  <si>
    <t>Alessandro Ciofini (Partito Pirata)</t>
  </si>
  <si>
    <t>Cristiano Ceriello (Partito Animalista)</t>
  </si>
  <si>
    <t>Giulia Bongiorno (Governo/Ministri/Sottosegretari)</t>
  </si>
  <si>
    <t>Roberto Morassut (Partito Democratico)</t>
  </si>
  <si>
    <t>Lucia Bergonzoni (Lega Salvini Premier)</t>
  </si>
  <si>
    <t>Maurizio Martina (Partito Democratico)</t>
  </si>
  <si>
    <t>Simona Bonafe (Partito Democratico)</t>
  </si>
  <si>
    <t>Ignazio La Russa (Fratelli d'Italia)</t>
  </si>
  <si>
    <t>Maria Angela Danzi (MoVimento 5 Stelle)</t>
  </si>
  <si>
    <t>Corradino Mineo (La Sinistra)</t>
  </si>
  <si>
    <t>Giovanni Tria (Governo/Ministri/Sottosegretari)</t>
  </si>
  <si>
    <t>Elisabetta Trenta (Governo/Ministri/Sottosegretari)</t>
  </si>
  <si>
    <t>Deborah Bergamini (Forza Italia)</t>
  </si>
  <si>
    <t>Paolo Gentiloni (Partito Democratico)</t>
  </si>
  <si>
    <t>Loredana De Petris (Altro)</t>
  </si>
  <si>
    <t>Valeria Valente (Partito Democratico)</t>
  </si>
  <si>
    <t>Leoluca Orlando (Partito Democratico)</t>
  </si>
  <si>
    <t>Virginio Merola (Partito Democratico)</t>
  </si>
  <si>
    <t>Claudio Borghi (Lega Salvini Premier)</t>
  </si>
  <si>
    <t>Mario Doneda (Altro)</t>
  </si>
  <si>
    <t>Carla Ruocco (MoVimento 5 Stelle)</t>
  </si>
  <si>
    <t>Luigi De Magistris (Altro)</t>
  </si>
  <si>
    <t>Stefania Saccardi (Partito Democratico)</t>
  </si>
  <si>
    <t>Pietro Bartolo (Partito Democratico)</t>
  </si>
  <si>
    <t>Antonio Di Pietro (Altro)</t>
  </si>
  <si>
    <t>Massimiliano Smeriglio (Partito Democratico)</t>
  </si>
  <si>
    <t>Mario Adinolfi (Popolo della famiglia - Alternativa popolare)</t>
  </si>
  <si>
    <t>Monica Frassoni (Europa Verde)</t>
  </si>
  <si>
    <t>Carlo Von Lynx (Partito Pirata)</t>
  </si>
  <si>
    <t>Virginia Raggi (MoVimento 5 Stelle)</t>
  </si>
  <si>
    <t>Paolo Lucchi (Partito Democratico)</t>
  </si>
  <si>
    <t>Domenico Lucano (Altro)</t>
  </si>
  <si>
    <t>Marco Rizzo (Partito Comunista)</t>
  </si>
  <si>
    <t>Antonio Maria Rinaldi (Lega Salvini Premier)</t>
  </si>
  <si>
    <t>Alessandra Moretti (Partito Democratico)</t>
  </si>
  <si>
    <t>Giuseppe Bottasini (Altro)</t>
  </si>
  <si>
    <t>Franco Roberti (Partito Democratico)</t>
  </si>
  <si>
    <t>Luca Bergamo (MoVimento 5 Stelle)</t>
  </si>
  <si>
    <t>Philippe Daverio (+Europa - Italia in Comune - PDE Italia)</t>
  </si>
  <si>
    <t>Edoardo Rixi (Governo/Ministri/Sottosegretari)</t>
  </si>
  <si>
    <t>Sabrina Alfonsi (Partito Democratico)</t>
  </si>
  <si>
    <t>Sergio Costa (Governo/Ministri/Sottosegretari)</t>
  </si>
  <si>
    <t>Antonio Piarulli (Altro)</t>
  </si>
  <si>
    <t>Angelo Bonelli (Europa Verde)</t>
  </si>
  <si>
    <t>Giancarlo Giorgetti (Lega Salvini Premier)</t>
  </si>
  <si>
    <t>Vincenzo Spadafora (Governo/Ministri/Sottosegretari)</t>
  </si>
  <si>
    <t>Francesco D'Uva (MoVimento 5 Stelle)</t>
  </si>
  <si>
    <t>Elisabetta Gardini (Fratelli d'Italia)</t>
  </si>
  <si>
    <t>Luigi Marattin (Partito Democratico)</t>
  </si>
  <si>
    <t>Mark Adeniji (Lega Salvini Premier)</t>
  </si>
  <si>
    <t>Massimo Gaudina (Unione Europea)</t>
  </si>
  <si>
    <t>Matteo Renzi (Partito Democratico)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</si>
  <si>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Centocittà; Italia sotto inchiesta; Le storie di Radio1; Radio anch'io; Radio1 giorno per giorno; Radio1 in viva voce; Tra poco in edicola; Un giorno da pecora; Zapping Radio1
Radio Due: 
Radio Tre: </t>
    </r>
  </si>
  <si>
    <t>Tempo di Parola: indica il tempo in cui il soggetto politico/istituzionale parla direttamente in voce
Rete Radio 24: 
Testata Radio 24: 24 Mattino - Morgana e Merlino; 24 Mattino - rassegna stampa; Effetto giorno; Effetto notte; La zanzara; Si può fare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</si>
  <si>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</si>
  <si>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</si>
  <si>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Capital:  
Testata Radio Capital: Cactus - basta poca acqua; Capital newsroom; Daily Capital; Europa uno sguardo al futuro; Tg zero</t>
  </si>
  <si>
    <t xml:space="preserve">Tempo di Parola: indica il tempo in cui il soggetto politico/istituzionale parla direttamente in voce
Rete RTL 102.5: 
Testata RTL 102.5: </t>
  </si>
  <si>
    <t>Giorgio Mulé (Forza Italia)</t>
  </si>
  <si>
    <t>Daniela Santanchè (Fratelli d'Italia)</t>
  </si>
  <si>
    <t>Maria Angela Danzì (MoVimento 5 Stelle)</t>
  </si>
  <si>
    <t>Erik Lavévaz (Autonomie per l'Europa)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</si>
</sst>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5" fillId="0" borderId="0"/>
    <xf numFmtId="9" fontId="36" fillId="0" borderId="0" applyFont="0" applyFill="0" applyBorder="0" applyAlignment="0" applyProtection="0"/>
  </cellStyleXfs>
  <cellXfs count="191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0" fillId="0" borderId="10" xfId="0" applyBorder="1"/>
    <xf numFmtId="46" fontId="11" fillId="0" borderId="11" xfId="145" applyNumberFormat="1" applyFill="1" applyBorder="1" applyAlignment="1">
      <alignment horizontal="center"/>
    </xf>
    <xf numFmtId="10" fontId="24" fillId="0" borderId="11" xfId="99" applyNumberFormat="1" applyFont="1" applyBorder="1" applyAlignment="1">
      <alignment horizontal="center"/>
    </xf>
    <xf numFmtId="46" fontId="24" fillId="0" borderId="11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4" fillId="0" borderId="10" xfId="97" applyFont="1" applyFill="1" applyBorder="1" applyAlignment="1">
      <alignment horizontal="left"/>
    </xf>
    <xf numFmtId="10" fontId="24" fillId="0" borderId="11" xfId="97" applyNumberFormat="1" applyFont="1" applyBorder="1" applyAlignment="1">
      <alignment horizontal="center"/>
    </xf>
    <xf numFmtId="0" fontId="21" fillId="0" borderId="13" xfId="97" applyFill="1" applyBorder="1" applyAlignment="1"/>
    <xf numFmtId="0" fontId="21" fillId="0" borderId="14" xfId="97" applyFill="1" applyBorder="1" applyAlignment="1"/>
    <xf numFmtId="0" fontId="21" fillId="0" borderId="15" xfId="97" applyFill="1" applyBorder="1" applyAlignment="1"/>
    <xf numFmtId="0" fontId="24" fillId="0" borderId="16" xfId="97" applyFont="1" applyFill="1" applyBorder="1" applyAlignment="1"/>
    <xf numFmtId="0" fontId="24" fillId="0" borderId="0" xfId="97" applyFont="1" applyFill="1" applyBorder="1" applyAlignment="1"/>
    <xf numFmtId="0" fontId="24" fillId="0" borderId="17" xfId="97" applyFont="1" applyFill="1" applyBorder="1" applyAlignment="1"/>
    <xf numFmtId="0" fontId="25" fillId="0" borderId="21" xfId="97" applyFont="1" applyFill="1" applyBorder="1" applyAlignment="1">
      <alignment horizontal="left"/>
    </xf>
    <xf numFmtId="46" fontId="25" fillId="0" borderId="22" xfId="97" applyNumberFormat="1" applyFont="1" applyFill="1" applyBorder="1" applyAlignment="1">
      <alignment horizontal="center"/>
    </xf>
    <xf numFmtId="10" fontId="25" fillId="0" borderId="22" xfId="97" applyNumberFormat="1" applyFont="1" applyFill="1" applyBorder="1" applyAlignment="1">
      <alignment horizontal="center"/>
    </xf>
    <xf numFmtId="10" fontId="25" fillId="0" borderId="23" xfId="97" applyNumberFormat="1" applyFont="1" applyFill="1" applyBorder="1" applyAlignment="1">
      <alignment horizontal="center"/>
    </xf>
    <xf numFmtId="46" fontId="25" fillId="0" borderId="22" xfId="97" applyNumberFormat="1" applyFont="1" applyBorder="1" applyAlignment="1">
      <alignment horizontal="center"/>
    </xf>
    <xf numFmtId="10" fontId="25" fillId="0" borderId="22" xfId="99" applyNumberFormat="1" applyFont="1" applyBorder="1" applyAlignment="1">
      <alignment horizontal="center"/>
    </xf>
    <xf numFmtId="164" fontId="25" fillId="0" borderId="22" xfId="99" applyNumberFormat="1" applyFont="1" applyBorder="1" applyAlignment="1">
      <alignment horizontal="center"/>
    </xf>
    <xf numFmtId="10" fontId="25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6" fillId="0" borderId="30" xfId="97" applyFont="1" applyFill="1" applyBorder="1"/>
    <xf numFmtId="0" fontId="20" fillId="0" borderId="31" xfId="97" applyFont="1" applyFill="1" applyBorder="1" applyAlignment="1">
      <alignment horizontal="center"/>
    </xf>
    <xf numFmtId="0" fontId="20" fillId="0" borderId="32" xfId="97" applyFont="1" applyFill="1" applyBorder="1" applyAlignment="1">
      <alignment horizontal="center"/>
    </xf>
    <xf numFmtId="0" fontId="0" fillId="0" borderId="30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0" fillId="0" borderId="31" xfId="97" applyFont="1" applyBorder="1" applyAlignment="1">
      <alignment horizontal="center"/>
    </xf>
    <xf numFmtId="0" fontId="20" fillId="0" borderId="32" xfId="97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10" fontId="24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1" fillId="0" borderId="34" xfId="145" applyNumberFormat="1" applyFill="1" applyBorder="1" applyAlignment="1">
      <alignment horizontal="center"/>
    </xf>
    <xf numFmtId="10" fontId="24" fillId="0" borderId="34" xfId="99" applyNumberFormat="1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10" fontId="24" fillId="0" borderId="34" xfId="97" applyNumberFormat="1" applyFont="1" applyBorder="1" applyAlignment="1">
      <alignment horizontal="center"/>
    </xf>
    <xf numFmtId="0" fontId="21" fillId="0" borderId="35" xfId="97" applyFill="1" applyBorder="1" applyAlignment="1"/>
    <xf numFmtId="0" fontId="21" fillId="0" borderId="36" xfId="97" applyFill="1" applyBorder="1" applyAlignment="1"/>
    <xf numFmtId="0" fontId="24" fillId="0" borderId="37" xfId="97" applyFont="1" applyFill="1" applyBorder="1" applyAlignment="1"/>
    <xf numFmtId="0" fontId="25" fillId="0" borderId="40" xfId="97" applyFont="1" applyFill="1" applyBorder="1" applyAlignment="1">
      <alignment horizontal="left"/>
    </xf>
    <xf numFmtId="46" fontId="25" fillId="0" borderId="41" xfId="97" applyNumberFormat="1" applyFont="1" applyFill="1" applyBorder="1" applyAlignment="1">
      <alignment horizontal="center"/>
    </xf>
    <xf numFmtId="10" fontId="25" fillId="0" borderId="41" xfId="97" applyNumberFormat="1" applyFont="1" applyFill="1" applyBorder="1" applyAlignment="1">
      <alignment horizontal="center"/>
    </xf>
    <xf numFmtId="10" fontId="25" fillId="0" borderId="42" xfId="97" applyNumberFormat="1" applyFont="1" applyFill="1" applyBorder="1" applyAlignment="1">
      <alignment horizontal="center"/>
    </xf>
    <xf numFmtId="46" fontId="25" fillId="0" borderId="41" xfId="97" applyNumberFormat="1" applyFont="1" applyBorder="1" applyAlignment="1">
      <alignment horizontal="center"/>
    </xf>
    <xf numFmtId="10" fontId="25" fillId="0" borderId="41" xfId="99" applyNumberFormat="1" applyFont="1" applyBorder="1" applyAlignment="1">
      <alignment horizontal="center"/>
    </xf>
    <xf numFmtId="10" fontId="25" fillId="0" borderId="42" xfId="99" applyNumberFormat="1" applyFont="1" applyBorder="1" applyAlignment="1">
      <alignment horizontal="center"/>
    </xf>
    <xf numFmtId="10" fontId="24" fillId="0" borderId="43" xfId="99" applyNumberFormat="1" applyFont="1" applyBorder="1" applyAlignment="1">
      <alignment horizontal="center"/>
    </xf>
    <xf numFmtId="0" fontId="21" fillId="0" borderId="44" xfId="97" applyFill="1" applyBorder="1" applyAlignment="1"/>
    <xf numFmtId="0" fontId="24" fillId="0" borderId="45" xfId="97" applyFont="1" applyFill="1" applyBorder="1" applyAlignment="1"/>
    <xf numFmtId="46" fontId="24" fillId="0" borderId="34" xfId="97" applyNumberFormat="1" applyFont="1" applyBorder="1" applyAlignment="1">
      <alignment horizontal="center"/>
    </xf>
    <xf numFmtId="164" fontId="25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0" fillId="0" borderId="51" xfId="97" applyFont="1" applyFill="1" applyBorder="1" applyAlignment="1">
      <alignment horizontal="center"/>
    </xf>
    <xf numFmtId="0" fontId="0" fillId="0" borderId="51" xfId="0" applyBorder="1" applyAlignment="1"/>
    <xf numFmtId="0" fontId="21" fillId="0" borderId="0" xfId="97" applyAlignment="1">
      <alignment vertical="center"/>
    </xf>
    <xf numFmtId="0" fontId="38" fillId="0" borderId="0" xfId="97" applyFont="1" applyAlignment="1">
      <alignment vertical="center"/>
    </xf>
    <xf numFmtId="0" fontId="39" fillId="0" borderId="4" xfId="97" applyFont="1" applyFill="1" applyBorder="1" applyAlignment="1">
      <alignment vertical="center"/>
    </xf>
    <xf numFmtId="0" fontId="40" fillId="0" borderId="5" xfId="97" applyFont="1" applyFill="1" applyBorder="1" applyAlignment="1">
      <alignment horizontal="center" vertical="center"/>
    </xf>
    <xf numFmtId="0" fontId="40" fillId="0" borderId="51" xfId="97" applyFont="1" applyFill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164" fontId="38" fillId="0" borderId="5" xfId="0" applyNumberFormat="1" applyFont="1" applyBorder="1" applyAlignment="1">
      <alignment horizontal="center" vertical="center"/>
    </xf>
    <xf numFmtId="10" fontId="38" fillId="0" borderId="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164" fontId="38" fillId="0" borderId="8" xfId="0" applyNumberFormat="1" applyFont="1" applyBorder="1" applyAlignment="1">
      <alignment horizontal="center" vertical="center"/>
    </xf>
    <xf numFmtId="10" fontId="38" fillId="0" borderId="9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164" fontId="40" fillId="0" borderId="5" xfId="0" applyNumberFormat="1" applyFont="1" applyBorder="1" applyAlignment="1">
      <alignment horizontal="center" vertical="center"/>
    </xf>
    <xf numFmtId="10" fontId="40" fillId="0" borderId="6" xfId="0" applyNumberFormat="1" applyFont="1" applyBorder="1" applyAlignment="1">
      <alignment horizontal="center" vertical="center"/>
    </xf>
    <xf numFmtId="0" fontId="0" fillId="0" borderId="52" xfId="0" applyBorder="1"/>
    <xf numFmtId="164" fontId="0" fillId="0" borderId="53" xfId="0" applyNumberFormat="1" applyBorder="1" applyAlignment="1">
      <alignment horizontal="center"/>
    </xf>
    <xf numFmtId="10" fontId="0" fillId="0" borderId="54" xfId="160" applyNumberFormat="1" applyFont="1" applyBorder="1" applyAlignment="1">
      <alignment horizontal="center"/>
    </xf>
    <xf numFmtId="0" fontId="26" fillId="0" borderId="30" xfId="97" applyFont="1" applyFill="1" applyBorder="1" applyAlignment="1">
      <alignment vertical="center"/>
    </xf>
    <xf numFmtId="0" fontId="20" fillId="0" borderId="31" xfId="97" applyFont="1" applyFill="1" applyBorder="1" applyAlignment="1">
      <alignment horizontal="center" vertical="center"/>
    </xf>
    <xf numFmtId="0" fontId="20" fillId="0" borderId="32" xfId="97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30" xfId="97" applyFont="1" applyFill="1" applyBorder="1" applyAlignment="1">
      <alignment vertical="center"/>
    </xf>
    <xf numFmtId="0" fontId="40" fillId="0" borderId="31" xfId="97" applyFont="1" applyFill="1" applyBorder="1" applyAlignment="1">
      <alignment horizontal="center" vertical="center"/>
    </xf>
    <xf numFmtId="0" fontId="40" fillId="0" borderId="32" xfId="97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164" fontId="38" fillId="0" borderId="31" xfId="0" applyNumberFormat="1" applyFont="1" applyBorder="1" applyAlignment="1">
      <alignment horizontal="center" vertical="center"/>
    </xf>
    <xf numFmtId="10" fontId="38" fillId="0" borderId="32" xfId="160" applyNumberFormat="1" applyFont="1" applyBorder="1" applyAlignment="1">
      <alignment horizontal="center" vertical="center"/>
    </xf>
    <xf numFmtId="0" fontId="38" fillId="0" borderId="52" xfId="0" applyFont="1" applyBorder="1" applyAlignment="1">
      <alignment vertical="center"/>
    </xf>
    <xf numFmtId="164" fontId="38" fillId="0" borderId="53" xfId="0" applyNumberFormat="1" applyFont="1" applyBorder="1" applyAlignment="1">
      <alignment horizontal="center" vertical="center"/>
    </xf>
    <xf numFmtId="10" fontId="38" fillId="0" borderId="54" xfId="160" applyNumberFormat="1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10" fontId="38" fillId="0" borderId="6" xfId="160" applyNumberFormat="1" applyFont="1" applyBorder="1" applyAlignment="1">
      <alignment horizontal="center" vertical="center"/>
    </xf>
    <xf numFmtId="10" fontId="38" fillId="0" borderId="9" xfId="160" applyNumberFormat="1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8" fillId="0" borderId="51" xfId="0" applyFont="1" applyBorder="1" applyAlignment="1">
      <alignment vertical="center"/>
    </xf>
    <xf numFmtId="0" fontId="39" fillId="0" borderId="4" xfId="97" applyFont="1" applyFill="1" applyBorder="1"/>
    <xf numFmtId="0" fontId="40" fillId="0" borderId="5" xfId="97" applyFont="1" applyFill="1" applyBorder="1" applyAlignment="1">
      <alignment horizontal="center"/>
    </xf>
    <xf numFmtId="0" fontId="40" fillId="0" borderId="51" xfId="97" applyFont="1" applyFill="1" applyBorder="1" applyAlignment="1">
      <alignment horizontal="center"/>
    </xf>
    <xf numFmtId="0" fontId="38" fillId="0" borderId="7" xfId="97" applyFont="1" applyBorder="1" applyAlignment="1">
      <alignment vertical="center"/>
    </xf>
    <xf numFmtId="164" fontId="38" fillId="0" borderId="8" xfId="97" applyNumberFormat="1" applyFont="1" applyBorder="1" applyAlignment="1">
      <alignment horizontal="center" vertical="center"/>
    </xf>
    <xf numFmtId="0" fontId="39" fillId="0" borderId="58" xfId="97" applyFont="1" applyFill="1" applyBorder="1" applyAlignment="1">
      <alignment vertical="center"/>
    </xf>
    <xf numFmtId="0" fontId="40" fillId="0" borderId="59" xfId="97" applyFont="1" applyFill="1" applyBorder="1" applyAlignment="1">
      <alignment horizontal="center" vertical="center"/>
    </xf>
    <xf numFmtId="0" fontId="40" fillId="0" borderId="60" xfId="97" applyFont="1" applyFill="1" applyBorder="1" applyAlignment="1">
      <alignment horizontal="center" vertical="center"/>
    </xf>
    <xf numFmtId="0" fontId="38" fillId="0" borderId="58" xfId="0" applyFont="1" applyBorder="1" applyAlignment="1">
      <alignment vertical="center"/>
    </xf>
    <xf numFmtId="164" fontId="38" fillId="0" borderId="59" xfId="0" applyNumberFormat="1" applyFont="1" applyBorder="1" applyAlignment="1">
      <alignment horizontal="center" vertical="center"/>
    </xf>
    <xf numFmtId="10" fontId="38" fillId="0" borderId="60" xfId="160" applyNumberFormat="1" applyFont="1" applyBorder="1" applyAlignment="1">
      <alignment horizontal="center" vertical="center"/>
    </xf>
    <xf numFmtId="10" fontId="38" fillId="0" borderId="63" xfId="160" applyNumberFormat="1" applyFont="1" applyBorder="1" applyAlignment="1">
      <alignment horizontal="center" vertical="center"/>
    </xf>
    <xf numFmtId="0" fontId="0" fillId="0" borderId="64" xfId="0" applyBorder="1"/>
    <xf numFmtId="46" fontId="11" fillId="0" borderId="65" xfId="145" applyNumberFormat="1" applyFill="1" applyBorder="1" applyAlignment="1">
      <alignment horizontal="center"/>
    </xf>
    <xf numFmtId="10" fontId="24" fillId="0" borderId="65" xfId="99" applyNumberFormat="1" applyFont="1" applyBorder="1" applyAlignment="1">
      <alignment horizontal="center"/>
    </xf>
    <xf numFmtId="10" fontId="24" fillId="0" borderId="66" xfId="99" applyNumberFormat="1" applyFont="1" applyBorder="1" applyAlignment="1">
      <alignment horizontal="center"/>
    </xf>
    <xf numFmtId="0" fontId="38" fillId="0" borderId="61" xfId="0" applyFont="1" applyBorder="1" applyAlignment="1">
      <alignment vertical="center"/>
    </xf>
    <xf numFmtId="164" fontId="38" fillId="0" borderId="62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vertical="center"/>
    </xf>
    <xf numFmtId="164" fontId="38" fillId="0" borderId="39" xfId="0" applyNumberFormat="1" applyFont="1" applyBorder="1" applyAlignment="1">
      <alignment horizontal="center" vertical="center"/>
    </xf>
    <xf numFmtId="10" fontId="38" fillId="0" borderId="46" xfId="160" applyNumberFormat="1" applyFont="1" applyBorder="1" applyAlignment="1">
      <alignment horizontal="center" vertical="center"/>
    </xf>
    <xf numFmtId="0" fontId="21" fillId="0" borderId="18" xfId="97" applyFont="1" applyFill="1" applyBorder="1" applyAlignment="1">
      <alignment horizontal="left" vertical="top" wrapText="1"/>
    </xf>
    <xf numFmtId="0" fontId="21" fillId="0" borderId="19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1" fillId="0" borderId="24" xfId="97" applyFont="1" applyFill="1" applyBorder="1" applyAlignment="1">
      <alignment horizontal="left" vertical="top" wrapText="1"/>
    </xf>
    <xf numFmtId="0" fontId="21" fillId="0" borderId="25" xfId="97" applyFont="1" applyFill="1" applyBorder="1" applyAlignment="1">
      <alignment horizontal="left" vertical="top" wrapText="1"/>
    </xf>
    <xf numFmtId="0" fontId="21" fillId="0" borderId="26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39" xfId="97" applyFont="1" applyFill="1" applyBorder="1" applyAlignment="1">
      <alignment horizontal="left" vertical="top" wrapText="1"/>
    </xf>
    <xf numFmtId="0" fontId="21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  <xf numFmtId="0" fontId="37" fillId="3" borderId="47" xfId="97" applyFont="1" applyFill="1" applyBorder="1" applyAlignment="1">
      <alignment horizontal="center" vertical="center"/>
    </xf>
    <xf numFmtId="0" fontId="37" fillId="3" borderId="48" xfId="97" applyFont="1" applyFill="1" applyBorder="1" applyAlignment="1">
      <alignment horizontal="center" vertical="center"/>
    </xf>
    <xf numFmtId="0" fontId="37" fillId="3" borderId="49" xfId="97" applyFont="1" applyFill="1" applyBorder="1" applyAlignment="1">
      <alignment horizontal="center" vertical="center"/>
    </xf>
    <xf numFmtId="0" fontId="37" fillId="3" borderId="13" xfId="97" applyFont="1" applyFill="1" applyBorder="1" applyAlignment="1">
      <alignment horizontal="center" vertical="center"/>
    </xf>
    <xf numFmtId="0" fontId="37" fillId="3" borderId="14" xfId="97" applyFont="1" applyFill="1" applyBorder="1" applyAlignment="1">
      <alignment horizontal="center" vertical="center"/>
    </xf>
    <xf numFmtId="0" fontId="37" fillId="3" borderId="50" xfId="97" applyFont="1" applyFill="1" applyBorder="1" applyAlignment="1">
      <alignment horizontal="center" vertical="center"/>
    </xf>
    <xf numFmtId="0" fontId="37" fillId="3" borderId="55" xfId="97" applyFont="1" applyFill="1" applyBorder="1" applyAlignment="1">
      <alignment horizontal="center" vertical="center"/>
    </xf>
    <xf numFmtId="0" fontId="37" fillId="3" borderId="56" xfId="97" applyFont="1" applyFill="1" applyBorder="1" applyAlignment="1">
      <alignment horizontal="center" vertical="center"/>
    </xf>
    <xf numFmtId="0" fontId="37" fillId="3" borderId="57" xfId="97" applyFont="1" applyFill="1" applyBorder="1" applyAlignment="1">
      <alignment horizontal="center" vertical="center"/>
    </xf>
    <xf numFmtId="0" fontId="37" fillId="3" borderId="58" xfId="97" applyFont="1" applyFill="1" applyBorder="1" applyAlignment="1">
      <alignment horizontal="center" vertical="center"/>
    </xf>
    <xf numFmtId="0" fontId="37" fillId="3" borderId="59" xfId="97" applyFont="1" applyFill="1" applyBorder="1" applyAlignment="1">
      <alignment horizontal="center" vertical="center"/>
    </xf>
    <xf numFmtId="0" fontId="37" fillId="3" borderId="60" xfId="97" applyFont="1" applyFill="1" applyBorder="1" applyAlignment="1">
      <alignment horizontal="center" vertical="center"/>
    </xf>
    <xf numFmtId="0" fontId="37" fillId="4" borderId="27" xfId="97" applyFont="1" applyFill="1" applyBorder="1" applyAlignment="1">
      <alignment horizontal="center" vertical="center"/>
    </xf>
    <xf numFmtId="0" fontId="37" fillId="4" borderId="28" xfId="97" applyFont="1" applyFill="1" applyBorder="1" applyAlignment="1">
      <alignment horizontal="center" vertical="center"/>
    </xf>
    <xf numFmtId="0" fontId="37" fillId="4" borderId="29" xfId="97" applyFont="1" applyFill="1" applyBorder="1" applyAlignment="1">
      <alignment horizontal="center" vertical="center"/>
    </xf>
    <xf numFmtId="0" fontId="37" fillId="4" borderId="30" xfId="97" applyFont="1" applyFill="1" applyBorder="1" applyAlignment="1">
      <alignment horizontal="center" vertical="center"/>
    </xf>
    <xf numFmtId="0" fontId="37" fillId="4" borderId="31" xfId="97" applyFont="1" applyFill="1" applyBorder="1" applyAlignment="1">
      <alignment horizontal="center" vertical="center"/>
    </xf>
    <xf numFmtId="0" fontId="37" fillId="4" borderId="32" xfId="97" applyFont="1" applyFill="1" applyBorder="1" applyAlignment="1">
      <alignment horizontal="center" vertical="center"/>
    </xf>
    <xf numFmtId="0" fontId="33" fillId="4" borderId="27" xfId="97" applyFont="1" applyFill="1" applyBorder="1" applyAlignment="1">
      <alignment horizontal="center" vertical="center"/>
    </xf>
    <xf numFmtId="0" fontId="33" fillId="4" borderId="28" xfId="97" applyFont="1" applyFill="1" applyBorder="1" applyAlignment="1">
      <alignment horizontal="center" vertical="center"/>
    </xf>
    <xf numFmtId="0" fontId="33" fillId="4" borderId="29" xfId="97" applyFont="1" applyFill="1" applyBorder="1" applyAlignment="1">
      <alignment horizontal="center" vertical="center"/>
    </xf>
    <xf numFmtId="0" fontId="33" fillId="4" borderId="30" xfId="97" applyFont="1" applyFill="1" applyBorder="1" applyAlignment="1">
      <alignment horizontal="center" vertical="center"/>
    </xf>
    <xf numFmtId="0" fontId="33" fillId="4" borderId="31" xfId="97" applyFont="1" applyFill="1" applyBorder="1" applyAlignment="1">
      <alignment horizontal="center" vertical="center"/>
    </xf>
    <xf numFmtId="0" fontId="33" fillId="4" borderId="32" xfId="97" applyFont="1" applyFill="1" applyBorder="1" applyAlignment="1">
      <alignment horizontal="center" vertical="center"/>
    </xf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772C2A"/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5.xml"/><Relationship Id="rId29" Type="http://schemas.openxmlformats.org/officeDocument/2006/relationships/worksheet" Target="worksheets/sheet2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1.3194444444444399E-3</c:v>
                </c:pt>
                <c:pt idx="2">
                  <c:v>1.7361111111111101E-4</c:v>
                </c:pt>
                <c:pt idx="3">
                  <c:v>2.7777777777777799E-4</c:v>
                </c:pt>
                <c:pt idx="4">
                  <c:v>2.1990740740740699E-3</c:v>
                </c:pt>
                <c:pt idx="5">
                  <c:v>1.19212962962963E-3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9.1319444444444408E-3</c:v>
                </c:pt>
                <c:pt idx="12">
                  <c:v>8.6805555555555605E-4</c:v>
                </c:pt>
                <c:pt idx="13">
                  <c:v>6.3657407407407402E-4</c:v>
                </c:pt>
                <c:pt idx="14">
                  <c:v>4.5023148148148097E-3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1.2384259259259299E-3</c:v>
                </c:pt>
                <c:pt idx="2">
                  <c:v>1.66666666666667E-3</c:v>
                </c:pt>
                <c:pt idx="3">
                  <c:v>1.2731481481481499E-4</c:v>
                </c:pt>
                <c:pt idx="4">
                  <c:v>1.90972222222222E-3</c:v>
                </c:pt>
                <c:pt idx="5">
                  <c:v>6.9444444444444404E-4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7.2453703703703699E-3</c:v>
                </c:pt>
                <c:pt idx="12">
                  <c:v>9.3749999999999997E-4</c:v>
                </c:pt>
                <c:pt idx="13">
                  <c:v>1.03009259259259E-3</c:v>
                </c:pt>
                <c:pt idx="14">
                  <c:v>5.3009259259259303E-3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2.4537037037037001E-3</c:v>
                </c:pt>
                <c:pt idx="2">
                  <c:v>3.3564814814814798E-3</c:v>
                </c:pt>
                <c:pt idx="3">
                  <c:v>0</c:v>
                </c:pt>
                <c:pt idx="4">
                  <c:v>3.6689814814814801E-3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1.14814814814815E-2</c:v>
                </c:pt>
                <c:pt idx="12">
                  <c:v>9.7222222222222198E-4</c:v>
                </c:pt>
                <c:pt idx="13">
                  <c:v>4.9768518518518499E-4</c:v>
                </c:pt>
                <c:pt idx="14">
                  <c:v>4.9074074074074098E-3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1.03009259259259E-3</c:v>
                </c:pt>
                <c:pt idx="2">
                  <c:v>4.8611111111111099E-4</c:v>
                </c:pt>
                <c:pt idx="3">
                  <c:v>0</c:v>
                </c:pt>
                <c:pt idx="4">
                  <c:v>4.3981481481481503E-4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4.2361111111111098E-3</c:v>
                </c:pt>
                <c:pt idx="12">
                  <c:v>1.11111111111111E-3</c:v>
                </c:pt>
                <c:pt idx="13">
                  <c:v>3.4722222222222202E-4</c:v>
                </c:pt>
                <c:pt idx="14">
                  <c:v>3.9004629629629602E-3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8.7962962962963005E-4</c:v>
                </c:pt>
                <c:pt idx="2">
                  <c:v>3.4722222222222202E-4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2.16435185185185E-3</c:v>
                </c:pt>
                <c:pt idx="12">
                  <c:v>1.21527777777778E-3</c:v>
                </c:pt>
                <c:pt idx="13">
                  <c:v>3.4722222222222202E-4</c:v>
                </c:pt>
                <c:pt idx="14">
                  <c:v>1.9560185185185201E-3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+Europa - Italia in Comune - PDE 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2.19907407407407E-4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2.5115740740740702E-3</c:v>
                </c:pt>
                <c:pt idx="12">
                  <c:v>4.2824074074074102E-4</c:v>
                </c:pt>
                <c:pt idx="13">
                  <c:v>9.2592592592592602E-5</c:v>
                </c:pt>
                <c:pt idx="14">
                  <c:v>6.8287037037037003E-4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Popolo della famiglia - Alternativa popolare</c:v>
                </c:pt>
              </c:strCache>
            </c:strRef>
          </c:tx>
          <c:spPr>
            <a:solidFill>
              <a:srgbClr val="772C2A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1.9675925925925899E-4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1.2731481481481499E-4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Popolari per l'Italia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6.7129629629629603E-4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6.2500000000000001E-4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CasaPound Italia - Destre unite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6.3657407407407402E-4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3.8194444444444398E-4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Partito Animalista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5.78703703703704E-4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Partito Pirata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6.9444444444444404E-5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6.4814814814814802E-4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Autonomie per l'Europa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9.2592592592592602E-5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2.0833333333333299E-4</c:v>
                </c:pt>
                <c:pt idx="2">
                  <c:v>0</c:v>
                </c:pt>
                <c:pt idx="3">
                  <c:v>0</c:v>
                </c:pt>
                <c:pt idx="4">
                  <c:v>1.41203703703704E-3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1.7592592592592601E-3</c:v>
                </c:pt>
                <c:pt idx="12">
                  <c:v>3.5879629629629602E-4</c:v>
                </c:pt>
                <c:pt idx="13">
                  <c:v>2.19907407407407E-4</c:v>
                </c:pt>
                <c:pt idx="14">
                  <c:v>8.5648148148148205E-4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1.05324074074074E-3</c:v>
                </c:pt>
                <c:pt idx="2">
                  <c:v>0</c:v>
                </c:pt>
                <c:pt idx="3">
                  <c:v>1.6203703703703701E-4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1.1226851851851901E-3</c:v>
                </c:pt>
                <c:pt idx="13">
                  <c:v>8.1018518518518505E-4</c:v>
                </c:pt>
                <c:pt idx="14">
                  <c:v>4.0740740740740702E-3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A-4312-9251-5118E86EB98A}"/>
            </c:ext>
          </c:extLst>
        </c:ser>
        <c:ser>
          <c:idx val="19"/>
          <c:order val="19"/>
          <c:tx>
            <c:strRef>
              <c:f>grafico1!$A$21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1A-4312-9251-5118E86EB98A}"/>
            </c:ext>
          </c:extLst>
        </c:ser>
        <c:ser>
          <c:idx val="20"/>
          <c:order val="20"/>
          <c:tx>
            <c:strRef>
              <c:f>grafico1!$A$22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grafico1!$B$22:$P$22</c:f>
              <c:numCache>
                <c:formatCode>General</c:formatCode>
                <c:ptCount val="15"/>
                <c:pt idx="0">
                  <c:v>0</c:v>
                </c:pt>
                <c:pt idx="1">
                  <c:v>2.6620370370370399E-4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1A-4312-9251-5118E86EB98A}"/>
            </c:ext>
          </c:extLst>
        </c:ser>
        <c:ser>
          <c:idx val="21"/>
          <c:order val="21"/>
          <c:tx>
            <c:strRef>
              <c:f>grafico1!$A$23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grafico1!$B$23:$P$23</c:f>
              <c:numCache>
                <c:formatCode>General</c:formatCode>
                <c:ptCount val="15"/>
                <c:pt idx="0">
                  <c:v>0</c:v>
                </c:pt>
                <c:pt idx="1">
                  <c:v>3.2986111111111098E-3</c:v>
                </c:pt>
                <c:pt idx="2">
                  <c:v>7.4074074074074103E-4</c:v>
                </c:pt>
                <c:pt idx="3">
                  <c:v>0</c:v>
                </c:pt>
                <c:pt idx="4">
                  <c:v>3.4722222222222202E-4</c:v>
                </c:pt>
                <c:pt idx="5">
                  <c:v>2.89351851851852E-4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1.7361111111111099E-3</c:v>
                </c:pt>
                <c:pt idx="12">
                  <c:v>1.4814814814814801E-3</c:v>
                </c:pt>
                <c:pt idx="13">
                  <c:v>9.6064814814814797E-4</c:v>
                </c:pt>
                <c:pt idx="14">
                  <c:v>1.79398148148148E-3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1A-4312-9251-5118E86EB98A}"/>
            </c:ext>
          </c:extLst>
        </c:ser>
        <c:ser>
          <c:idx val="22"/>
          <c:order val="22"/>
          <c:tx>
            <c:strRef>
              <c:f>grafico1!$A$24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grafico1!$B$24:$P$24</c:f>
              <c:numCache>
                <c:formatCode>General</c:formatCode>
                <c:ptCount val="15"/>
                <c:pt idx="0">
                  <c:v>0</c:v>
                </c:pt>
                <c:pt idx="1">
                  <c:v>4.5717592592592598E-3</c:v>
                </c:pt>
                <c:pt idx="2">
                  <c:v>8.1018518518518505E-4</c:v>
                </c:pt>
                <c:pt idx="3">
                  <c:v>0</c:v>
                </c:pt>
                <c:pt idx="4">
                  <c:v>4.7106481481481496E-3</c:v>
                </c:pt>
                <c:pt idx="5">
                  <c:v>4.1666666666666702E-4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1.9675925925925899E-4</c:v>
                </c:pt>
                <c:pt idx="11">
                  <c:v>2.3148148148148098E-2</c:v>
                </c:pt>
                <c:pt idx="12">
                  <c:v>1.80555555555556E-3</c:v>
                </c:pt>
                <c:pt idx="13">
                  <c:v>4.9768518518518499E-4</c:v>
                </c:pt>
                <c:pt idx="14">
                  <c:v>3.0787037037036998E-3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1A-4312-9251-5118E86EB98A}"/>
            </c:ext>
          </c:extLst>
        </c:ser>
        <c:ser>
          <c:idx val="23"/>
          <c:order val="23"/>
          <c:tx>
            <c:strRef>
              <c:f>grafico1!$A$25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grafico1!$B$25:$P$25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1A-4312-9251-5118E86E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7620864"/>
        <c:axId val="197622400"/>
      </c:barChart>
      <c:catAx>
        <c:axId val="19762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622400"/>
        <c:crosses val="autoZero"/>
        <c:auto val="1"/>
        <c:lblAlgn val="ctr"/>
        <c:lblOffset val="100"/>
        <c:noMultiLvlLbl val="0"/>
      </c:catAx>
      <c:valAx>
        <c:axId val="19762240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762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'gr2-RAI'!$D$2:$D$25</c:f>
              <c:numCache>
                <c:formatCode>0.00%</c:formatCode>
                <c:ptCount val="24"/>
                <c:pt idx="0">
                  <c:v>0.65540150202195302</c:v>
                </c:pt>
                <c:pt idx="1">
                  <c:v>0.90977661734841897</c:v>
                </c:pt>
                <c:pt idx="2">
                  <c:v>0.63054037644201599</c:v>
                </c:pt>
                <c:pt idx="3">
                  <c:v>0.99267399267399303</c:v>
                </c:pt>
                <c:pt idx="4">
                  <c:v>0.38888888888888901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0.81964573268921104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'gr2-RAI'!$E$2:$E$25</c:f>
              <c:numCache>
                <c:formatCode>0.00%</c:formatCode>
                <c:ptCount val="24"/>
                <c:pt idx="0">
                  <c:v>0.34459849797804698</c:v>
                </c:pt>
                <c:pt idx="1">
                  <c:v>9.0223382651581099E-2</c:v>
                </c:pt>
                <c:pt idx="2">
                  <c:v>0.36945962355798401</c:v>
                </c:pt>
                <c:pt idx="3">
                  <c:v>7.3260073260073303E-3</c:v>
                </c:pt>
                <c:pt idx="4">
                  <c:v>0.61111111111111105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0.18035426731078899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8742400"/>
        <c:axId val="198743936"/>
      </c:barChart>
      <c:catAx>
        <c:axId val="19874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743936"/>
        <c:crosses val="autoZero"/>
        <c:auto val="1"/>
        <c:lblAlgn val="ctr"/>
        <c:lblOffset val="100"/>
        <c:noMultiLvlLbl val="0"/>
      </c:catAx>
      <c:valAx>
        <c:axId val="1987439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874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0.70431893687707603</c:v>
                </c:pt>
                <c:pt idx="3">
                  <c:v>0.78181818181818197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0.29568106312292403</c:v>
                </c:pt>
                <c:pt idx="3">
                  <c:v>0.218181818181818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956032"/>
        <c:axId val="208970112"/>
      </c:barChart>
      <c:catAx>
        <c:axId val="20895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970112"/>
        <c:crosses val="autoZero"/>
        <c:auto val="1"/>
        <c:lblAlgn val="ctr"/>
        <c:lblOffset val="100"/>
        <c:noMultiLvlLbl val="0"/>
      </c:catAx>
      <c:valAx>
        <c:axId val="2089701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9560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9110528"/>
        <c:axId val="209112064"/>
      </c:barChart>
      <c:catAx>
        <c:axId val="209110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112064"/>
        <c:crosses val="autoZero"/>
        <c:auto val="1"/>
        <c:lblAlgn val="ctr"/>
        <c:lblOffset val="100"/>
        <c:noMultiLvlLbl val="0"/>
      </c:catAx>
      <c:valAx>
        <c:axId val="2091120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1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871424"/>
        <c:axId val="208872960"/>
      </c:barChart>
      <c:catAx>
        <c:axId val="20887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872960"/>
        <c:crosses val="autoZero"/>
        <c:auto val="1"/>
        <c:lblAlgn val="ctr"/>
        <c:lblOffset val="100"/>
        <c:noMultiLvlLbl val="0"/>
      </c:catAx>
      <c:valAx>
        <c:axId val="2088729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871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434112"/>
        <c:axId val="209435648"/>
      </c:barChart>
      <c:catAx>
        <c:axId val="209434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35648"/>
        <c:crosses val="autoZero"/>
        <c:auto val="1"/>
        <c:lblAlgn val="ctr"/>
        <c:lblOffset val="100"/>
        <c:noMultiLvlLbl val="0"/>
      </c:catAx>
      <c:valAx>
        <c:axId val="2094356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43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538624"/>
        <c:axId val="208540416"/>
      </c:barChart>
      <c:catAx>
        <c:axId val="208538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540416"/>
        <c:crosses val="autoZero"/>
        <c:auto val="1"/>
        <c:lblAlgn val="ctr"/>
        <c:lblOffset val="100"/>
        <c:noMultiLvlLbl val="0"/>
      </c:catAx>
      <c:valAx>
        <c:axId val="2085404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53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9778176"/>
        <c:axId val="209779712"/>
      </c:barChart>
      <c:catAx>
        <c:axId val="20977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779712"/>
        <c:crosses val="autoZero"/>
        <c:auto val="1"/>
        <c:lblAlgn val="ctr"/>
        <c:lblOffset val="100"/>
        <c:noMultiLvlLbl val="0"/>
      </c:catAx>
      <c:valAx>
        <c:axId val="2097797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7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9223680"/>
        <c:axId val="209225216"/>
      </c:barChart>
      <c:catAx>
        <c:axId val="209223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225216"/>
        <c:crosses val="autoZero"/>
        <c:auto val="1"/>
        <c:lblAlgn val="ctr"/>
        <c:lblOffset val="100"/>
        <c:noMultiLvlLbl val="0"/>
      </c:catAx>
      <c:valAx>
        <c:axId val="2092252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922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'gr1-RAI'!$D$2:$D$25</c:f>
              <c:numCache>
                <c:formatCode>0.00%</c:formatCode>
                <c:ptCount val="24"/>
                <c:pt idx="0">
                  <c:v>0.52793834296724496</c:v>
                </c:pt>
                <c:pt idx="1">
                  <c:v>0.96974522292993603</c:v>
                </c:pt>
                <c:pt idx="2">
                  <c:v>0.93647912885662399</c:v>
                </c:pt>
                <c:pt idx="3">
                  <c:v>0.95896328293736499</c:v>
                </c:pt>
                <c:pt idx="4">
                  <c:v>0.53618421052631604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0.85591397849462403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'gr1-RAI'!$E$2:$E$25</c:f>
              <c:numCache>
                <c:formatCode>0.00%</c:formatCode>
                <c:ptCount val="24"/>
                <c:pt idx="0">
                  <c:v>0.47206165703275499</c:v>
                </c:pt>
                <c:pt idx="1">
                  <c:v>3.0254777070063701E-2</c:v>
                </c:pt>
                <c:pt idx="2">
                  <c:v>6.3520871143375707E-2</c:v>
                </c:pt>
                <c:pt idx="3">
                  <c:v>4.1036717062635002E-2</c:v>
                </c:pt>
                <c:pt idx="4">
                  <c:v>0.46381578947368401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0.144086021505376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2065920"/>
        <c:axId val="192067456"/>
      </c:barChart>
      <c:catAx>
        <c:axId val="192065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067456"/>
        <c:crosses val="autoZero"/>
        <c:auto val="1"/>
        <c:lblAlgn val="ctr"/>
        <c:lblOffset val="100"/>
        <c:noMultiLvlLbl val="0"/>
      </c:catAx>
      <c:valAx>
        <c:axId val="1920674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206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0.93548387096774199</c:v>
                </c:pt>
                <c:pt idx="3">
                  <c:v>0.63661202185792298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0.26315789473684198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0.84950000000000003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6.4516129032258104E-2</c:v>
                </c:pt>
                <c:pt idx="3">
                  <c:v>0.36338797814207602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0.73684210526315796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0.15049999999999999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8453120"/>
        <c:axId val="198454656"/>
      </c:barChart>
      <c:catAx>
        <c:axId val="198453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454656"/>
        <c:crosses val="autoZero"/>
        <c:auto val="1"/>
        <c:lblAlgn val="ctr"/>
        <c:lblOffset val="100"/>
        <c:noMultiLvlLbl val="0"/>
      </c:catAx>
      <c:valAx>
        <c:axId val="1984546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84531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8318336"/>
        <c:axId val="198332416"/>
      </c:barChart>
      <c:catAx>
        <c:axId val="198318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332416"/>
        <c:crosses val="autoZero"/>
        <c:auto val="1"/>
        <c:lblAlgn val="ctr"/>
        <c:lblOffset val="100"/>
        <c:noMultiLvlLbl val="0"/>
      </c:catAx>
      <c:valAx>
        <c:axId val="1983324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831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'gr1-Eleumedia'!$D$2:$D$25</c:f>
              <c:numCache>
                <c:formatCode>0.00%</c:formatCode>
                <c:ptCount val="24"/>
                <c:pt idx="0">
                  <c:v>0.84982935153583605</c:v>
                </c:pt>
                <c:pt idx="1">
                  <c:v>1</c:v>
                </c:pt>
                <c:pt idx="2">
                  <c:v>0.87066246056782304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0.79683972911963896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'gr1-Eleumedia'!$E$2:$E$25</c:f>
              <c:numCache>
                <c:formatCode>0.00%</c:formatCode>
                <c:ptCount val="24"/>
                <c:pt idx="0">
                  <c:v>0.150170648464164</c:v>
                </c:pt>
                <c:pt idx="1">
                  <c:v>0</c:v>
                </c:pt>
                <c:pt idx="2">
                  <c:v>0.12933753943217699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0.20316027088036101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0243456"/>
        <c:axId val="200253440"/>
      </c:barChart>
      <c:catAx>
        <c:axId val="20024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253440"/>
        <c:crosses val="autoZero"/>
        <c:auto val="1"/>
        <c:lblAlgn val="ctr"/>
        <c:lblOffset val="100"/>
        <c:noMultiLvlLbl val="0"/>
      </c:catAx>
      <c:valAx>
        <c:axId val="2002534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02434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0282112"/>
        <c:axId val="200283648"/>
      </c:barChart>
      <c:catAx>
        <c:axId val="20028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283648"/>
        <c:crosses val="autoZero"/>
        <c:auto val="1"/>
        <c:lblAlgn val="ctr"/>
        <c:lblOffset val="100"/>
        <c:noMultiLvlLbl val="0"/>
      </c:catAx>
      <c:valAx>
        <c:axId val="2002836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028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8678016"/>
        <c:axId val="198679552"/>
      </c:barChart>
      <c:catAx>
        <c:axId val="198678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79552"/>
        <c:crosses val="autoZero"/>
        <c:auto val="1"/>
        <c:lblAlgn val="ctr"/>
        <c:lblOffset val="100"/>
        <c:noMultiLvlLbl val="0"/>
      </c:catAx>
      <c:valAx>
        <c:axId val="1986795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867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'gr1-RDS'!$D$2:$D$25</c:f>
              <c:numCache>
                <c:formatCode>0.00%</c:formatCode>
                <c:ptCount val="24"/>
                <c:pt idx="0">
                  <c:v>0.62280701754386003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0.848101265822785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'gr1-RDS'!$E$2:$E$25</c:f>
              <c:numCache>
                <c:formatCode>0.00%</c:formatCode>
                <c:ptCount val="24"/>
                <c:pt idx="0">
                  <c:v>0.37719298245614002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0.151898734177215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0695168"/>
        <c:axId val="200701056"/>
      </c:barChart>
      <c:catAx>
        <c:axId val="200695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701056"/>
        <c:crosses val="autoZero"/>
        <c:auto val="1"/>
        <c:lblAlgn val="ctr"/>
        <c:lblOffset val="100"/>
        <c:noMultiLvlLbl val="0"/>
      </c:catAx>
      <c:valAx>
        <c:axId val="2007010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069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13.05.2019 al 19.05.2019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0928640"/>
        <c:axId val="200930432"/>
      </c:barChart>
      <c:catAx>
        <c:axId val="20092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930432"/>
        <c:crosses val="autoZero"/>
        <c:auto val="1"/>
        <c:lblAlgn val="ctr"/>
        <c:lblOffset val="100"/>
        <c:noMultiLvlLbl val="0"/>
      </c:catAx>
      <c:valAx>
        <c:axId val="2009304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09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432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7"/>
  <sheetViews>
    <sheetView showGridLines="0" showZeros="0" zoomScale="82" zoomScaleNormal="82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7" t="s">
        <v>37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4.5023148148148097E-3</v>
      </c>
      <c r="D7" s="15">
        <f>IFERROR(C7/C$25,0)</f>
        <v>0.1780320366132721</v>
      </c>
      <c r="E7" s="15">
        <f>IFERROR(C7/C$36,0)</f>
        <v>0.13150777552400261</v>
      </c>
      <c r="F7" s="14">
        <v>6.3657407407407402E-4</v>
      </c>
      <c r="G7" s="15">
        <f>IFERROR(F7/F$25,0)</f>
        <v>0.16975308641975326</v>
      </c>
      <c r="H7" s="15">
        <f>IFERROR(F7/F$36,0)</f>
        <v>0.10576923076923085</v>
      </c>
      <c r="I7" s="14">
        <v>8.6805555555555605E-4</v>
      </c>
      <c r="J7" s="15">
        <f>IFERROR(I7/I$25,0)</f>
        <v>0.14734774066797646</v>
      </c>
      <c r="K7" s="15">
        <f>IFERROR(I7/I$36,0)</f>
        <v>8.4269662921348285E-2</v>
      </c>
      <c r="L7" s="16">
        <f>SUM(C7,F7,I7)</f>
        <v>6.0069444444444398E-3</v>
      </c>
      <c r="M7" s="15">
        <f>IFERROR(L7/L$25,0)</f>
        <v>0.17196819085487067</v>
      </c>
      <c r="N7" s="17">
        <f>IFERROR(L7/L$36,0)</f>
        <v>0.11881868131868124</v>
      </c>
    </row>
    <row r="8" spans="2:14" x14ac:dyDescent="0.25">
      <c r="B8" s="13" t="s">
        <v>153</v>
      </c>
      <c r="C8" s="14">
        <v>5.3009259259259303E-3</v>
      </c>
      <c r="D8" s="15">
        <f t="shared" ref="D8:D24" si="0">IFERROR(C8/C$25,0)</f>
        <v>0.20961098398169353</v>
      </c>
      <c r="E8" s="15">
        <f t="shared" ref="E8:E24" si="1">IFERROR(C8/C$36,0)</f>
        <v>0.15483434753211647</v>
      </c>
      <c r="F8" s="14">
        <v>1.03009259259259E-3</v>
      </c>
      <c r="G8" s="15">
        <f t="shared" ref="G8:G24" si="2">IFERROR(F8/F$25,0)</f>
        <v>0.27469135802469097</v>
      </c>
      <c r="H8" s="15">
        <f t="shared" ref="H8:H24" si="3">IFERROR(F8/F$36,0)</f>
        <v>0.17115384615384588</v>
      </c>
      <c r="I8" s="14">
        <v>9.3749999999999997E-4</v>
      </c>
      <c r="J8" s="15">
        <f t="shared" ref="J8:J24" si="4">IFERROR(I8/I$25,0)</f>
        <v>0.15913555992141448</v>
      </c>
      <c r="K8" s="15">
        <f t="shared" ref="K8:K24" si="5">IFERROR(I8/I$36,0)</f>
        <v>9.1011235955056086E-2</v>
      </c>
      <c r="L8" s="16">
        <f t="shared" ref="L8:L24" si="6">SUM(C8,F8,I8)</f>
        <v>7.2685185185185205E-3</v>
      </c>
      <c r="M8" s="15">
        <f t="shared" ref="M8:M24" si="7">IFERROR(L8/L$25,0)</f>
        <v>0.20808482438701137</v>
      </c>
      <c r="N8" s="17">
        <f t="shared" ref="N8:N24" si="8">IFERROR(L8/L$36,0)</f>
        <v>0.14377289377289384</v>
      </c>
    </row>
    <row r="9" spans="2:14" x14ac:dyDescent="0.25">
      <c r="B9" s="13" t="s">
        <v>11</v>
      </c>
      <c r="C9" s="14">
        <v>4.9074074074074098E-3</v>
      </c>
      <c r="D9" s="15">
        <f t="shared" si="0"/>
        <v>0.19405034324942802</v>
      </c>
      <c r="E9" s="15">
        <f t="shared" si="1"/>
        <v>0.14334009465855319</v>
      </c>
      <c r="F9" s="14">
        <v>4.9768518518518499E-4</v>
      </c>
      <c r="G9" s="15">
        <f t="shared" si="2"/>
        <v>0.13271604938271614</v>
      </c>
      <c r="H9" s="15">
        <f t="shared" si="3"/>
        <v>8.2692307692307732E-2</v>
      </c>
      <c r="I9" s="14">
        <v>9.7222222222222198E-4</v>
      </c>
      <c r="J9" s="15">
        <f t="shared" si="4"/>
        <v>0.1650294695481335</v>
      </c>
      <c r="K9" s="15">
        <f t="shared" si="5"/>
        <v>9.4382022471909993E-2</v>
      </c>
      <c r="L9" s="16">
        <f t="shared" si="6"/>
        <v>6.3773148148148166E-3</v>
      </c>
      <c r="M9" s="15">
        <f t="shared" si="7"/>
        <v>0.18257123923127908</v>
      </c>
      <c r="N9" s="17">
        <f t="shared" si="8"/>
        <v>0.1261446886446887</v>
      </c>
    </row>
    <row r="10" spans="2:14" x14ac:dyDescent="0.25">
      <c r="B10" s="13" t="s">
        <v>63</v>
      </c>
      <c r="C10" s="14">
        <v>3.9004629629629602E-3</v>
      </c>
      <c r="D10" s="15">
        <f t="shared" si="0"/>
        <v>0.15423340961098386</v>
      </c>
      <c r="E10" s="15">
        <f t="shared" si="1"/>
        <v>0.11392832995267069</v>
      </c>
      <c r="F10" s="14">
        <v>3.4722222222222202E-4</v>
      </c>
      <c r="G10" s="15">
        <f t="shared" si="2"/>
        <v>9.2592592592592643E-2</v>
      </c>
      <c r="H10" s="15">
        <f t="shared" si="3"/>
        <v>5.7692307692307709E-2</v>
      </c>
      <c r="I10" s="14">
        <v>1.11111111111111E-3</v>
      </c>
      <c r="J10" s="15">
        <f t="shared" si="4"/>
        <v>0.18860510805500957</v>
      </c>
      <c r="K10" s="15">
        <f t="shared" si="5"/>
        <v>0.10786516853932564</v>
      </c>
      <c r="L10" s="16">
        <f t="shared" si="6"/>
        <v>5.3587962962962921E-3</v>
      </c>
      <c r="M10" s="15">
        <f t="shared" si="7"/>
        <v>0.1534128561961563</v>
      </c>
      <c r="N10" s="17">
        <f t="shared" si="8"/>
        <v>0.10599816849816843</v>
      </c>
    </row>
    <row r="11" spans="2:14" x14ac:dyDescent="0.25">
      <c r="B11" s="13" t="s">
        <v>12</v>
      </c>
      <c r="C11" s="14">
        <v>1.9560185185185201E-3</v>
      </c>
      <c r="D11" s="15">
        <f t="shared" si="0"/>
        <v>7.7345537757437133E-2</v>
      </c>
      <c r="E11" s="15">
        <f t="shared" si="1"/>
        <v>5.7133198106829007E-2</v>
      </c>
      <c r="F11" s="14">
        <v>3.4722222222222202E-4</v>
      </c>
      <c r="G11" s="15">
        <f t="shared" si="2"/>
        <v>9.2592592592592643E-2</v>
      </c>
      <c r="H11" s="15">
        <f t="shared" si="3"/>
        <v>5.7692307692307709E-2</v>
      </c>
      <c r="I11" s="14">
        <v>1.21527777777778E-3</v>
      </c>
      <c r="J11" s="15">
        <f t="shared" si="4"/>
        <v>0.20628683693516731</v>
      </c>
      <c r="K11" s="15">
        <f t="shared" si="5"/>
        <v>0.11797752808988775</v>
      </c>
      <c r="L11" s="16">
        <f t="shared" si="6"/>
        <v>3.5185185185185219E-3</v>
      </c>
      <c r="M11" s="15">
        <f t="shared" si="7"/>
        <v>0.10072895957587819</v>
      </c>
      <c r="N11" s="17">
        <f t="shared" si="8"/>
        <v>6.9597069597069669E-2</v>
      </c>
    </row>
    <row r="12" spans="2:14" x14ac:dyDescent="0.25">
      <c r="B12" s="13" t="s">
        <v>154</v>
      </c>
      <c r="C12" s="14">
        <v>2.19907407407407E-4</v>
      </c>
      <c r="D12" s="15">
        <f t="shared" si="0"/>
        <v>8.695652173913028E-3</v>
      </c>
      <c r="E12" s="15">
        <f t="shared" si="1"/>
        <v>6.4232589587559065E-3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2.19907407407407E-4</v>
      </c>
      <c r="M12" s="15">
        <f t="shared" si="7"/>
        <v>6.2955599734923684E-3</v>
      </c>
      <c r="N12" s="17">
        <f t="shared" si="8"/>
        <v>4.3498168498168422E-3</v>
      </c>
    </row>
    <row r="13" spans="2:14" x14ac:dyDescent="0.25">
      <c r="B13" s="13" t="s">
        <v>155</v>
      </c>
      <c r="C13" s="14">
        <v>6.8287037037037003E-4</v>
      </c>
      <c r="D13" s="15">
        <f t="shared" si="0"/>
        <v>2.7002288329519439E-2</v>
      </c>
      <c r="E13" s="15">
        <f t="shared" si="1"/>
        <v>1.9945909398242052E-2</v>
      </c>
      <c r="F13" s="18">
        <v>9.2592592592592602E-5</v>
      </c>
      <c r="G13" s="15">
        <f t="shared" si="2"/>
        <v>2.4691358024691388E-2</v>
      </c>
      <c r="H13" s="15">
        <f t="shared" si="3"/>
        <v>1.5384615384615399E-2</v>
      </c>
      <c r="I13" s="18">
        <v>4.2824074074074102E-4</v>
      </c>
      <c r="J13" s="15">
        <f t="shared" si="4"/>
        <v>7.2691552062868398E-2</v>
      </c>
      <c r="K13" s="15">
        <f t="shared" si="5"/>
        <v>4.1573033707865158E-2</v>
      </c>
      <c r="L13" s="16">
        <f t="shared" si="6"/>
        <v>1.2037037037037036E-3</v>
      </c>
      <c r="M13" s="15">
        <f t="shared" si="7"/>
        <v>3.4459907223326709E-2</v>
      </c>
      <c r="N13" s="17">
        <f t="shared" si="8"/>
        <v>2.3809523809523812E-2</v>
      </c>
    </row>
    <row r="14" spans="2:14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x14ac:dyDescent="0.25">
      <c r="B16" s="13" t="s">
        <v>158</v>
      </c>
      <c r="C16" s="14">
        <v>6.7129629629629603E-4</v>
      </c>
      <c r="D16" s="15">
        <f>IFERROR(C16/C$25,0)</f>
        <v>2.6544622425629282E-2</v>
      </c>
      <c r="E16" s="15">
        <f t="shared" si="1"/>
        <v>1.9607843137254902E-2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6.7129629629629603E-4</v>
      </c>
      <c r="M16" s="15">
        <f t="shared" si="7"/>
        <v>1.921802518223989E-2</v>
      </c>
      <c r="N16" s="17">
        <f t="shared" si="8"/>
        <v>1.3278388278388275E-2</v>
      </c>
    </row>
    <row r="17" spans="2:14" x14ac:dyDescent="0.25">
      <c r="B17" s="13" t="s">
        <v>159</v>
      </c>
      <c r="C17" s="14">
        <v>6.2500000000000001E-4</v>
      </c>
      <c r="D17" s="15">
        <f>IFERROR(C17/C$25,0)</f>
        <v>2.4713958810068652E-2</v>
      </c>
      <c r="E17" s="15">
        <f t="shared" si="1"/>
        <v>1.8255578093306295E-2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6.2500000000000001E-4</v>
      </c>
      <c r="M17" s="15">
        <f t="shared" si="7"/>
        <v>1.789264413518887E-2</v>
      </c>
      <c r="N17" s="17">
        <f t="shared" si="8"/>
        <v>1.2362637362637366E-2</v>
      </c>
    </row>
    <row r="18" spans="2:14" x14ac:dyDescent="0.25">
      <c r="B18" s="13" t="s">
        <v>160</v>
      </c>
      <c r="C18" s="14">
        <v>6.3657407407407402E-4</v>
      </c>
      <c r="D18" s="15">
        <f t="shared" si="0"/>
        <v>2.5171624713958809E-2</v>
      </c>
      <c r="E18" s="15">
        <f t="shared" si="1"/>
        <v>1.8593644354293445E-2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6.3657407407407402E-4</v>
      </c>
      <c r="M18" s="15">
        <f t="shared" si="7"/>
        <v>1.8223989396951627E-2</v>
      </c>
      <c r="N18" s="17">
        <f t="shared" si="8"/>
        <v>1.2591575091575092E-2</v>
      </c>
    </row>
    <row r="19" spans="2:14" x14ac:dyDescent="0.25">
      <c r="B19" s="13" t="s">
        <v>161</v>
      </c>
      <c r="C19" s="14">
        <v>3.8194444444444398E-4</v>
      </c>
      <c r="D19" s="15">
        <f t="shared" si="0"/>
        <v>1.5102974828375268E-2</v>
      </c>
      <c r="E19" s="15">
        <f t="shared" si="1"/>
        <v>1.1156186612576054E-2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3.8194444444444398E-4</v>
      </c>
      <c r="M19" s="15">
        <f t="shared" si="7"/>
        <v>1.0934393638170963E-2</v>
      </c>
      <c r="N19" s="17">
        <f t="shared" si="8"/>
        <v>7.5549450549450472E-3</v>
      </c>
    </row>
    <row r="20" spans="2:14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4">
        <v>5.78703703703704E-4</v>
      </c>
      <c r="G20" s="15">
        <f t="shared" si="2"/>
        <v>0.15432098765432123</v>
      </c>
      <c r="H20" s="15">
        <f t="shared" si="3"/>
        <v>9.6153846153846284E-2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5.78703703703704E-4</v>
      </c>
      <c r="M20" s="15">
        <f t="shared" si="7"/>
        <v>1.656726308813785E-2</v>
      </c>
      <c r="N20" s="17">
        <f t="shared" si="8"/>
        <v>1.1446886446886455E-2</v>
      </c>
    </row>
    <row r="21" spans="2:14" x14ac:dyDescent="0.25">
      <c r="B21" s="13" t="s">
        <v>163</v>
      </c>
      <c r="C21" s="14">
        <v>6.4814814814814802E-4</v>
      </c>
      <c r="D21" s="15">
        <f t="shared" si="0"/>
        <v>2.5629290617848965E-2</v>
      </c>
      <c r="E21" s="15">
        <f t="shared" si="1"/>
        <v>1.8931710615280598E-2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6.4814814814814802E-4</v>
      </c>
      <c r="M21" s="15">
        <f t="shared" si="7"/>
        <v>1.8555334658714381E-2</v>
      </c>
      <c r="N21" s="17">
        <f t="shared" si="8"/>
        <v>1.282051282051282E-2</v>
      </c>
    </row>
    <row r="22" spans="2:14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165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8.5648148148148205E-4</v>
      </c>
      <c r="D24" s="15">
        <f t="shared" si="0"/>
        <v>3.3867276887871875E-2</v>
      </c>
      <c r="E24" s="15">
        <f t="shared" si="1"/>
        <v>2.5016903313049382E-2</v>
      </c>
      <c r="F24" s="24">
        <v>2.19907407407407E-4</v>
      </c>
      <c r="G24" s="15">
        <f t="shared" si="2"/>
        <v>5.864197530864193E-2</v>
      </c>
      <c r="H24" s="15">
        <f t="shared" si="3"/>
        <v>3.6538461538461499E-2</v>
      </c>
      <c r="I24" s="24">
        <v>3.5879629629629602E-4</v>
      </c>
      <c r="J24" s="15">
        <f t="shared" si="4"/>
        <v>6.0903732809430185E-2</v>
      </c>
      <c r="K24" s="15">
        <f t="shared" si="5"/>
        <v>3.4831460674157246E-2</v>
      </c>
      <c r="L24" s="16">
        <f t="shared" si="6"/>
        <v>1.4351851851851852E-3</v>
      </c>
      <c r="M24" s="15">
        <f t="shared" si="7"/>
        <v>4.1086812458581853E-2</v>
      </c>
      <c r="N24" s="17">
        <f t="shared" si="8"/>
        <v>2.8388278388278392E-2</v>
      </c>
    </row>
    <row r="25" spans="2:14" ht="16.5" thickTop="1" thickBot="1" x14ac:dyDescent="0.3">
      <c r="B25" s="36" t="s">
        <v>3</v>
      </c>
      <c r="C25" s="37">
        <f>SUM(C7:C24)</f>
        <v>2.5289351851851851E-2</v>
      </c>
      <c r="D25" s="38">
        <f>IFERROR(SUM(D7:D24),0)</f>
        <v>1</v>
      </c>
      <c r="E25" s="38">
        <f>IFERROR(SUM(E7:E24),0)</f>
        <v>0.73867478025693067</v>
      </c>
      <c r="F25" s="37">
        <f>SUM(F7:F24)</f>
        <v>3.749999999999996E-3</v>
      </c>
      <c r="G25" s="38">
        <f>IFERROR(SUM(G7:G24),0)</f>
        <v>1.0000000000000002</v>
      </c>
      <c r="H25" s="38">
        <f>IFERROR(SUM(H7:H24),0)</f>
        <v>0.62307692307692308</v>
      </c>
      <c r="I25" s="37">
        <f>SUM(I7:I24)</f>
        <v>5.8912037037037058E-3</v>
      </c>
      <c r="J25" s="38">
        <f>IFERROR(SUM(J7:J24),0)</f>
        <v>1</v>
      </c>
      <c r="K25" s="38">
        <f>IFERROR(SUM(K7:K24),0)</f>
        <v>0.57191011235955014</v>
      </c>
      <c r="L25" s="37">
        <f>SUM(L7:L24)</f>
        <v>3.4930555555555548E-2</v>
      </c>
      <c r="M25" s="38">
        <f>IFERROR(SUM(M7:M24),0)</f>
        <v>1</v>
      </c>
      <c r="N25" s="39">
        <f>IFERROR(SUM(N7:N24),0)</f>
        <v>0.69093406593406581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4.0740740740740702E-3</v>
      </c>
      <c r="D28" s="22"/>
      <c r="E28" s="15">
        <f>IFERROR(C28/C$36,0)</f>
        <v>0.11899932386747795</v>
      </c>
      <c r="F28" s="14">
        <v>8.1018518518518505E-4</v>
      </c>
      <c r="G28" s="22"/>
      <c r="H28" s="15">
        <f>IFERROR(F28/F$36,0)</f>
        <v>0.13461538461538472</v>
      </c>
      <c r="I28" s="14">
        <v>1.1226851851851901E-3</v>
      </c>
      <c r="J28" s="22"/>
      <c r="K28" s="15">
        <f>IFERROR(I28/I$36,0)</f>
        <v>0.10898876404494419</v>
      </c>
      <c r="L28" s="16">
        <f>SUM(C28,F28,I28)</f>
        <v>6.006944444444445E-3</v>
      </c>
      <c r="M28" s="22"/>
      <c r="N28" s="17">
        <f>IFERROR(L28/L$36,0)</f>
        <v>0.11881868131868134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1.79398148148148E-3</v>
      </c>
      <c r="D31" s="22"/>
      <c r="E31" s="15">
        <f t="shared" si="9"/>
        <v>5.2400270453008761E-2</v>
      </c>
      <c r="F31" s="14">
        <v>9.6064814814814797E-4</v>
      </c>
      <c r="G31" s="22"/>
      <c r="H31" s="15">
        <f t="shared" si="10"/>
        <v>0.15961538461538471</v>
      </c>
      <c r="I31" s="14">
        <v>1.4814814814814801E-3</v>
      </c>
      <c r="J31" s="22"/>
      <c r="K31" s="15">
        <f t="shared" si="11"/>
        <v>0.14382022471910086</v>
      </c>
      <c r="L31" s="16">
        <f t="shared" si="12"/>
        <v>4.236111111111108E-3</v>
      </c>
      <c r="M31" s="22"/>
      <c r="N31" s="17">
        <f t="shared" si="13"/>
        <v>8.3791208791208743E-2</v>
      </c>
    </row>
    <row r="32" spans="2:14" x14ac:dyDescent="0.25">
      <c r="B32" s="21" t="s">
        <v>19</v>
      </c>
      <c r="C32" s="14">
        <v>3.0787037037036998E-3</v>
      </c>
      <c r="D32" s="22"/>
      <c r="E32" s="15">
        <f t="shared" si="9"/>
        <v>8.9925625422582742E-2</v>
      </c>
      <c r="F32" s="14">
        <v>4.9768518518518499E-4</v>
      </c>
      <c r="G32" s="22"/>
      <c r="H32" s="15">
        <f t="shared" si="10"/>
        <v>8.2692307692307732E-2</v>
      </c>
      <c r="I32" s="14">
        <v>1.80555555555556E-3</v>
      </c>
      <c r="J32" s="22"/>
      <c r="K32" s="15">
        <f t="shared" si="11"/>
        <v>0.17528089887640477</v>
      </c>
      <c r="L32" s="16">
        <f t="shared" si="12"/>
        <v>5.3819444444444453E-3</v>
      </c>
      <c r="M32" s="22"/>
      <c r="N32" s="17">
        <f t="shared" si="13"/>
        <v>0.10645604395604399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8.9467592592592498E-3</v>
      </c>
      <c r="D34" s="38"/>
      <c r="E34" s="38">
        <f>IFERROR(SUM(E28:E33),0)</f>
        <v>0.26132521974306944</v>
      </c>
      <c r="F34" s="37">
        <f>SUM(F28:F33)</f>
        <v>2.2685185185185178E-3</v>
      </c>
      <c r="G34" s="38"/>
      <c r="H34" s="38">
        <f>IFERROR(SUM(H28:H33),0)</f>
        <v>0.37692307692307714</v>
      </c>
      <c r="I34" s="37">
        <f>SUM(I28:I33)</f>
        <v>4.4097222222222307E-3</v>
      </c>
      <c r="J34" s="38"/>
      <c r="K34" s="38">
        <f>IFERROR(SUM(K28:K33),0)</f>
        <v>0.42808988764044986</v>
      </c>
      <c r="L34" s="37">
        <f>SUM(L28:L33)</f>
        <v>1.5625E-2</v>
      </c>
      <c r="M34" s="38"/>
      <c r="N34" s="39">
        <f>IFERROR(SUM(N28:N33),0)</f>
        <v>0.30906593406593408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3.4236111111111099E-2</v>
      </c>
      <c r="D36" s="40"/>
      <c r="E36" s="41">
        <f>IFERROR(SUM(E25,E34),0)</f>
        <v>1</v>
      </c>
      <c r="F36" s="37">
        <f>SUM(F25,F34)</f>
        <v>6.0185185185185133E-3</v>
      </c>
      <c r="G36" s="40"/>
      <c r="H36" s="41">
        <f>IFERROR(SUM(H25,H34),0)</f>
        <v>1.0000000000000002</v>
      </c>
      <c r="I36" s="37">
        <f>SUM(I25,I34)</f>
        <v>1.0300925925925936E-2</v>
      </c>
      <c r="J36" s="40"/>
      <c r="K36" s="41">
        <f>IFERROR(SUM(K25,K34),0)</f>
        <v>1</v>
      </c>
      <c r="L36" s="42">
        <f>SUM(L25,L34)</f>
        <v>5.0555555555555548E-2</v>
      </c>
      <c r="M36" s="40"/>
      <c r="N36" s="43">
        <f>IFERROR(SUM(N25,N34),0)</f>
        <v>0.99999999999999989</v>
      </c>
    </row>
    <row r="37" spans="2:14" ht="66" customHeight="1" thickTop="1" thickBot="1" x14ac:dyDescent="0.3">
      <c r="B37" s="144" t="s">
        <v>38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53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4.1435185185185203E-3</v>
      </c>
      <c r="D7" s="15">
        <f>IFERROR(C7/C$25,0)</f>
        <v>0.33933649289099521</v>
      </c>
      <c r="E7" s="15">
        <f>IFERROR(C7/C$36,0)</f>
        <v>0.19724517906336095</v>
      </c>
      <c r="F7" s="14">
        <v>1.19212962962963E-3</v>
      </c>
      <c r="G7" s="15">
        <f>IFERROR(F7/F$25,0)</f>
        <v>0.63190184049079778</v>
      </c>
      <c r="H7" s="15">
        <f>IFERROR(F7/F$36,0)</f>
        <v>0.45982142857142866</v>
      </c>
      <c r="I7" s="14">
        <v>5.3356481481481501E-3</v>
      </c>
      <c r="J7" s="15">
        <f>IFERROR(I7/I$25,0)</f>
        <v>0.37848932676518893</v>
      </c>
      <c r="K7" s="17">
        <f>IFERROR(I7/I$36,0)</f>
        <v>0.2260912211868564</v>
      </c>
    </row>
    <row r="8" spans="2:11" x14ac:dyDescent="0.25">
      <c r="B8" s="13" t="s">
        <v>153</v>
      </c>
      <c r="C8" s="14">
        <v>5.2430555555555598E-3</v>
      </c>
      <c r="D8" s="15">
        <f t="shared" ref="D8:D24" si="0">IFERROR(C8/C$25,0)</f>
        <v>0.42938388625592427</v>
      </c>
      <c r="E8" s="15">
        <f t="shared" ref="E8:E24" si="1">IFERROR(C8/C$36,0)</f>
        <v>0.24958677685950431</v>
      </c>
      <c r="F8" s="14">
        <v>6.9444444444444404E-4</v>
      </c>
      <c r="G8" s="15">
        <f t="shared" ref="G8:G24" si="2">IFERROR(F8/F$25,0)</f>
        <v>0.36809815950920227</v>
      </c>
      <c r="H8" s="15">
        <f t="shared" ref="H8:H24" si="3">IFERROR(F8/F$36,0)</f>
        <v>0.26785714285714268</v>
      </c>
      <c r="I8" s="14">
        <v>5.9375000000000001E-3</v>
      </c>
      <c r="J8" s="15">
        <f t="shared" ref="J8:J24" si="4">IFERROR(I8/I$25,0)</f>
        <v>0.42118226600985215</v>
      </c>
      <c r="K8" s="17">
        <f t="shared" ref="K8:K24" si="5">IFERROR(I8/I$36,0)</f>
        <v>0.25159391858754293</v>
      </c>
    </row>
    <row r="9" spans="2:11" x14ac:dyDescent="0.25">
      <c r="B9" s="13" t="s">
        <v>11</v>
      </c>
      <c r="C9" s="14">
        <v>1.1805555555555599E-3</v>
      </c>
      <c r="D9" s="15">
        <f t="shared" si="0"/>
        <v>9.6682464454976608E-2</v>
      </c>
      <c r="E9" s="15">
        <f t="shared" si="1"/>
        <v>5.6198347107438221E-2</v>
      </c>
      <c r="F9" s="14">
        <v>0</v>
      </c>
      <c r="G9" s="15">
        <f t="shared" si="2"/>
        <v>0</v>
      </c>
      <c r="H9" s="15">
        <f t="shared" si="3"/>
        <v>0</v>
      </c>
      <c r="I9" s="14">
        <v>1.1805555555555599E-3</v>
      </c>
      <c r="J9" s="15">
        <f t="shared" si="4"/>
        <v>8.374384236453232E-2</v>
      </c>
      <c r="K9" s="17">
        <f t="shared" si="5"/>
        <v>5.002452182442392E-2</v>
      </c>
    </row>
    <row r="10" spans="2:11" x14ac:dyDescent="0.25">
      <c r="B10" s="13" t="s">
        <v>63</v>
      </c>
      <c r="C10" s="14">
        <v>5.78703703703704E-4</v>
      </c>
      <c r="D10" s="15">
        <f t="shared" si="0"/>
        <v>4.7393364928909949E-2</v>
      </c>
      <c r="E10" s="15">
        <f t="shared" si="1"/>
        <v>2.7548209366391196E-2</v>
      </c>
      <c r="F10" s="14">
        <v>0</v>
      </c>
      <c r="G10" s="15">
        <f t="shared" si="2"/>
        <v>0</v>
      </c>
      <c r="H10" s="15">
        <f t="shared" si="3"/>
        <v>0</v>
      </c>
      <c r="I10" s="14">
        <v>5.78703703703704E-4</v>
      </c>
      <c r="J10" s="15">
        <f t="shared" si="4"/>
        <v>4.1050903119868649E-2</v>
      </c>
      <c r="K10" s="17">
        <f t="shared" si="5"/>
        <v>2.452182442373714E-2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1.0648148148148101E-3</v>
      </c>
      <c r="D24" s="15">
        <f t="shared" si="0"/>
        <v>8.7203791469193881E-2</v>
      </c>
      <c r="E24" s="15">
        <f t="shared" si="1"/>
        <v>5.0688705234159553E-2</v>
      </c>
      <c r="F24" s="24">
        <v>0</v>
      </c>
      <c r="G24" s="15">
        <f t="shared" si="2"/>
        <v>0</v>
      </c>
      <c r="H24" s="15">
        <f t="shared" si="3"/>
        <v>0</v>
      </c>
      <c r="I24" s="24">
        <v>1.0648148148148101E-3</v>
      </c>
      <c r="J24" s="15">
        <f t="shared" si="4"/>
        <v>7.553366174055795E-2</v>
      </c>
      <c r="K24" s="17">
        <f t="shared" si="5"/>
        <v>4.5120156939676109E-2</v>
      </c>
    </row>
    <row r="25" spans="2:11" ht="16.5" thickTop="1" thickBot="1" x14ac:dyDescent="0.3">
      <c r="B25" s="36" t="s">
        <v>3</v>
      </c>
      <c r="C25" s="37">
        <f>SUM(C7:C24)</f>
        <v>1.2210648148148154E-2</v>
      </c>
      <c r="D25" s="38">
        <f>IFERROR(SUM(D7:D24),0)</f>
        <v>1</v>
      </c>
      <c r="E25" s="38">
        <f>IFERROR(SUM(E7:E24),0)</f>
        <v>0.58126721763085432</v>
      </c>
      <c r="F25" s="37">
        <f>SUM(F7:F24)</f>
        <v>1.8865740740740739E-3</v>
      </c>
      <c r="G25" s="38">
        <f>IFERROR(SUM(G7:G24),0)</f>
        <v>1</v>
      </c>
      <c r="H25" s="38">
        <f>IFERROR(SUM(H7:H24),0)</f>
        <v>0.7276785714285714</v>
      </c>
      <c r="I25" s="37">
        <f>SUM(I7:I24)</f>
        <v>1.4097222222222225E-2</v>
      </c>
      <c r="J25" s="38">
        <f>IFERROR(SUM(J7:J24),0)</f>
        <v>1</v>
      </c>
      <c r="K25" s="39">
        <f>IFERROR(SUM(K7:K24),0)</f>
        <v>0.59735164296223653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4.8611111111111099E-4</v>
      </c>
      <c r="D31" s="22"/>
      <c r="E31" s="15">
        <f t="shared" si="6"/>
        <v>2.3140495867768587E-2</v>
      </c>
      <c r="F31" s="14">
        <v>2.89351851851852E-4</v>
      </c>
      <c r="G31" s="22"/>
      <c r="H31" s="15">
        <f t="shared" si="7"/>
        <v>0.1116071428571429</v>
      </c>
      <c r="I31" s="14">
        <v>7.7546296296296304E-4</v>
      </c>
      <c r="J31" s="22"/>
      <c r="K31" s="17">
        <f t="shared" si="8"/>
        <v>3.2859244727807754E-2</v>
      </c>
    </row>
    <row r="32" spans="2:11" x14ac:dyDescent="0.25">
      <c r="B32" s="21" t="s">
        <v>19</v>
      </c>
      <c r="C32" s="14">
        <v>8.3101851851851791E-3</v>
      </c>
      <c r="D32" s="22"/>
      <c r="E32" s="15">
        <f t="shared" si="6"/>
        <v>0.39559228650137707</v>
      </c>
      <c r="F32" s="14">
        <v>4.1666666666666702E-4</v>
      </c>
      <c r="G32" s="22"/>
      <c r="H32" s="15">
        <f t="shared" si="7"/>
        <v>0.16071428571428584</v>
      </c>
      <c r="I32" s="14">
        <v>8.7268518518518502E-3</v>
      </c>
      <c r="J32" s="22"/>
      <c r="K32" s="17">
        <f t="shared" si="8"/>
        <v>0.36978911230995581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8.7962962962962899E-3</v>
      </c>
      <c r="D34" s="38"/>
      <c r="E34" s="38">
        <f>IFERROR(SUM(E28:E33),0)</f>
        <v>0.41873278236914563</v>
      </c>
      <c r="F34" s="37">
        <f>SUM(F28:F33)</f>
        <v>7.0601851851851902E-4</v>
      </c>
      <c r="G34" s="38"/>
      <c r="H34" s="38">
        <f>IFERROR(SUM(H28:H33),0)</f>
        <v>0.27232142857142871</v>
      </c>
      <c r="I34" s="37">
        <f>SUM(I28:I33)</f>
        <v>9.5023148148148141E-3</v>
      </c>
      <c r="J34" s="38"/>
      <c r="K34" s="39">
        <f>IFERROR(SUM(K28:K33),0)</f>
        <v>0.40264835703776358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2.1006944444444446E-2</v>
      </c>
      <c r="D36" s="40"/>
      <c r="E36" s="41">
        <f>IFERROR(SUM(E25,E34),0)</f>
        <v>1</v>
      </c>
      <c r="F36" s="37">
        <f>SUM(F25,F34)</f>
        <v>2.592592592592593E-3</v>
      </c>
      <c r="G36" s="40"/>
      <c r="H36" s="41">
        <f>IFERROR(SUM(H25,H34),0)</f>
        <v>1</v>
      </c>
      <c r="I36" s="37">
        <f>SUM(I25,I34)</f>
        <v>2.3599537037037037E-2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7" t="s">
        <v>56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5.6597222222222196E-3</v>
      </c>
      <c r="D7" s="15">
        <f>IFERROR(C7/C$25,0)</f>
        <v>0.32730923694779113</v>
      </c>
      <c r="E7" s="15">
        <f>IFERROR(C7/C$36,0)</f>
        <v>0.15954323001631318</v>
      </c>
      <c r="F7" s="14">
        <v>2.1990740740740699E-3</v>
      </c>
      <c r="G7" s="15">
        <f>IFERROR(F7/F$25,0)</f>
        <v>0.22836538461538428</v>
      </c>
      <c r="H7" s="15">
        <f>IFERROR(F7/F$36,0)</f>
        <v>0.14972419227738351</v>
      </c>
      <c r="I7" s="14">
        <v>7.8587962962962995E-3</v>
      </c>
      <c r="J7" s="15">
        <f>IFERROR(I7/I$25,0)</f>
        <v>0.29191745485812559</v>
      </c>
      <c r="K7" s="17">
        <f>IFERROR(I7/I$36,0)</f>
        <v>0.15666820489155506</v>
      </c>
    </row>
    <row r="8" spans="2:11" x14ac:dyDescent="0.25">
      <c r="B8" s="13" t="s">
        <v>153</v>
      </c>
      <c r="C8" s="14">
        <v>5.8564814814814799E-3</v>
      </c>
      <c r="D8" s="15">
        <f t="shared" ref="D8:D24" si="0">IFERROR(C8/C$25,0)</f>
        <v>0.33868808567603753</v>
      </c>
      <c r="E8" s="15">
        <f t="shared" ref="E8:E24" si="1">IFERROR(C8/C$36,0)</f>
        <v>0.16508972267536706</v>
      </c>
      <c r="F8" s="14">
        <v>1.90972222222222E-3</v>
      </c>
      <c r="G8" s="15">
        <f t="shared" ref="G8:G24" si="2">IFERROR(F8/F$25,0)</f>
        <v>0.19831730769230754</v>
      </c>
      <c r="H8" s="15">
        <f t="shared" ref="H8:H24" si="3">IFERROR(F8/F$36,0)</f>
        <v>0.13002364066193842</v>
      </c>
      <c r="I8" s="14">
        <v>7.7662037037036996E-3</v>
      </c>
      <c r="J8" s="15">
        <f t="shared" ref="J8:J24" si="4">IFERROR(I8/I$25,0)</f>
        <v>0.2884780739466894</v>
      </c>
      <c r="K8" s="17">
        <f t="shared" ref="K8:K24" si="5">IFERROR(I8/I$36,0)</f>
        <v>0.15482233502538048</v>
      </c>
    </row>
    <row r="9" spans="2:11" x14ac:dyDescent="0.25">
      <c r="B9" s="13" t="s">
        <v>11</v>
      </c>
      <c r="C9" s="14">
        <v>1.37731481481481E-3</v>
      </c>
      <c r="D9" s="15">
        <f t="shared" si="0"/>
        <v>7.9651941097723986E-2</v>
      </c>
      <c r="E9" s="15">
        <f t="shared" si="1"/>
        <v>3.8825448613376709E-2</v>
      </c>
      <c r="F9" s="14">
        <v>3.6689814814814801E-3</v>
      </c>
      <c r="G9" s="15">
        <f t="shared" si="2"/>
        <v>0.38100961538461542</v>
      </c>
      <c r="H9" s="15">
        <f t="shared" si="3"/>
        <v>0.24980299448384552</v>
      </c>
      <c r="I9" s="14">
        <v>5.0462962962962996E-3</v>
      </c>
      <c r="J9" s="15">
        <f t="shared" si="4"/>
        <v>0.1874462596732589</v>
      </c>
      <c r="K9" s="17">
        <f t="shared" si="5"/>
        <v>0.10059990770650667</v>
      </c>
    </row>
    <row r="10" spans="2:11" x14ac:dyDescent="0.25">
      <c r="B10" s="13" t="s">
        <v>63</v>
      </c>
      <c r="C10" s="14">
        <v>1.5393518518518499E-3</v>
      </c>
      <c r="D10" s="15">
        <f t="shared" si="0"/>
        <v>8.902275769745642E-2</v>
      </c>
      <c r="E10" s="15">
        <f t="shared" si="1"/>
        <v>4.3393148450244654E-2</v>
      </c>
      <c r="F10" s="14">
        <v>4.3981481481481503E-4</v>
      </c>
      <c r="G10" s="15">
        <f t="shared" si="2"/>
        <v>4.5673076923076969E-2</v>
      </c>
      <c r="H10" s="15">
        <f t="shared" si="3"/>
        <v>2.9944838455476776E-2</v>
      </c>
      <c r="I10" s="14">
        <v>1.9791666666666699E-3</v>
      </c>
      <c r="J10" s="15">
        <f t="shared" si="4"/>
        <v>7.3516766981943357E-2</v>
      </c>
      <c r="K10" s="17">
        <f t="shared" si="5"/>
        <v>3.9455468389478568E-2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9.3749999999999997E-4</v>
      </c>
      <c r="D19" s="15">
        <f t="shared" si="0"/>
        <v>5.421686746987954E-2</v>
      </c>
      <c r="E19" s="15">
        <f t="shared" si="1"/>
        <v>2.6427406199021213E-2</v>
      </c>
      <c r="F19" s="18">
        <v>0</v>
      </c>
      <c r="G19" s="15">
        <f t="shared" si="2"/>
        <v>0</v>
      </c>
      <c r="H19" s="15">
        <f t="shared" si="3"/>
        <v>0</v>
      </c>
      <c r="I19" s="18">
        <v>9.3749999999999997E-4</v>
      </c>
      <c r="J19" s="15">
        <f t="shared" si="4"/>
        <v>3.4823731728288898E-2</v>
      </c>
      <c r="K19" s="17">
        <f t="shared" si="5"/>
        <v>1.8689432395016133E-2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1.9212962962963001E-3</v>
      </c>
      <c r="D24" s="15">
        <f t="shared" si="0"/>
        <v>0.11111111111111137</v>
      </c>
      <c r="E24" s="15">
        <f t="shared" si="1"/>
        <v>5.4159869494290497E-2</v>
      </c>
      <c r="F24" s="24">
        <v>1.41203703703704E-3</v>
      </c>
      <c r="G24" s="15">
        <f t="shared" si="2"/>
        <v>0.14663461538461575</v>
      </c>
      <c r="H24" s="15">
        <f t="shared" si="3"/>
        <v>9.6138691883372956E-2</v>
      </c>
      <c r="I24" s="24">
        <v>3.3333333333333301E-3</v>
      </c>
      <c r="J24" s="15">
        <f t="shared" si="4"/>
        <v>0.12381771281169375</v>
      </c>
      <c r="K24" s="17">
        <f t="shared" si="5"/>
        <v>6.6451315182279522E-2</v>
      </c>
    </row>
    <row r="25" spans="2:11" ht="16.5" thickTop="1" thickBot="1" x14ac:dyDescent="0.3">
      <c r="B25" s="36" t="s">
        <v>3</v>
      </c>
      <c r="C25" s="37">
        <f>SUM(C7:C24)</f>
        <v>1.729166666666666E-2</v>
      </c>
      <c r="D25" s="38">
        <f>IFERROR(SUM(D7:D24),0)</f>
        <v>1</v>
      </c>
      <c r="E25" s="38">
        <f>IFERROR(SUM(E7:E24),0)</f>
        <v>0.48743882544861339</v>
      </c>
      <c r="F25" s="37">
        <f>SUM(F7:F24)</f>
        <v>9.6296296296296251E-3</v>
      </c>
      <c r="G25" s="38">
        <f>IFERROR(SUM(G7:G24),0)</f>
        <v>1</v>
      </c>
      <c r="H25" s="38">
        <f>IFERROR(SUM(H7:H24),0)</f>
        <v>0.65563435776201728</v>
      </c>
      <c r="I25" s="37">
        <f>SUM(I7:I24)</f>
        <v>2.6921296296296301E-2</v>
      </c>
      <c r="J25" s="38">
        <f>IFERROR(SUM(J7:J24),0)</f>
        <v>0.99999999999999989</v>
      </c>
      <c r="K25" s="39">
        <f>IFERROR(SUM(K7:K24),0)</f>
        <v>0.53668666359021644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3.4722222222222202E-5</v>
      </c>
      <c r="D28" s="22"/>
      <c r="E28" s="15">
        <f>IFERROR(C28/C$36,0)</f>
        <v>9.7879282218597038E-4</v>
      </c>
      <c r="F28" s="14">
        <v>0</v>
      </c>
      <c r="G28" s="22"/>
      <c r="H28" s="15">
        <f>IFERROR(F28/F$36,0)</f>
        <v>0</v>
      </c>
      <c r="I28" s="14">
        <v>3.4722222222222202E-5</v>
      </c>
      <c r="J28" s="22"/>
      <c r="K28" s="17">
        <f>IFERROR(I28/I$36,0)</f>
        <v>6.9220119981541197E-4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7.4074074074074103E-4</v>
      </c>
      <c r="D31" s="22"/>
      <c r="E31" s="15">
        <f t="shared" si="6"/>
        <v>2.0880913539967388E-2</v>
      </c>
      <c r="F31" s="14">
        <v>3.4722222222222202E-4</v>
      </c>
      <c r="G31" s="22"/>
      <c r="H31" s="15">
        <f t="shared" si="7"/>
        <v>2.3640661938534271E-2</v>
      </c>
      <c r="I31" s="14">
        <v>1.0879629629629601E-3</v>
      </c>
      <c r="J31" s="22"/>
      <c r="K31" s="17">
        <f t="shared" si="8"/>
        <v>2.1688970927549532E-2</v>
      </c>
    </row>
    <row r="32" spans="2:11" x14ac:dyDescent="0.25">
      <c r="B32" s="21" t="s">
        <v>19</v>
      </c>
      <c r="C32" s="14">
        <v>1.7407407407407399E-2</v>
      </c>
      <c r="D32" s="22"/>
      <c r="E32" s="15">
        <f t="shared" si="6"/>
        <v>0.49070146818923321</v>
      </c>
      <c r="F32" s="14">
        <v>4.7106481481481496E-3</v>
      </c>
      <c r="G32" s="22"/>
      <c r="H32" s="15">
        <f t="shared" si="7"/>
        <v>0.32072498029944857</v>
      </c>
      <c r="I32" s="14">
        <v>2.2118055555555599E-2</v>
      </c>
      <c r="J32" s="22"/>
      <c r="K32" s="17">
        <f t="shared" si="8"/>
        <v>0.44093216428241855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1.8182870370370363E-2</v>
      </c>
      <c r="D34" s="38"/>
      <c r="E34" s="38">
        <f>IFERROR(SUM(E28:E33),0)</f>
        <v>0.51256117455138661</v>
      </c>
      <c r="F34" s="37">
        <f>SUM(F28:F33)</f>
        <v>5.0578703703703714E-3</v>
      </c>
      <c r="G34" s="38"/>
      <c r="H34" s="38">
        <f>IFERROR(SUM(H28:H33),0)</f>
        <v>0.34436564223798283</v>
      </c>
      <c r="I34" s="37">
        <f>SUM(I28:I33)</f>
        <v>2.3240740740740781E-2</v>
      </c>
      <c r="J34" s="38"/>
      <c r="K34" s="39">
        <f>IFERROR(SUM(K28:K33),0)</f>
        <v>0.4633133364097835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3.5474537037037027E-2</v>
      </c>
      <c r="D36" s="40"/>
      <c r="E36" s="41">
        <f>IFERROR(SUM(E25,E34),0)</f>
        <v>1</v>
      </c>
      <c r="F36" s="37">
        <f>SUM(F25,F34)</f>
        <v>1.4687499999999996E-2</v>
      </c>
      <c r="G36" s="40"/>
      <c r="H36" s="41">
        <f>IFERROR(SUM(H25,H34),0)</f>
        <v>1</v>
      </c>
      <c r="I36" s="37">
        <f>SUM(I25,I34)</f>
        <v>5.0162037037037081E-2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50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1.9212962962963001E-3</v>
      </c>
      <c r="D7" s="15">
        <f>IFERROR(C7/C$25,0)</f>
        <v>0.19392523364486017</v>
      </c>
      <c r="E7" s="15">
        <f>IFERROR(C7/C$36,0)</f>
        <v>0.10115783059110318</v>
      </c>
      <c r="F7" s="14">
        <v>2.7777777777777799E-4</v>
      </c>
      <c r="G7" s="15">
        <f>IFERROR(F7/F$25,0)</f>
        <v>0.68571428571428561</v>
      </c>
      <c r="H7" s="15">
        <f>IFERROR(F7/F$36,0)</f>
        <v>0.48979591836734698</v>
      </c>
      <c r="I7" s="14">
        <v>2.1990740740740699E-3</v>
      </c>
      <c r="J7" s="15">
        <f>IFERROR(I7/I$25,0)</f>
        <v>0.21324354657687952</v>
      </c>
      <c r="K7" s="17">
        <f>IFERROR(I7/I$36,0)</f>
        <v>0.11242603550295839</v>
      </c>
    </row>
    <row r="8" spans="2:11" x14ac:dyDescent="0.25">
      <c r="B8" s="13" t="s">
        <v>153</v>
      </c>
      <c r="C8" s="14">
        <v>3.9351851851851796E-3</v>
      </c>
      <c r="D8" s="15">
        <f t="shared" ref="D8:D24" si="0">IFERROR(C8/C$25,0)</f>
        <v>0.39719626168224237</v>
      </c>
      <c r="E8" s="15">
        <f t="shared" ref="E8:E24" si="1">IFERROR(C8/C$36,0)</f>
        <v>0.20719073735527088</v>
      </c>
      <c r="F8" s="14">
        <v>1.2731481481481499E-4</v>
      </c>
      <c r="G8" s="15">
        <f t="shared" ref="G8:G24" si="2">IFERROR(F8/F$25,0)</f>
        <v>0.31428571428571445</v>
      </c>
      <c r="H8" s="15">
        <f t="shared" ref="H8:H24" si="3">IFERROR(F8/F$36,0)</f>
        <v>0.22448979591836751</v>
      </c>
      <c r="I8" s="14">
        <v>4.0625000000000001E-3</v>
      </c>
      <c r="J8" s="15">
        <f t="shared" ref="J8:J24" si="4">IFERROR(I8/I$25,0)</f>
        <v>0.39393939393939398</v>
      </c>
      <c r="K8" s="17">
        <f t="shared" ref="K8:K24" si="5">IFERROR(I8/I$36,0)</f>
        <v>0.20769230769230776</v>
      </c>
    </row>
    <row r="9" spans="2:11" x14ac:dyDescent="0.25">
      <c r="B9" s="13" t="s">
        <v>11</v>
      </c>
      <c r="C9" s="14">
        <v>1.74768518518519E-3</v>
      </c>
      <c r="D9" s="15">
        <f t="shared" si="0"/>
        <v>0.17640186915887898</v>
      </c>
      <c r="E9" s="15">
        <f t="shared" si="1"/>
        <v>9.2017062766605984E-2</v>
      </c>
      <c r="F9" s="14">
        <v>0</v>
      </c>
      <c r="G9" s="15">
        <f t="shared" si="2"/>
        <v>0</v>
      </c>
      <c r="H9" s="15">
        <f t="shared" si="3"/>
        <v>0</v>
      </c>
      <c r="I9" s="14">
        <v>1.74768518518519E-3</v>
      </c>
      <c r="J9" s="15">
        <f t="shared" si="4"/>
        <v>0.16947250280583662</v>
      </c>
      <c r="K9" s="17">
        <f t="shared" si="5"/>
        <v>8.9349112426035771E-2</v>
      </c>
    </row>
    <row r="10" spans="2:11" x14ac:dyDescent="0.25">
      <c r="B10" s="13" t="s">
        <v>63</v>
      </c>
      <c r="C10" s="14">
        <v>1.85185185185185E-3</v>
      </c>
      <c r="D10" s="15">
        <f t="shared" si="0"/>
        <v>0.18691588785046709</v>
      </c>
      <c r="E10" s="15">
        <f t="shared" si="1"/>
        <v>9.7501523461303988E-2</v>
      </c>
      <c r="F10" s="14">
        <v>0</v>
      </c>
      <c r="G10" s="15">
        <f t="shared" si="2"/>
        <v>0</v>
      </c>
      <c r="H10" s="15">
        <f t="shared" si="3"/>
        <v>0</v>
      </c>
      <c r="I10" s="14">
        <v>1.85185185185185E-3</v>
      </c>
      <c r="J10" s="15">
        <f t="shared" si="4"/>
        <v>0.17957351290684609</v>
      </c>
      <c r="K10" s="17">
        <f t="shared" si="5"/>
        <v>9.467455621301768E-2</v>
      </c>
    </row>
    <row r="11" spans="2:11" x14ac:dyDescent="0.25">
      <c r="B11" s="13" t="s">
        <v>12</v>
      </c>
      <c r="C11" s="14">
        <v>4.6296296296296301E-5</v>
      </c>
      <c r="D11" s="15">
        <f t="shared" si="0"/>
        <v>4.6728971962616828E-3</v>
      </c>
      <c r="E11" s="15">
        <f t="shared" si="1"/>
        <v>2.4375380865326022E-3</v>
      </c>
      <c r="F11" s="14">
        <v>0</v>
      </c>
      <c r="G11" s="15">
        <f t="shared" si="2"/>
        <v>0</v>
      </c>
      <c r="H11" s="15">
        <f t="shared" si="3"/>
        <v>0</v>
      </c>
      <c r="I11" s="14">
        <v>4.6296296296296301E-5</v>
      </c>
      <c r="J11" s="15">
        <f t="shared" si="4"/>
        <v>4.4893378226711573E-3</v>
      </c>
      <c r="K11" s="17">
        <f t="shared" si="5"/>
        <v>2.3668639053254447E-3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4.0509259259259301E-4</v>
      </c>
      <c r="D24" s="15">
        <f t="shared" si="0"/>
        <v>4.0887850467289759E-2</v>
      </c>
      <c r="E24" s="15">
        <f t="shared" si="1"/>
        <v>2.1328458257160291E-2</v>
      </c>
      <c r="F24" s="24">
        <v>0</v>
      </c>
      <c r="G24" s="15">
        <f t="shared" si="2"/>
        <v>0</v>
      </c>
      <c r="H24" s="15">
        <f t="shared" si="3"/>
        <v>0</v>
      </c>
      <c r="I24" s="24">
        <v>4.0509259259259301E-4</v>
      </c>
      <c r="J24" s="15">
        <f t="shared" si="4"/>
        <v>3.9281705948372658E-2</v>
      </c>
      <c r="K24" s="17">
        <f t="shared" si="5"/>
        <v>2.0710059171597659E-2</v>
      </c>
    </row>
    <row r="25" spans="2:11" ht="16.5" thickTop="1" thickBot="1" x14ac:dyDescent="0.3">
      <c r="B25" s="36" t="s">
        <v>3</v>
      </c>
      <c r="C25" s="37">
        <f>SUM(C7:C24)</f>
        <v>9.9074074074074082E-3</v>
      </c>
      <c r="D25" s="38">
        <f>IFERROR(SUM(D7:D24),0)</f>
        <v>1.0000000000000002</v>
      </c>
      <c r="E25" s="38">
        <f>IFERROR(SUM(E7:E24),0)</f>
        <v>0.52163315051797698</v>
      </c>
      <c r="F25" s="37">
        <f>SUM(F7:F24)</f>
        <v>4.0509259259259296E-4</v>
      </c>
      <c r="G25" s="38">
        <f>IFERROR(SUM(G7:G24),0)</f>
        <v>1</v>
      </c>
      <c r="H25" s="38">
        <f>IFERROR(SUM(H7:H24),0)</f>
        <v>0.71428571428571452</v>
      </c>
      <c r="I25" s="37">
        <f>SUM(I7:I24)</f>
        <v>1.0312499999999999E-2</v>
      </c>
      <c r="J25" s="38">
        <f>IFERROR(SUM(J7:J24),0)</f>
        <v>1</v>
      </c>
      <c r="K25" s="39">
        <f>IFERROR(SUM(K7:K24),0)</f>
        <v>0.52721893491124272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6.01851851851852E-4</v>
      </c>
      <c r="D28" s="22"/>
      <c r="E28" s="15">
        <f>IFERROR(C28/C$36,0)</f>
        <v>3.1687995124923839E-2</v>
      </c>
      <c r="F28" s="14">
        <v>1.6203703703703701E-4</v>
      </c>
      <c r="G28" s="22"/>
      <c r="H28" s="15">
        <f>IFERROR(F28/F$36,0)</f>
        <v>0.28571428571428548</v>
      </c>
      <c r="I28" s="14">
        <v>7.6388888888888904E-4</v>
      </c>
      <c r="J28" s="22"/>
      <c r="K28" s="17">
        <f>IFERROR(I28/I$36,0)</f>
        <v>3.905325443786984E-2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3.2407407407407401E-4</v>
      </c>
      <c r="D31" s="22"/>
      <c r="E31" s="15">
        <f t="shared" si="6"/>
        <v>1.7062766605728211E-2</v>
      </c>
      <c r="F31" s="14">
        <v>0</v>
      </c>
      <c r="G31" s="22"/>
      <c r="H31" s="15">
        <f t="shared" si="7"/>
        <v>0</v>
      </c>
      <c r="I31" s="14">
        <v>3.2407407407407401E-4</v>
      </c>
      <c r="J31" s="22"/>
      <c r="K31" s="17">
        <f t="shared" si="8"/>
        <v>1.6568047337278107E-2</v>
      </c>
    </row>
    <row r="32" spans="2:11" x14ac:dyDescent="0.25">
      <c r="B32" s="21" t="s">
        <v>19</v>
      </c>
      <c r="C32" s="14">
        <v>8.1597222222222193E-3</v>
      </c>
      <c r="D32" s="22"/>
      <c r="E32" s="15">
        <f t="shared" si="6"/>
        <v>0.429616087751371</v>
      </c>
      <c r="F32" s="14">
        <v>0</v>
      </c>
      <c r="G32" s="22"/>
      <c r="H32" s="15">
        <f t="shared" si="7"/>
        <v>0</v>
      </c>
      <c r="I32" s="14">
        <v>8.1597222222222193E-3</v>
      </c>
      <c r="J32" s="22"/>
      <c r="K32" s="17">
        <f t="shared" si="8"/>
        <v>0.41715976331360943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9.0856481481481448E-3</v>
      </c>
      <c r="D34" s="38"/>
      <c r="E34" s="38">
        <f>IFERROR(SUM(E28:E33),0)</f>
        <v>0.47836684948202307</v>
      </c>
      <c r="F34" s="37">
        <f>SUM(F28:F33)</f>
        <v>1.6203703703703701E-4</v>
      </c>
      <c r="G34" s="38"/>
      <c r="H34" s="38">
        <f>IFERROR(SUM(H28:H33),0)</f>
        <v>0.28571428571428548</v>
      </c>
      <c r="I34" s="37">
        <f>SUM(I28:I33)</f>
        <v>9.2476851851851817E-3</v>
      </c>
      <c r="J34" s="38"/>
      <c r="K34" s="39">
        <f>IFERROR(SUM(K28:K33),0)</f>
        <v>0.47278106508875739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1.8993055555555555E-2</v>
      </c>
      <c r="D36" s="40"/>
      <c r="E36" s="41">
        <f>IFERROR(SUM(E25,E34),0)</f>
        <v>1</v>
      </c>
      <c r="F36" s="37">
        <f>SUM(F25,F34)</f>
        <v>5.6712962962962999E-4</v>
      </c>
      <c r="G36" s="40"/>
      <c r="H36" s="41">
        <f>IFERROR(SUM(H25,H34),0)</f>
        <v>1</v>
      </c>
      <c r="I36" s="37">
        <f>SUM(I25,I34)</f>
        <v>1.956018518518518E-2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52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1.6909722222222201E-2</v>
      </c>
      <c r="D7" s="15">
        <f>IFERROR(C7/C$25,0)</f>
        <v>0.34810578984989254</v>
      </c>
      <c r="E7" s="15">
        <f>IFERROR(C7/C$36,0)</f>
        <v>0.21475819491400835</v>
      </c>
      <c r="F7" s="14">
        <v>1.7361111111111101E-4</v>
      </c>
      <c r="G7" s="15">
        <f>IFERROR(F7/F$25,0)</f>
        <v>2.6642984014209573E-2</v>
      </c>
      <c r="H7" s="15">
        <f>IFERROR(F7/F$36,0)</f>
        <v>2.1520803443328535E-2</v>
      </c>
      <c r="I7" s="14">
        <v>1.7083333333333301E-2</v>
      </c>
      <c r="J7" s="15">
        <f>IFERROR(I7/I$25,0)</f>
        <v>0.31008403361344472</v>
      </c>
      <c r="K7" s="17">
        <f>IFERROR(I7/I$36,0)</f>
        <v>0.19679999999999959</v>
      </c>
    </row>
    <row r="8" spans="2:11" x14ac:dyDescent="0.25">
      <c r="B8" s="13" t="s">
        <v>153</v>
      </c>
      <c r="C8" s="14">
        <v>2.6701388888888899E-2</v>
      </c>
      <c r="D8" s="15">
        <f t="shared" ref="D8:D24" si="0">IFERROR(C8/C$25,0)</f>
        <v>0.54967834167262386</v>
      </c>
      <c r="E8" s="15">
        <f t="shared" ref="E8:E24" si="1">IFERROR(C8/C$36,0)</f>
        <v>0.33911509628105274</v>
      </c>
      <c r="F8" s="14">
        <v>1.66666666666667E-3</v>
      </c>
      <c r="G8" s="15">
        <f t="shared" ref="G8:G24" si="2">IFERROR(F8/F$25,0)</f>
        <v>0.25577264653641257</v>
      </c>
      <c r="H8" s="15">
        <f t="shared" ref="H8:H24" si="3">IFERROR(F8/F$36,0)</f>
        <v>0.20659971305595448</v>
      </c>
      <c r="I8" s="14">
        <v>2.8368055555555601E-2</v>
      </c>
      <c r="J8" s="15">
        <f t="shared" ref="J8:J24" si="4">IFERROR(I8/I$25,0)</f>
        <v>0.51491596638655535</v>
      </c>
      <c r="K8" s="17">
        <f t="shared" ref="K8:K24" si="5">IFERROR(I8/I$36,0)</f>
        <v>0.32680000000000042</v>
      </c>
    </row>
    <row r="9" spans="2:11" x14ac:dyDescent="0.25">
      <c r="B9" s="13" t="s">
        <v>11</v>
      </c>
      <c r="C9" s="14">
        <v>1.68981481481481E-3</v>
      </c>
      <c r="D9" s="15">
        <f t="shared" si="0"/>
        <v>3.4786752442220556E-2</v>
      </c>
      <c r="E9" s="15">
        <f t="shared" si="1"/>
        <v>2.1461120094076091E-2</v>
      </c>
      <c r="F9" s="14">
        <v>3.3564814814814798E-3</v>
      </c>
      <c r="G9" s="15">
        <f t="shared" si="2"/>
        <v>0.51509769094138513</v>
      </c>
      <c r="H9" s="15">
        <f t="shared" si="3"/>
        <v>0.41606886657101838</v>
      </c>
      <c r="I9" s="14">
        <v>5.0462962962962996E-3</v>
      </c>
      <c r="J9" s="15">
        <f t="shared" si="4"/>
        <v>9.159663865546222E-2</v>
      </c>
      <c r="K9" s="17">
        <f t="shared" si="5"/>
        <v>5.8133333333333356E-2</v>
      </c>
    </row>
    <row r="10" spans="2:11" x14ac:dyDescent="0.25">
      <c r="B10" s="13" t="s">
        <v>63</v>
      </c>
      <c r="C10" s="14">
        <v>2.1412037037036999E-3</v>
      </c>
      <c r="D10" s="15">
        <f t="shared" si="0"/>
        <v>4.4079104121991841E-2</v>
      </c>
      <c r="E10" s="15">
        <f t="shared" si="1"/>
        <v>2.7193885050712883E-2</v>
      </c>
      <c r="F10" s="14">
        <v>4.8611111111111099E-4</v>
      </c>
      <c r="G10" s="15">
        <f t="shared" si="2"/>
        <v>7.4600355239786822E-2</v>
      </c>
      <c r="H10" s="15">
        <f t="shared" si="3"/>
        <v>6.0258249641319921E-2</v>
      </c>
      <c r="I10" s="14">
        <v>2.6273148148148102E-3</v>
      </c>
      <c r="J10" s="15">
        <f t="shared" si="4"/>
        <v>4.7689075630252001E-2</v>
      </c>
      <c r="K10" s="17">
        <f t="shared" si="5"/>
        <v>3.0266666666666605E-2</v>
      </c>
    </row>
    <row r="11" spans="2:11" x14ac:dyDescent="0.25">
      <c r="B11" s="13" t="s">
        <v>12</v>
      </c>
      <c r="C11" s="14">
        <v>4.3981481481481503E-4</v>
      </c>
      <c r="D11" s="15">
        <f t="shared" si="0"/>
        <v>9.0540862520848316E-3</v>
      </c>
      <c r="E11" s="15">
        <f t="shared" si="1"/>
        <v>5.585770983389686E-3</v>
      </c>
      <c r="F11" s="14">
        <v>3.4722222222222202E-4</v>
      </c>
      <c r="G11" s="15">
        <f t="shared" si="2"/>
        <v>5.3285968028419145E-2</v>
      </c>
      <c r="H11" s="15">
        <f t="shared" si="3"/>
        <v>4.304160688665707E-2</v>
      </c>
      <c r="I11" s="14">
        <v>7.8703703703703705E-4</v>
      </c>
      <c r="J11" s="15">
        <f t="shared" si="4"/>
        <v>1.4285714285714282E-2</v>
      </c>
      <c r="K11" s="17">
        <f t="shared" si="5"/>
        <v>9.0666666666666638E-3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4.6296296296296301E-5</v>
      </c>
      <c r="D14" s="15">
        <f t="shared" si="0"/>
        <v>9.5306171074577143E-4</v>
      </c>
      <c r="E14" s="15">
        <f t="shared" si="1"/>
        <v>5.8797589298838779E-4</v>
      </c>
      <c r="F14" s="14">
        <v>1.9675925925925899E-4</v>
      </c>
      <c r="G14" s="15">
        <f t="shared" si="2"/>
        <v>3.0195381882770825E-2</v>
      </c>
      <c r="H14" s="15">
        <f t="shared" si="3"/>
        <v>2.4390243902438987E-2</v>
      </c>
      <c r="I14" s="14">
        <v>2.4305555555555601E-4</v>
      </c>
      <c r="J14" s="15">
        <f t="shared" si="4"/>
        <v>4.4117647058823598E-3</v>
      </c>
      <c r="K14" s="17">
        <f t="shared" si="5"/>
        <v>2.8000000000000043E-3</v>
      </c>
    </row>
    <row r="15" spans="2:11" x14ac:dyDescent="0.25">
      <c r="B15" s="13" t="s">
        <v>157</v>
      </c>
      <c r="C15" s="14">
        <v>4.6296296296296301E-5</v>
      </c>
      <c r="D15" s="15">
        <f t="shared" si="0"/>
        <v>9.5306171074577143E-4</v>
      </c>
      <c r="E15" s="15">
        <f t="shared" si="1"/>
        <v>5.8797589298838779E-4</v>
      </c>
      <c r="F15" s="14">
        <v>1.2731481481481499E-4</v>
      </c>
      <c r="G15" s="15">
        <f t="shared" si="2"/>
        <v>1.953818827708706E-2</v>
      </c>
      <c r="H15" s="15">
        <f t="shared" si="3"/>
        <v>1.5781922525107624E-2</v>
      </c>
      <c r="I15" s="14">
        <v>1.7361111111111101E-4</v>
      </c>
      <c r="J15" s="15">
        <f t="shared" si="4"/>
        <v>3.1512605042016777E-3</v>
      </c>
      <c r="K15" s="17">
        <f t="shared" si="5"/>
        <v>1.9999999999999983E-3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5.78703703703704E-5</v>
      </c>
      <c r="D21" s="15">
        <f t="shared" si="0"/>
        <v>1.1913271384322147E-3</v>
      </c>
      <c r="E21" s="15">
        <f t="shared" si="1"/>
        <v>7.3496986623548506E-4</v>
      </c>
      <c r="F21" s="14">
        <v>6.9444444444444404E-5</v>
      </c>
      <c r="G21" s="15">
        <f t="shared" si="2"/>
        <v>1.0657193605683828E-2</v>
      </c>
      <c r="H21" s="15">
        <f t="shared" si="3"/>
        <v>8.6083213773314148E-3</v>
      </c>
      <c r="I21" s="14">
        <v>1.2731481481481499E-4</v>
      </c>
      <c r="J21" s="15">
        <f t="shared" si="4"/>
        <v>2.3109243697479018E-3</v>
      </c>
      <c r="K21" s="17">
        <f t="shared" si="5"/>
        <v>1.4666666666666682E-3</v>
      </c>
    </row>
    <row r="22" spans="2:11" x14ac:dyDescent="0.25">
      <c r="B22" s="13" t="s">
        <v>164</v>
      </c>
      <c r="C22" s="14">
        <v>5.78703703703704E-5</v>
      </c>
      <c r="D22" s="15">
        <f t="shared" si="0"/>
        <v>1.1913271384322147E-3</v>
      </c>
      <c r="E22" s="15">
        <f t="shared" si="1"/>
        <v>7.3496986623548506E-4</v>
      </c>
      <c r="F22" s="14">
        <v>9.2592592592592602E-5</v>
      </c>
      <c r="G22" s="15">
        <f t="shared" si="2"/>
        <v>1.4209591474245114E-2</v>
      </c>
      <c r="H22" s="15">
        <f t="shared" si="3"/>
        <v>1.1477761836441893E-2</v>
      </c>
      <c r="I22" s="14">
        <v>1.50462962962963E-4</v>
      </c>
      <c r="J22" s="15">
        <f t="shared" si="4"/>
        <v>2.7310924369747898E-3</v>
      </c>
      <c r="K22" s="17">
        <f t="shared" si="5"/>
        <v>1.7333333333333333E-3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4.8611111111111099E-4</v>
      </c>
      <c r="D24" s="15">
        <f t="shared" si="0"/>
        <v>1.0007147962830596E-2</v>
      </c>
      <c r="E24" s="15">
        <f t="shared" si="1"/>
        <v>6.1737468763780699E-3</v>
      </c>
      <c r="F24" s="24">
        <v>0</v>
      </c>
      <c r="G24" s="15">
        <f t="shared" si="2"/>
        <v>0</v>
      </c>
      <c r="H24" s="15">
        <f t="shared" si="3"/>
        <v>0</v>
      </c>
      <c r="I24" s="24">
        <v>4.8611111111111099E-4</v>
      </c>
      <c r="J24" s="15">
        <f t="shared" si="4"/>
        <v>8.8235294117647006E-3</v>
      </c>
      <c r="K24" s="17">
        <f t="shared" si="5"/>
        <v>5.5999999999999973E-3</v>
      </c>
    </row>
    <row r="25" spans="2:11" ht="16.5" thickTop="1" thickBot="1" x14ac:dyDescent="0.3">
      <c r="B25" s="36" t="s">
        <v>3</v>
      </c>
      <c r="C25" s="37">
        <f>SUM(C7:C24)</f>
        <v>4.8576388888888863E-2</v>
      </c>
      <c r="D25" s="38">
        <f>IFERROR(SUM(D7:D24),0)</f>
        <v>1</v>
      </c>
      <c r="E25" s="38">
        <f>IFERROR(SUM(E7:E24),0)</f>
        <v>0.61693370571806549</v>
      </c>
      <c r="F25" s="37">
        <f>SUM(F7:F24)</f>
        <v>6.5162037037037046E-3</v>
      </c>
      <c r="G25" s="38">
        <f>IFERROR(SUM(G7:G24),0)</f>
        <v>1</v>
      </c>
      <c r="H25" s="38">
        <f>IFERROR(SUM(H7:H24),0)</f>
        <v>0.80774748923959805</v>
      </c>
      <c r="I25" s="37">
        <f>SUM(I7:I24)</f>
        <v>5.509259259259261E-2</v>
      </c>
      <c r="J25" s="38">
        <f>IFERROR(SUM(J7:J24),0)</f>
        <v>0.99999999999999989</v>
      </c>
      <c r="K25" s="39">
        <f>IFERROR(SUM(K7:K24),0)</f>
        <v>0.63466666666666671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4.1666666666666702E-4</v>
      </c>
      <c r="D28" s="22"/>
      <c r="E28" s="15">
        <f>IFERROR(C28/C$36,0)</f>
        <v>5.291783036895494E-3</v>
      </c>
      <c r="F28" s="14">
        <v>0</v>
      </c>
      <c r="G28" s="22"/>
      <c r="H28" s="15">
        <f>IFERROR(F28/F$36,0)</f>
        <v>0</v>
      </c>
      <c r="I28" s="14">
        <v>4.1666666666666702E-4</v>
      </c>
      <c r="J28" s="22"/>
      <c r="K28" s="17">
        <f>IFERROR(I28/I$36,0)</f>
        <v>4.800000000000003E-3</v>
      </c>
    </row>
    <row r="29" spans="2:11" x14ac:dyDescent="0.25">
      <c r="B29" s="21" t="s">
        <v>16</v>
      </c>
      <c r="C29" s="14">
        <v>1.15740740740741E-4</v>
      </c>
      <c r="D29" s="22"/>
      <c r="E29" s="15">
        <f t="shared" ref="E29:E33" si="6">IFERROR(C29/C$36,0)</f>
        <v>1.4699397324709727E-3</v>
      </c>
      <c r="F29" s="14">
        <v>0</v>
      </c>
      <c r="G29" s="22"/>
      <c r="H29" s="15">
        <f t="shared" ref="H29:H33" si="7">IFERROR(F29/F$36,0)</f>
        <v>0</v>
      </c>
      <c r="I29" s="14">
        <v>1.15740740740741E-4</v>
      </c>
      <c r="J29" s="22"/>
      <c r="K29" s="17">
        <f t="shared" ref="K29:K33" si="8">IFERROR(I29/I$36,0)</f>
        <v>1.3333333333333359E-3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3.6921296296296298E-3</v>
      </c>
      <c r="D31" s="22"/>
      <c r="E31" s="15">
        <f t="shared" si="6"/>
        <v>4.6891077465823924E-2</v>
      </c>
      <c r="F31" s="14">
        <v>7.4074074074074103E-4</v>
      </c>
      <c r="G31" s="22"/>
      <c r="H31" s="15">
        <f t="shared" si="7"/>
        <v>9.1822094691535169E-2</v>
      </c>
      <c r="I31" s="14">
        <v>4.43287037037037E-3</v>
      </c>
      <c r="J31" s="22"/>
      <c r="K31" s="17">
        <f t="shared" si="8"/>
        <v>5.1066666666666649E-2</v>
      </c>
    </row>
    <row r="32" spans="2:11" x14ac:dyDescent="0.25">
      <c r="B32" s="21" t="s">
        <v>19</v>
      </c>
      <c r="C32" s="14">
        <v>2.5937499999999999E-2</v>
      </c>
      <c r="D32" s="22"/>
      <c r="E32" s="15">
        <f t="shared" si="6"/>
        <v>0.32941349404674419</v>
      </c>
      <c r="F32" s="14">
        <v>8.1018518518518505E-4</v>
      </c>
      <c r="G32" s="22"/>
      <c r="H32" s="15">
        <f t="shared" si="7"/>
        <v>0.10043041606886655</v>
      </c>
      <c r="I32" s="14">
        <v>2.6747685185185201E-2</v>
      </c>
      <c r="J32" s="22"/>
      <c r="K32" s="17">
        <f t="shared" si="8"/>
        <v>0.30813333333333343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3.0162037037037036E-2</v>
      </c>
      <c r="D34" s="38"/>
      <c r="E34" s="38">
        <f>IFERROR(SUM(E28:E33),0)</f>
        <v>0.38306629428193456</v>
      </c>
      <c r="F34" s="37">
        <f>SUM(F28:F33)</f>
        <v>1.5509259259259261E-3</v>
      </c>
      <c r="G34" s="38"/>
      <c r="H34" s="38">
        <f>IFERROR(SUM(H28:H33),0)</f>
        <v>0.19225251076040173</v>
      </c>
      <c r="I34" s="37">
        <f>SUM(I28:I33)</f>
        <v>3.1712962962962978E-2</v>
      </c>
      <c r="J34" s="38"/>
      <c r="K34" s="39">
        <f>IFERROR(SUM(K28:K33),0)</f>
        <v>0.3653333333333334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7.8738425925925892E-2</v>
      </c>
      <c r="D36" s="40"/>
      <c r="E36" s="41">
        <f>IFERROR(SUM(E25,E34),0)</f>
        <v>1</v>
      </c>
      <c r="F36" s="37">
        <f>SUM(F25,F34)</f>
        <v>8.0671296296296307E-3</v>
      </c>
      <c r="G36" s="40"/>
      <c r="H36" s="41">
        <f>IFERROR(SUM(H25,H34),0)</f>
        <v>0.99999999999999978</v>
      </c>
      <c r="I36" s="37">
        <f>SUM(I25,I34)</f>
        <v>8.680555555555558E-2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7"/>
  <sheetViews>
    <sheetView showGridLines="0" showZeros="0" topLeftCell="A4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54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4.3865740740740696E-3</v>
      </c>
      <c r="D7" s="15">
        <f>IFERROR(C7/C$25,0)</f>
        <v>0.33991031390134518</v>
      </c>
      <c r="E7" s="15">
        <f>IFERROR(C7/C$36,0)</f>
        <v>0.14216054013503387</v>
      </c>
      <c r="F7" s="14">
        <v>1.3194444444444399E-3</v>
      </c>
      <c r="G7" s="15">
        <f>IFERROR(F7/F$25,0)</f>
        <v>0.18506493506493457</v>
      </c>
      <c r="H7" s="15">
        <f>IFERROR(F7/F$36,0)</f>
        <v>8.085106382978699E-2</v>
      </c>
      <c r="I7" s="14">
        <v>5.70601851851852E-3</v>
      </c>
      <c r="J7" s="15">
        <f>IFERROR(I7/I$25,0)</f>
        <v>0.28480647024841144</v>
      </c>
      <c r="K7" s="17">
        <f>IFERROR(I7/I$36,0)</f>
        <v>0.1209519136408244</v>
      </c>
    </row>
    <row r="8" spans="2:11" x14ac:dyDescent="0.25">
      <c r="B8" s="13" t="s">
        <v>153</v>
      </c>
      <c r="C8" s="14">
        <v>3.76157407407407E-3</v>
      </c>
      <c r="D8" s="15">
        <f t="shared" ref="D8:D24" si="0">IFERROR(C8/C$25,0)</f>
        <v>0.29147982062780259</v>
      </c>
      <c r="E8" s="15">
        <f t="shared" ref="E8:E24" si="1">IFERROR(C8/C$36,0)</f>
        <v>0.12190547636909238</v>
      </c>
      <c r="F8" s="14">
        <v>1.2384259259259299E-3</v>
      </c>
      <c r="G8" s="15">
        <f t="shared" ref="G8:G24" si="2">IFERROR(F8/F$25,0)</f>
        <v>0.17370129870129941</v>
      </c>
      <c r="H8" s="15">
        <f t="shared" ref="H8:H24" si="3">IFERROR(F8/F$36,0)</f>
        <v>7.5886524822695312E-2</v>
      </c>
      <c r="I8" s="14">
        <v>5.0000000000000001E-3</v>
      </c>
      <c r="J8" s="15">
        <f t="shared" ref="J8:J24" si="4">IFERROR(I8/I$25,0)</f>
        <v>0.24956672443674183</v>
      </c>
      <c r="K8" s="17">
        <f t="shared" ref="K8:K24" si="5">IFERROR(I8/I$36,0)</f>
        <v>0.10598626104023556</v>
      </c>
    </row>
    <row r="9" spans="2:11" x14ac:dyDescent="0.25">
      <c r="B9" s="13" t="s">
        <v>11</v>
      </c>
      <c r="C9" s="14">
        <v>1.7361111111111099E-3</v>
      </c>
      <c r="D9" s="15">
        <f t="shared" si="0"/>
        <v>0.13452914798206278</v>
      </c>
      <c r="E9" s="15">
        <f t="shared" si="1"/>
        <v>5.6264066016504195E-2</v>
      </c>
      <c r="F9" s="14">
        <v>2.4537037037037001E-3</v>
      </c>
      <c r="G9" s="15">
        <f t="shared" si="2"/>
        <v>0.34415584415584394</v>
      </c>
      <c r="H9" s="15">
        <f t="shared" si="3"/>
        <v>0.15035460992907784</v>
      </c>
      <c r="I9" s="14">
        <v>4.1898148148148103E-3</v>
      </c>
      <c r="J9" s="15">
        <f t="shared" si="4"/>
        <v>0.20912767186597325</v>
      </c>
      <c r="K9" s="17">
        <f t="shared" si="5"/>
        <v>8.8812561334641729E-2</v>
      </c>
    </row>
    <row r="10" spans="2:11" x14ac:dyDescent="0.25">
      <c r="B10" s="13" t="s">
        <v>63</v>
      </c>
      <c r="C10" s="14">
        <v>9.8379629629629598E-4</v>
      </c>
      <c r="D10" s="15">
        <f t="shared" si="0"/>
        <v>7.6233183856502282E-2</v>
      </c>
      <c r="E10" s="15">
        <f t="shared" si="1"/>
        <v>3.1882970742685722E-2</v>
      </c>
      <c r="F10" s="14">
        <v>1.03009259259259E-3</v>
      </c>
      <c r="G10" s="15">
        <f t="shared" si="2"/>
        <v>0.14448051948051924</v>
      </c>
      <c r="H10" s="15">
        <f t="shared" si="3"/>
        <v>6.3120567375886394E-2</v>
      </c>
      <c r="I10" s="14">
        <v>2.0138888888888901E-3</v>
      </c>
      <c r="J10" s="15">
        <f t="shared" si="4"/>
        <v>0.10051993067590996</v>
      </c>
      <c r="K10" s="17">
        <f t="shared" si="5"/>
        <v>4.2688910696761569E-2</v>
      </c>
    </row>
    <row r="11" spans="2:11" x14ac:dyDescent="0.25">
      <c r="B11" s="13" t="s">
        <v>12</v>
      </c>
      <c r="C11" s="14">
        <v>2.6620370370370399E-4</v>
      </c>
      <c r="D11" s="15">
        <f t="shared" si="0"/>
        <v>2.0627802690582998E-2</v>
      </c>
      <c r="E11" s="15">
        <f t="shared" si="1"/>
        <v>8.627156789197326E-3</v>
      </c>
      <c r="F11" s="14">
        <v>8.7962962962963005E-4</v>
      </c>
      <c r="G11" s="15">
        <f t="shared" si="2"/>
        <v>0.12337662337662354</v>
      </c>
      <c r="H11" s="15">
        <f t="shared" si="3"/>
        <v>5.3900709219858199E-2</v>
      </c>
      <c r="I11" s="14">
        <v>1.1458333333333301E-3</v>
      </c>
      <c r="J11" s="15">
        <f t="shared" si="4"/>
        <v>5.7192374350086506E-2</v>
      </c>
      <c r="K11" s="17">
        <f t="shared" si="5"/>
        <v>2.4288518155053913E-2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2.5462962962962999E-4</v>
      </c>
      <c r="D19" s="15">
        <f t="shared" si="0"/>
        <v>1.9730941704035918E-2</v>
      </c>
      <c r="E19" s="15">
        <f t="shared" si="1"/>
        <v>8.2520630157539663E-3</v>
      </c>
      <c r="F19" s="18">
        <v>0</v>
      </c>
      <c r="G19" s="15">
        <f t="shared" si="2"/>
        <v>0</v>
      </c>
      <c r="H19" s="15">
        <f t="shared" si="3"/>
        <v>0</v>
      </c>
      <c r="I19" s="18">
        <v>2.5462962962962999E-4</v>
      </c>
      <c r="J19" s="15">
        <f t="shared" si="4"/>
        <v>1.2709416522241499E-2</v>
      </c>
      <c r="K19" s="17">
        <f t="shared" si="5"/>
        <v>5.397448478900892E-3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1.5162037037037E-3</v>
      </c>
      <c r="D24" s="15">
        <f t="shared" si="0"/>
        <v>0.11748878923766796</v>
      </c>
      <c r="E24" s="15">
        <f t="shared" si="1"/>
        <v>4.9137284321080242E-2</v>
      </c>
      <c r="F24" s="24">
        <v>2.0833333333333299E-4</v>
      </c>
      <c r="G24" s="15">
        <f t="shared" si="2"/>
        <v>2.9220779220779196E-2</v>
      </c>
      <c r="H24" s="15">
        <f t="shared" si="3"/>
        <v>1.2765957446808494E-2</v>
      </c>
      <c r="I24" s="24">
        <v>1.72453703703704E-3</v>
      </c>
      <c r="J24" s="15">
        <f t="shared" si="4"/>
        <v>8.6077411900635642E-2</v>
      </c>
      <c r="K24" s="17">
        <f t="shared" si="5"/>
        <v>3.6555446516192421E-2</v>
      </c>
    </row>
    <row r="25" spans="2:11" ht="16.5" thickTop="1" thickBot="1" x14ac:dyDescent="0.3">
      <c r="B25" s="36" t="s">
        <v>3</v>
      </c>
      <c r="C25" s="37">
        <f>SUM(C7:C24)</f>
        <v>1.2905092592592583E-2</v>
      </c>
      <c r="D25" s="38">
        <f>IFERROR(SUM(D7:D24),0)</f>
        <v>0.99999999999999944</v>
      </c>
      <c r="E25" s="38">
        <f>IFERROR(SUM(E7:E24),0)</f>
        <v>0.41822955738934769</v>
      </c>
      <c r="F25" s="37">
        <f>SUM(F7:F24)</f>
        <v>7.1296296296296238E-3</v>
      </c>
      <c r="G25" s="38">
        <f>IFERROR(SUM(G7:G24),0)</f>
        <v>0.99999999999999989</v>
      </c>
      <c r="H25" s="38">
        <f>IFERROR(SUM(H7:H24),0)</f>
        <v>0.43687943262411316</v>
      </c>
      <c r="I25" s="37">
        <f>SUM(I7:I24)</f>
        <v>2.0034722222222218E-2</v>
      </c>
      <c r="J25" s="38">
        <f>IFERROR(SUM(J7:J24),0)</f>
        <v>1</v>
      </c>
      <c r="K25" s="39">
        <f>IFERROR(SUM(K7:K24),0)</f>
        <v>0.42468105986261045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1.52777777777778E-3</v>
      </c>
      <c r="D28" s="22"/>
      <c r="E28" s="15">
        <f>IFERROR(C28/C$36,0)</f>
        <v>4.9512378094523801E-2</v>
      </c>
      <c r="F28" s="14">
        <v>1.05324074074074E-3</v>
      </c>
      <c r="G28" s="22"/>
      <c r="H28" s="15">
        <f>IFERROR(F28/F$36,0)</f>
        <v>6.4539007092198564E-2</v>
      </c>
      <c r="I28" s="14">
        <v>2.5810185185185198E-3</v>
      </c>
      <c r="J28" s="22"/>
      <c r="K28" s="17">
        <f>IFERROR(I28/I$36,0)</f>
        <v>5.4710500490677175E-2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1.9675925925925899E-4</v>
      </c>
      <c r="D30" s="22"/>
      <c r="E30" s="15">
        <f t="shared" si="6"/>
        <v>6.3765941485371376E-3</v>
      </c>
      <c r="F30" s="14">
        <v>2.6620370370370399E-4</v>
      </c>
      <c r="G30" s="22"/>
      <c r="H30" s="15">
        <f t="shared" si="7"/>
        <v>1.6312056737588676E-2</v>
      </c>
      <c r="I30" s="14">
        <v>4.6296296296296298E-4</v>
      </c>
      <c r="J30" s="22"/>
      <c r="K30" s="17">
        <f t="shared" si="8"/>
        <v>9.8135426889106991E-3</v>
      </c>
    </row>
    <row r="31" spans="2:11" x14ac:dyDescent="0.25">
      <c r="B31" s="21" t="s">
        <v>18</v>
      </c>
      <c r="C31" s="14">
        <v>3.0787037037036998E-3</v>
      </c>
      <c r="D31" s="22"/>
      <c r="E31" s="15">
        <f t="shared" si="6"/>
        <v>9.9774943735934055E-2</v>
      </c>
      <c r="F31" s="14">
        <v>3.2986111111111098E-3</v>
      </c>
      <c r="G31" s="22"/>
      <c r="H31" s="15">
        <f t="shared" si="7"/>
        <v>0.20212765957446807</v>
      </c>
      <c r="I31" s="14">
        <v>6.3773148148148096E-3</v>
      </c>
      <c r="J31" s="22"/>
      <c r="K31" s="17">
        <f t="shared" si="8"/>
        <v>0.13518155053974479</v>
      </c>
    </row>
    <row r="32" spans="2:11" x14ac:dyDescent="0.25">
      <c r="B32" s="21" t="s">
        <v>19</v>
      </c>
      <c r="C32" s="14">
        <v>1.31481481481481E-2</v>
      </c>
      <c r="D32" s="22"/>
      <c r="E32" s="15">
        <f t="shared" si="6"/>
        <v>0.42610652663165716</v>
      </c>
      <c r="F32" s="14">
        <v>4.5717592592592598E-3</v>
      </c>
      <c r="G32" s="22"/>
      <c r="H32" s="15">
        <f t="shared" si="7"/>
        <v>0.28014184397163133</v>
      </c>
      <c r="I32" s="14">
        <v>1.77199074074074E-2</v>
      </c>
      <c r="J32" s="22"/>
      <c r="K32" s="17">
        <f t="shared" si="8"/>
        <v>0.37561334641805688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1.795138888888884E-2</v>
      </c>
      <c r="D34" s="38"/>
      <c r="E34" s="38">
        <f>IFERROR(SUM(E28:E33),0)</f>
        <v>0.58177044261065214</v>
      </c>
      <c r="F34" s="37">
        <f>SUM(F28:F33)</f>
        <v>9.1898148148148139E-3</v>
      </c>
      <c r="G34" s="38"/>
      <c r="H34" s="38">
        <f>IFERROR(SUM(H28:H33),0)</f>
        <v>0.56312056737588667</v>
      </c>
      <c r="I34" s="37">
        <f>SUM(I28:I33)</f>
        <v>2.7141203703703692E-2</v>
      </c>
      <c r="J34" s="38"/>
      <c r="K34" s="39">
        <f>IFERROR(SUM(K28:K33),0)</f>
        <v>0.57531894013738949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3.0856481481481422E-2</v>
      </c>
      <c r="D36" s="40"/>
      <c r="E36" s="41">
        <f>IFERROR(SUM(E25,E34),0)</f>
        <v>0.99999999999999978</v>
      </c>
      <c r="F36" s="37">
        <f>SUM(F25,F34)</f>
        <v>1.6319444444444439E-2</v>
      </c>
      <c r="G36" s="40"/>
      <c r="H36" s="41">
        <f>IFERROR(SUM(H25,H34),0)</f>
        <v>0.99999999999999978</v>
      </c>
      <c r="I36" s="37">
        <f>SUM(I25,I34)</f>
        <v>4.7175925925925913E-2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72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42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1.16898148148148E-3</v>
      </c>
      <c r="D7" s="15">
        <f>IFERROR(C7/C$25,0)</f>
        <v>0.19165085388994285</v>
      </c>
      <c r="E7" s="15">
        <f>IFERROR(C7/C$36,0)</f>
        <v>9.3953488372092886E-2</v>
      </c>
      <c r="F7" s="14">
        <v>0</v>
      </c>
      <c r="G7" s="15">
        <f>IFERROR(F7/F$25,0)</f>
        <v>0</v>
      </c>
      <c r="H7" s="15">
        <f>IFERROR(F7/F$36,0)</f>
        <v>0</v>
      </c>
      <c r="I7" s="14">
        <v>1.16898148148148E-3</v>
      </c>
      <c r="J7" s="15">
        <f>IFERROR(I7/I$25,0)</f>
        <v>0.19165085388994285</v>
      </c>
      <c r="K7" s="17">
        <f>IFERROR(I7/I$36,0)</f>
        <v>9.3953488372092886E-2</v>
      </c>
    </row>
    <row r="8" spans="2:11" s="5" customFormat="1" x14ac:dyDescent="0.25">
      <c r="B8" s="13" t="s">
        <v>153</v>
      </c>
      <c r="C8" s="14">
        <v>7.7546296296296304E-4</v>
      </c>
      <c r="D8" s="15">
        <f t="shared" ref="D8:D24" si="0">IFERROR(C8/C$25,0)</f>
        <v>0.12713472485768501</v>
      </c>
      <c r="E8" s="15">
        <f t="shared" ref="E8:E24" si="1">IFERROR(C8/C$36,0)</f>
        <v>6.2325581395348828E-2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7.7546296296296304E-4</v>
      </c>
      <c r="J8" s="15">
        <f t="shared" ref="J8:J24" si="4">IFERROR(I8/I$25,0)</f>
        <v>0.12713472485768501</v>
      </c>
      <c r="K8" s="17">
        <f t="shared" ref="K8:K24" si="5">IFERROR(I8/I$36,0)</f>
        <v>6.2325581395348828E-2</v>
      </c>
    </row>
    <row r="9" spans="2:11" s="5" customFormat="1" x14ac:dyDescent="0.25">
      <c r="B9" s="13" t="s">
        <v>11</v>
      </c>
      <c r="C9" s="14">
        <v>6.8287037037037003E-4</v>
      </c>
      <c r="D9" s="15">
        <f t="shared" si="0"/>
        <v>0.111954459203036</v>
      </c>
      <c r="E9" s="15">
        <f t="shared" si="1"/>
        <v>5.488372093023252E-2</v>
      </c>
      <c r="F9" s="14">
        <v>0</v>
      </c>
      <c r="G9" s="15">
        <f t="shared" si="2"/>
        <v>0</v>
      </c>
      <c r="H9" s="15">
        <f t="shared" si="3"/>
        <v>0</v>
      </c>
      <c r="I9" s="14">
        <v>6.8287037037037003E-4</v>
      </c>
      <c r="J9" s="15">
        <f t="shared" si="4"/>
        <v>0.111954459203036</v>
      </c>
      <c r="K9" s="17">
        <f t="shared" si="5"/>
        <v>5.488372093023252E-2</v>
      </c>
    </row>
    <row r="10" spans="2:11" s="5" customFormat="1" x14ac:dyDescent="0.25">
      <c r="B10" s="13" t="s">
        <v>63</v>
      </c>
      <c r="C10" s="14">
        <v>3.5879629629629602E-4</v>
      </c>
      <c r="D10" s="15">
        <f t="shared" si="0"/>
        <v>5.8823529411764663E-2</v>
      </c>
      <c r="E10" s="15">
        <f t="shared" si="1"/>
        <v>2.8837209302325553E-2</v>
      </c>
      <c r="F10" s="14">
        <v>0</v>
      </c>
      <c r="G10" s="15">
        <f t="shared" si="2"/>
        <v>0</v>
      </c>
      <c r="H10" s="15">
        <f t="shared" si="3"/>
        <v>0</v>
      </c>
      <c r="I10" s="14">
        <v>3.5879629629629602E-4</v>
      </c>
      <c r="J10" s="15">
        <f t="shared" si="4"/>
        <v>5.8823529411764663E-2</v>
      </c>
      <c r="K10" s="17">
        <f t="shared" si="5"/>
        <v>2.8837209302325553E-2</v>
      </c>
    </row>
    <row r="11" spans="2:11" s="5" customFormat="1" x14ac:dyDescent="0.25">
      <c r="B11" s="13" t="s">
        <v>12</v>
      </c>
      <c r="C11" s="14">
        <v>4.6296296296296301E-5</v>
      </c>
      <c r="D11" s="15">
        <f t="shared" si="0"/>
        <v>7.5901328273244792E-3</v>
      </c>
      <c r="E11" s="15">
        <f t="shared" si="1"/>
        <v>3.7209302325581389E-3</v>
      </c>
      <c r="F11" s="14">
        <v>0</v>
      </c>
      <c r="G11" s="15">
        <f t="shared" si="2"/>
        <v>0</v>
      </c>
      <c r="H11" s="15">
        <f t="shared" si="3"/>
        <v>0</v>
      </c>
      <c r="I11" s="14">
        <v>4.6296296296296301E-5</v>
      </c>
      <c r="J11" s="15">
        <f t="shared" si="4"/>
        <v>7.5901328273244792E-3</v>
      </c>
      <c r="K11" s="17">
        <f t="shared" si="5"/>
        <v>3.7209302325581389E-3</v>
      </c>
    </row>
    <row r="12" spans="2:11" s="5" customFormat="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161</v>
      </c>
      <c r="C19" s="14">
        <v>3.4722222222222202E-5</v>
      </c>
      <c r="D19" s="15">
        <f t="shared" si="0"/>
        <v>5.6925996204933551E-3</v>
      </c>
      <c r="E19" s="15">
        <f t="shared" si="1"/>
        <v>2.7906976744186021E-3</v>
      </c>
      <c r="F19" s="18">
        <v>0</v>
      </c>
      <c r="G19" s="15">
        <f t="shared" si="2"/>
        <v>0</v>
      </c>
      <c r="H19" s="15">
        <f t="shared" si="3"/>
        <v>0</v>
      </c>
      <c r="I19" s="18">
        <v>3.4722222222222202E-5</v>
      </c>
      <c r="J19" s="15">
        <f t="shared" si="4"/>
        <v>5.6925996204933551E-3</v>
      </c>
      <c r="K19" s="17">
        <f t="shared" si="5"/>
        <v>2.7906976744186021E-3</v>
      </c>
    </row>
    <row r="20" spans="2:11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3.0324074074074099E-3</v>
      </c>
      <c r="D24" s="15">
        <f t="shared" si="0"/>
        <v>0.49715370018975374</v>
      </c>
      <c r="E24" s="15">
        <f t="shared" si="1"/>
        <v>0.24372093023255828</v>
      </c>
      <c r="F24" s="24">
        <v>0</v>
      </c>
      <c r="G24" s="15">
        <f t="shared" si="2"/>
        <v>0</v>
      </c>
      <c r="H24" s="15">
        <f t="shared" si="3"/>
        <v>0</v>
      </c>
      <c r="I24" s="24">
        <v>3.0324074074074099E-3</v>
      </c>
      <c r="J24" s="15">
        <f t="shared" si="4"/>
        <v>0.49715370018975374</v>
      </c>
      <c r="K24" s="17">
        <f t="shared" si="5"/>
        <v>0.24372093023255828</v>
      </c>
    </row>
    <row r="25" spans="2:11" s="5" customFormat="1" ht="16.5" thickTop="1" thickBot="1" x14ac:dyDescent="0.3">
      <c r="B25" s="36" t="s">
        <v>3</v>
      </c>
      <c r="C25" s="37">
        <f>SUM(C7:C24)</f>
        <v>6.099537037037037E-3</v>
      </c>
      <c r="D25" s="38">
        <f>IFERROR(SUM(D7:D24),0)</f>
        <v>1</v>
      </c>
      <c r="E25" s="38">
        <f>IFERROR(SUM(E7:E24),0)</f>
        <v>0.49023255813953481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6.099537037037037E-3</v>
      </c>
      <c r="J25" s="38">
        <f>IFERROR(SUM(J7:J24),0)</f>
        <v>1</v>
      </c>
      <c r="K25" s="39">
        <f>IFERROR(SUM(K7:K24),0)</f>
        <v>0.49023255813953481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5.09259259259259E-4</v>
      </c>
      <c r="D28" s="22"/>
      <c r="E28" s="15">
        <f>IFERROR(C28/C$36,0)</f>
        <v>4.0930232558139504E-2</v>
      </c>
      <c r="F28" s="14">
        <v>0</v>
      </c>
      <c r="G28" s="22"/>
      <c r="H28" s="15">
        <f>IFERROR(F28/F$36,0)</f>
        <v>0</v>
      </c>
      <c r="I28" s="14">
        <v>5.09259259259259E-4</v>
      </c>
      <c r="J28" s="22"/>
      <c r="K28" s="17">
        <f>IFERROR(I28/I$36,0)</f>
        <v>4.0930232558139504E-2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5.32407407407407E-4</v>
      </c>
      <c r="D31" s="22"/>
      <c r="E31" s="15">
        <f t="shared" si="6"/>
        <v>4.2790697674418558E-2</v>
      </c>
      <c r="F31" s="14">
        <v>0</v>
      </c>
      <c r="G31" s="22"/>
      <c r="H31" s="15">
        <f t="shared" si="7"/>
        <v>0</v>
      </c>
      <c r="I31" s="14">
        <v>5.32407407407407E-4</v>
      </c>
      <c r="J31" s="22"/>
      <c r="K31" s="17">
        <f t="shared" si="8"/>
        <v>4.2790697674418558E-2</v>
      </c>
    </row>
    <row r="32" spans="2:11" s="5" customFormat="1" x14ac:dyDescent="0.25">
      <c r="B32" s="21" t="s">
        <v>19</v>
      </c>
      <c r="C32" s="14">
        <v>5.3009259259259303E-3</v>
      </c>
      <c r="D32" s="22"/>
      <c r="E32" s="15">
        <f t="shared" si="6"/>
        <v>0.42604651162790724</v>
      </c>
      <c r="F32" s="14">
        <v>0</v>
      </c>
      <c r="G32" s="22"/>
      <c r="H32" s="15">
        <f t="shared" si="7"/>
        <v>0</v>
      </c>
      <c r="I32" s="14">
        <v>5.3009259259259303E-3</v>
      </c>
      <c r="J32" s="22"/>
      <c r="K32" s="17">
        <f t="shared" si="8"/>
        <v>0.42604651162790724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6.3425925925925958E-3</v>
      </c>
      <c r="D34" s="38"/>
      <c r="E34" s="38">
        <f>IFERROR(SUM(E28:E33),0)</f>
        <v>0.5097674418604653</v>
      </c>
      <c r="F34" s="37">
        <f>SUM(F28:F33)</f>
        <v>0</v>
      </c>
      <c r="G34" s="38"/>
      <c r="H34" s="38">
        <f>IFERROR(SUM(H28:H33),0)</f>
        <v>0</v>
      </c>
      <c r="I34" s="37">
        <f>SUM(I28:I33)</f>
        <v>6.3425925925925958E-3</v>
      </c>
      <c r="J34" s="38"/>
      <c r="K34" s="39">
        <f>IFERROR(SUM(K28:K33),0)</f>
        <v>0.5097674418604653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1.2442129629629633E-2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1.2442129629629633E-2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7"/>
  <sheetViews>
    <sheetView showGridLines="0" showZeros="0" topLeftCell="A9" zoomScaleNormal="10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9" width="8" style="1" customWidth="1"/>
    <col min="10" max="10" width="8.42578125" style="1" bestFit="1" customWidth="1"/>
    <col min="11" max="12" width="8" style="1" customWidth="1"/>
    <col min="13" max="13" width="8.7109375" style="1" bestFit="1" customWidth="1"/>
    <col min="14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47" t="s">
        <v>43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1.6087962962963E-3</v>
      </c>
      <c r="D7" s="15">
        <f>IFERROR(C7/C$25,0)</f>
        <v>0.18146214099216731</v>
      </c>
      <c r="E7" s="15">
        <f>IFERROR(C7/C$36,0)</f>
        <v>0.11592994161801523</v>
      </c>
      <c r="F7" s="14">
        <v>6.3657407407407402E-4</v>
      </c>
      <c r="G7" s="15">
        <f>IFERROR(F7/F$25,0)</f>
        <v>0.22267206477732801</v>
      </c>
      <c r="H7" s="15">
        <f>IFERROR(F7/F$36,0)</f>
        <v>0.13381995133819954</v>
      </c>
      <c r="I7" s="14">
        <v>8.6805555555555605E-4</v>
      </c>
      <c r="J7" s="15">
        <f>IFERROR(I7/I$25,0)</f>
        <v>0.14734774066797646</v>
      </c>
      <c r="K7" s="15">
        <f>IFERROR(I7/I$36,0)</f>
        <v>8.7108013937282222E-2</v>
      </c>
      <c r="L7" s="16">
        <f>SUM(C7,F7,I7)</f>
        <v>3.1134259259259301E-3</v>
      </c>
      <c r="M7" s="15">
        <f>IFERROR(L7/L$25,0)</f>
        <v>0.17674113009198444</v>
      </c>
      <c r="N7" s="17">
        <f>IFERROR(L7/L$36,0)</f>
        <v>0.10886280857952259</v>
      </c>
    </row>
    <row r="8" spans="2:14" x14ac:dyDescent="0.25">
      <c r="B8" s="13" t="s">
        <v>153</v>
      </c>
      <c r="C8" s="14">
        <v>1.2962962962962999E-3</v>
      </c>
      <c r="D8" s="15">
        <f t="shared" ref="D8:D24" si="0">IFERROR(C8/C$25,0)</f>
        <v>0.14621409921671044</v>
      </c>
      <c r="E8" s="15">
        <f t="shared" ref="E8:E24" si="1">IFERROR(C8/C$36,0)</f>
        <v>9.3411175979983538E-2</v>
      </c>
      <c r="F8" s="14">
        <v>8.2175925925925895E-4</v>
      </c>
      <c r="G8" s="15">
        <f t="shared" ref="G8:G24" si="2">IFERROR(F8/F$25,0)</f>
        <v>0.2874493927125506</v>
      </c>
      <c r="H8" s="15">
        <f t="shared" ref="H8:H24" si="3">IFERROR(F8/F$36,0)</f>
        <v>0.1727493917274939</v>
      </c>
      <c r="I8" s="14">
        <v>9.3749999999999997E-4</v>
      </c>
      <c r="J8" s="15">
        <f t="shared" ref="J8:J24" si="4">IFERROR(I8/I$25,0)</f>
        <v>0.15913555992141448</v>
      </c>
      <c r="K8" s="15">
        <f t="shared" ref="K8:K24" si="5">IFERROR(I8/I$36,0)</f>
        <v>9.4076655052264743E-2</v>
      </c>
      <c r="L8" s="16">
        <f t="shared" ref="L8:L24" si="6">SUM(C8,F8,I8)</f>
        <v>3.0555555555555588E-3</v>
      </c>
      <c r="M8" s="15">
        <f t="shared" ref="M8:M24" si="7">IFERROR(L8/L$25,0)</f>
        <v>0.17345597897503301</v>
      </c>
      <c r="N8" s="17">
        <f t="shared" ref="N8:N24" si="8">IFERROR(L8/L$36,0)</f>
        <v>0.10683933630109277</v>
      </c>
    </row>
    <row r="9" spans="2:14" x14ac:dyDescent="0.25">
      <c r="B9" s="13" t="s">
        <v>11</v>
      </c>
      <c r="C9" s="14">
        <v>1.7361111111111099E-3</v>
      </c>
      <c r="D9" s="15">
        <f t="shared" si="0"/>
        <v>0.19582245430809364</v>
      </c>
      <c r="E9" s="15">
        <f t="shared" si="1"/>
        <v>0.12510425354462038</v>
      </c>
      <c r="F9" s="14">
        <v>4.9768518518518499E-4</v>
      </c>
      <c r="G9" s="15">
        <f t="shared" si="2"/>
        <v>0.17408906882591094</v>
      </c>
      <c r="H9" s="15">
        <f t="shared" si="3"/>
        <v>0.10462287104622871</v>
      </c>
      <c r="I9" s="14">
        <v>9.7222222222222198E-4</v>
      </c>
      <c r="J9" s="15">
        <f t="shared" si="4"/>
        <v>0.1650294695481335</v>
      </c>
      <c r="K9" s="15">
        <f t="shared" si="5"/>
        <v>9.7560975609756004E-2</v>
      </c>
      <c r="L9" s="16">
        <f t="shared" si="6"/>
        <v>3.2060185185185169E-3</v>
      </c>
      <c r="M9" s="15">
        <f t="shared" si="7"/>
        <v>0.18199737187910631</v>
      </c>
      <c r="N9" s="17">
        <f t="shared" si="8"/>
        <v>0.11210036422501005</v>
      </c>
    </row>
    <row r="10" spans="2:14" x14ac:dyDescent="0.25">
      <c r="B10" s="13" t="s">
        <v>63</v>
      </c>
      <c r="C10" s="14">
        <v>1.25E-3</v>
      </c>
      <c r="D10" s="15">
        <f t="shared" si="0"/>
        <v>0.14099216710182752</v>
      </c>
      <c r="E10" s="15">
        <f t="shared" si="1"/>
        <v>9.0075062552126731E-2</v>
      </c>
      <c r="F10" s="14">
        <v>3.4722222222222202E-4</v>
      </c>
      <c r="G10" s="15">
        <f t="shared" si="2"/>
        <v>0.12145748987854249</v>
      </c>
      <c r="H10" s="15">
        <f t="shared" si="3"/>
        <v>7.2992700729926988E-2</v>
      </c>
      <c r="I10" s="14">
        <v>1.11111111111111E-3</v>
      </c>
      <c r="J10" s="15">
        <f t="shared" si="4"/>
        <v>0.18860510805500957</v>
      </c>
      <c r="K10" s="15">
        <f t="shared" si="5"/>
        <v>0.11149825783972107</v>
      </c>
      <c r="L10" s="16">
        <f t="shared" si="6"/>
        <v>2.7083333333333321E-3</v>
      </c>
      <c r="M10" s="15">
        <f t="shared" si="7"/>
        <v>0.15374507227332448</v>
      </c>
      <c r="N10" s="17">
        <f t="shared" si="8"/>
        <v>9.4698502630513909E-2</v>
      </c>
    </row>
    <row r="11" spans="2:14" x14ac:dyDescent="0.25">
      <c r="B11" s="13" t="s">
        <v>12</v>
      </c>
      <c r="C11" s="14">
        <v>8.5648148148148205E-4</v>
      </c>
      <c r="D11" s="15">
        <f t="shared" si="0"/>
        <v>9.6605744125326326E-2</v>
      </c>
      <c r="E11" s="15">
        <f t="shared" si="1"/>
        <v>6.1718098415346132E-2</v>
      </c>
      <c r="F11" s="14">
        <v>3.4722222222222202E-4</v>
      </c>
      <c r="G11" s="15">
        <f t="shared" si="2"/>
        <v>0.12145748987854249</v>
      </c>
      <c r="H11" s="15">
        <f t="shared" si="3"/>
        <v>7.2992700729926988E-2</v>
      </c>
      <c r="I11" s="14">
        <v>1.21527777777778E-3</v>
      </c>
      <c r="J11" s="15">
        <f t="shared" si="4"/>
        <v>0.20628683693516731</v>
      </c>
      <c r="K11" s="15">
        <f t="shared" si="5"/>
        <v>0.12195121951219526</v>
      </c>
      <c r="L11" s="16">
        <f t="shared" si="6"/>
        <v>2.4189814814814838E-3</v>
      </c>
      <c r="M11" s="15">
        <f t="shared" si="7"/>
        <v>0.13731931668856778</v>
      </c>
      <c r="N11" s="17">
        <f t="shared" si="8"/>
        <v>8.4581141238365104E-2</v>
      </c>
    </row>
    <row r="12" spans="2:14" x14ac:dyDescent="0.25">
      <c r="B12" s="13" t="s">
        <v>154</v>
      </c>
      <c r="C12" s="14">
        <v>1.38888888888889E-4</v>
      </c>
      <c r="D12" s="15">
        <f t="shared" si="0"/>
        <v>1.5665796344647515E-2</v>
      </c>
      <c r="E12" s="15">
        <f t="shared" si="1"/>
        <v>1.0008340283569644E-2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1.38888888888889E-4</v>
      </c>
      <c r="M12" s="15">
        <f t="shared" si="7"/>
        <v>7.8843626806833159E-3</v>
      </c>
      <c r="N12" s="17">
        <f t="shared" si="8"/>
        <v>4.8563334682314883E-3</v>
      </c>
    </row>
    <row r="13" spans="2:14" x14ac:dyDescent="0.25">
      <c r="B13" s="13" t="s">
        <v>155</v>
      </c>
      <c r="C13" s="14">
        <v>4.5138888888888898E-4</v>
      </c>
      <c r="D13" s="15">
        <f t="shared" si="0"/>
        <v>5.0913838120104395E-2</v>
      </c>
      <c r="E13" s="15">
        <f t="shared" si="1"/>
        <v>3.2527105921601324E-2</v>
      </c>
      <c r="F13" s="18">
        <v>9.2592592592592602E-5</v>
      </c>
      <c r="G13" s="15">
        <f t="shared" si="2"/>
        <v>3.238866396761135E-2</v>
      </c>
      <c r="H13" s="15">
        <f t="shared" si="3"/>
        <v>1.9464720194647209E-2</v>
      </c>
      <c r="I13" s="18">
        <v>4.2824074074074102E-4</v>
      </c>
      <c r="J13" s="15">
        <f t="shared" si="4"/>
        <v>7.2691552062868398E-2</v>
      </c>
      <c r="K13" s="15">
        <f t="shared" si="5"/>
        <v>4.2973286875725901E-2</v>
      </c>
      <c r="L13" s="16">
        <f t="shared" si="6"/>
        <v>9.7222222222222263E-4</v>
      </c>
      <c r="M13" s="15">
        <f t="shared" si="7"/>
        <v>5.5190538764783192E-2</v>
      </c>
      <c r="N13" s="17">
        <f t="shared" si="8"/>
        <v>3.3994334277620407E-2</v>
      </c>
    </row>
    <row r="14" spans="2:14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x14ac:dyDescent="0.25">
      <c r="B16" s="13" t="s">
        <v>158</v>
      </c>
      <c r="C16" s="14">
        <v>1.04166666666667E-4</v>
      </c>
      <c r="D16" s="15">
        <f>IFERROR(C16/C$25,0)</f>
        <v>1.1749347258485664E-2</v>
      </c>
      <c r="E16" s="15">
        <f t="shared" si="1"/>
        <v>7.5062552126772515E-3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1.04166666666667E-4</v>
      </c>
      <c r="M16" s="15">
        <f t="shared" si="7"/>
        <v>5.9132720105125013E-3</v>
      </c>
      <c r="N16" s="17">
        <f t="shared" si="8"/>
        <v>3.6422501011736251E-3</v>
      </c>
    </row>
    <row r="17" spans="2:14" x14ac:dyDescent="0.25">
      <c r="B17" s="13" t="s">
        <v>159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0</v>
      </c>
      <c r="M18" s="15">
        <f t="shared" si="7"/>
        <v>0</v>
      </c>
      <c r="N18" s="17">
        <f t="shared" si="8"/>
        <v>0</v>
      </c>
    </row>
    <row r="19" spans="2:14" x14ac:dyDescent="0.25">
      <c r="B19" s="13" t="s">
        <v>161</v>
      </c>
      <c r="C19" s="14">
        <v>1.9675925925925899E-4</v>
      </c>
      <c r="D19" s="15">
        <f t="shared" si="0"/>
        <v>2.2193211488250597E-2</v>
      </c>
      <c r="E19" s="15">
        <f t="shared" si="1"/>
        <v>1.41784820683903E-2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1.9675925925925899E-4</v>
      </c>
      <c r="M19" s="15">
        <f t="shared" si="7"/>
        <v>1.1169513797634674E-2</v>
      </c>
      <c r="N19" s="17">
        <f t="shared" si="8"/>
        <v>6.8798057466612607E-3</v>
      </c>
    </row>
    <row r="20" spans="2:14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163</v>
      </c>
      <c r="C21" s="14">
        <v>6.4814814814814802E-4</v>
      </c>
      <c r="D21" s="15">
        <f t="shared" si="0"/>
        <v>7.3107049608354999E-2</v>
      </c>
      <c r="E21" s="15">
        <f t="shared" si="1"/>
        <v>4.670558798999163E-2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6.4814814814814802E-4</v>
      </c>
      <c r="M21" s="15">
        <f t="shared" si="7"/>
        <v>3.6793692509855438E-2</v>
      </c>
      <c r="N21" s="17">
        <f t="shared" si="8"/>
        <v>2.2662889518413588E-2</v>
      </c>
    </row>
    <row r="22" spans="2:14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165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5.78703703703704E-4</v>
      </c>
      <c r="D24" s="15">
        <f t="shared" si="0"/>
        <v>6.5274151436031297E-2</v>
      </c>
      <c r="E24" s="15">
        <f t="shared" si="1"/>
        <v>4.1701417848206843E-2</v>
      </c>
      <c r="F24" s="24">
        <v>1.15740740740741E-4</v>
      </c>
      <c r="G24" s="15">
        <f t="shared" si="2"/>
        <v>4.0485829959514281E-2</v>
      </c>
      <c r="H24" s="15">
        <f t="shared" si="3"/>
        <v>2.4330900243309066E-2</v>
      </c>
      <c r="I24" s="24">
        <v>3.5879629629629602E-4</v>
      </c>
      <c r="J24" s="15">
        <f t="shared" si="4"/>
        <v>6.0903732809430185E-2</v>
      </c>
      <c r="K24" s="15">
        <f t="shared" si="5"/>
        <v>3.6004645760743269E-2</v>
      </c>
      <c r="L24" s="16">
        <f t="shared" si="6"/>
        <v>1.0532407407407411E-3</v>
      </c>
      <c r="M24" s="15">
        <f t="shared" si="7"/>
        <v>5.9789750328515121E-2</v>
      </c>
      <c r="N24" s="17">
        <f t="shared" si="8"/>
        <v>3.6827195467422101E-2</v>
      </c>
    </row>
    <row r="25" spans="2:14" ht="16.5" thickTop="1" thickBot="1" x14ac:dyDescent="0.3">
      <c r="B25" s="36" t="s">
        <v>3</v>
      </c>
      <c r="C25" s="37">
        <f>SUM(C7:C24)</f>
        <v>8.8657407407407504E-3</v>
      </c>
      <c r="D25" s="38">
        <f>IFERROR(SUM(D7:D24),0)</f>
        <v>0.99999999999999967</v>
      </c>
      <c r="E25" s="38">
        <f>IFERROR(SUM(E7:E24),0)</f>
        <v>0.63886572143452902</v>
      </c>
      <c r="F25" s="37">
        <f>SUM(F7:F24)</f>
        <v>2.858796296296295E-3</v>
      </c>
      <c r="G25" s="38">
        <f>IFERROR(SUM(G7:G24),0)</f>
        <v>1</v>
      </c>
      <c r="H25" s="38">
        <f>IFERROR(SUM(H7:H24),0)</f>
        <v>0.6009732360097324</v>
      </c>
      <c r="I25" s="37">
        <f>SUM(I7:I24)</f>
        <v>5.8912037037037058E-3</v>
      </c>
      <c r="J25" s="38">
        <f>IFERROR(SUM(J7:J24),0)</f>
        <v>1</v>
      </c>
      <c r="K25" s="38">
        <f>IFERROR(SUM(K7:K24),0)</f>
        <v>0.59117305458768843</v>
      </c>
      <c r="L25" s="37">
        <f>SUM(L7:L24)</f>
        <v>1.7615740740740744E-2</v>
      </c>
      <c r="M25" s="38">
        <f>IFERROR(SUM(M7:M24),0)</f>
        <v>1.0000000000000002</v>
      </c>
      <c r="N25" s="39">
        <f>IFERROR(SUM(N7:N24),0)</f>
        <v>0.61594496155402678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1.86342592592593E-3</v>
      </c>
      <c r="D28" s="22"/>
      <c r="E28" s="15">
        <f>IFERROR(C28/C$36,0)</f>
        <v>0.13427856547122624</v>
      </c>
      <c r="F28" s="14">
        <v>8.1018518518518505E-4</v>
      </c>
      <c r="G28" s="22"/>
      <c r="H28" s="15">
        <f>IFERROR(F28/F$36,0)</f>
        <v>0.17031630170316303</v>
      </c>
      <c r="I28" s="14">
        <v>1.1226851851851901E-3</v>
      </c>
      <c r="J28" s="22"/>
      <c r="K28" s="15">
        <f>IFERROR(I28/I$36,0)</f>
        <v>0.1126596980255521</v>
      </c>
      <c r="L28" s="16">
        <f>SUM(C28,F28,I28)</f>
        <v>3.7962962962963054E-3</v>
      </c>
      <c r="M28" s="22"/>
      <c r="N28" s="17">
        <f>IFERROR(L28/L$36,0)</f>
        <v>0.13273978146499424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1.2615740740740699E-3</v>
      </c>
      <c r="D31" s="22"/>
      <c r="E31" s="15">
        <f t="shared" si="9"/>
        <v>9.0909090909090565E-2</v>
      </c>
      <c r="F31" s="14">
        <v>6.1342592592592601E-4</v>
      </c>
      <c r="G31" s="22"/>
      <c r="H31" s="15">
        <f t="shared" si="10"/>
        <v>0.12895377128953778</v>
      </c>
      <c r="I31" s="14">
        <v>1.1805555555555599E-3</v>
      </c>
      <c r="J31" s="22"/>
      <c r="K31" s="15">
        <f t="shared" si="11"/>
        <v>0.11846689895470419</v>
      </c>
      <c r="L31" s="16">
        <f t="shared" si="12"/>
        <v>3.0555555555555561E-3</v>
      </c>
      <c r="M31" s="22"/>
      <c r="N31" s="17">
        <f t="shared" si="13"/>
        <v>0.10683933630109269</v>
      </c>
    </row>
    <row r="32" spans="2:14" x14ac:dyDescent="0.25">
      <c r="B32" s="21" t="s">
        <v>19</v>
      </c>
      <c r="C32" s="14">
        <v>1.88657407407407E-3</v>
      </c>
      <c r="D32" s="22"/>
      <c r="E32" s="15">
        <f t="shared" si="9"/>
        <v>0.13594662218515394</v>
      </c>
      <c r="F32" s="14">
        <v>4.7453703703703698E-4</v>
      </c>
      <c r="G32" s="22"/>
      <c r="H32" s="15">
        <f t="shared" si="10"/>
        <v>9.9756690997566927E-2</v>
      </c>
      <c r="I32" s="14">
        <v>1.77083333333333E-3</v>
      </c>
      <c r="J32" s="22"/>
      <c r="K32" s="15">
        <f t="shared" si="11"/>
        <v>0.17770034843205529</v>
      </c>
      <c r="L32" s="16">
        <f t="shared" si="12"/>
        <v>4.1319444444444372E-3</v>
      </c>
      <c r="M32" s="22"/>
      <c r="N32" s="17">
        <f t="shared" si="13"/>
        <v>0.1444759206798864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5.0115740740740702E-3</v>
      </c>
      <c r="D34" s="38"/>
      <c r="E34" s="38">
        <f>IFERROR(SUM(E28:E33),0)</f>
        <v>0.36113427856547076</v>
      </c>
      <c r="F34" s="37">
        <f>SUM(F28:F33)</f>
        <v>1.8981481481481482E-3</v>
      </c>
      <c r="G34" s="38"/>
      <c r="H34" s="38">
        <f>IFERROR(SUM(H28:H33),0)</f>
        <v>0.39902676399026771</v>
      </c>
      <c r="I34" s="37">
        <f>SUM(I28:I33)</f>
        <v>4.0740740740740798E-3</v>
      </c>
      <c r="J34" s="38"/>
      <c r="K34" s="38">
        <f>IFERROR(SUM(K28:K33),0)</f>
        <v>0.40882694541231157</v>
      </c>
      <c r="L34" s="37">
        <f>SUM(L28:L33)</f>
        <v>1.0983796296296299E-2</v>
      </c>
      <c r="M34" s="38"/>
      <c r="N34" s="39">
        <f>IFERROR(SUM(N28:N33),0)</f>
        <v>0.38405503844597333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1.3877314814814821E-2</v>
      </c>
      <c r="D36" s="40"/>
      <c r="E36" s="41">
        <f>IFERROR(SUM(E25,E34),0)</f>
        <v>0.99999999999999978</v>
      </c>
      <c r="F36" s="37">
        <f>SUM(F25,F34)</f>
        <v>4.756944444444443E-3</v>
      </c>
      <c r="G36" s="40"/>
      <c r="H36" s="41">
        <f>IFERROR(SUM(H25,H34),0)</f>
        <v>1</v>
      </c>
      <c r="I36" s="37">
        <f>SUM(I25,I34)</f>
        <v>9.9652777777777847E-3</v>
      </c>
      <c r="J36" s="40"/>
      <c r="K36" s="41">
        <f>IFERROR(SUM(K25,K34),0)</f>
        <v>1</v>
      </c>
      <c r="L36" s="42">
        <f>SUM(L25,L34)</f>
        <v>2.8599537037037041E-2</v>
      </c>
      <c r="M36" s="40"/>
      <c r="N36" s="43">
        <f>IFERROR(SUM(N25,N34),0)</f>
        <v>1</v>
      </c>
    </row>
    <row r="37" spans="2:14" ht="66" customHeight="1" thickTop="1" thickBot="1" x14ac:dyDescent="0.3">
      <c r="B37" s="155" t="s">
        <v>44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7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72"/>
  <sheetViews>
    <sheetView showGridLines="0" showZeros="0" topLeftCell="A4" zoomScale="90" zoomScaleNormal="90" zoomScaleSheetLayoutView="110" zoomScalePageLayoutView="5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0" width="8.28515625" style="1" customWidth="1"/>
    <col min="11" max="11" width="11.28515625" style="1" bestFit="1" customWidth="1"/>
    <col min="12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7" t="s">
        <v>45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s="5" customFormat="1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6.9097222222222199E-3</v>
      </c>
      <c r="D7" s="15">
        <f>IFERROR(C7/C$25,0)</f>
        <v>0.19073482428115029</v>
      </c>
      <c r="E7" s="15">
        <f>IFERROR(C7/C$36,0)</f>
        <v>0.1033229491173417</v>
      </c>
      <c r="F7" s="14">
        <v>3.54166666666667E-3</v>
      </c>
      <c r="G7" s="15">
        <f>IFERROR(F7/F$25,0)</f>
        <v>0.22238372093023262</v>
      </c>
      <c r="H7" s="15">
        <f>IFERROR(F7/F$36,0)</f>
        <v>0.14571428571428574</v>
      </c>
      <c r="I7" s="14">
        <v>2.7662037037037E-3</v>
      </c>
      <c r="J7" s="15">
        <f>IFERROR(I7/I$25,0)</f>
        <v>0.14753086419753064</v>
      </c>
      <c r="K7" s="15">
        <f>IFERROR(I7/I$36,0)</f>
        <v>7.1771771771771672E-2</v>
      </c>
      <c r="L7" s="16">
        <f>SUM(C7,F7,I7)</f>
        <v>1.321759259259259E-2</v>
      </c>
      <c r="M7" s="15">
        <f>IFERROR(L7/L$25,0)</f>
        <v>0.18641854391119819</v>
      </c>
      <c r="N7" s="17">
        <f>IFERROR(L7/L$36,0)</f>
        <v>0.10189150606709495</v>
      </c>
    </row>
    <row r="8" spans="2:14" s="5" customFormat="1" x14ac:dyDescent="0.25">
      <c r="B8" s="13" t="s">
        <v>153</v>
      </c>
      <c r="C8" s="14">
        <v>1.05208333333333E-2</v>
      </c>
      <c r="D8" s="15">
        <f t="shared" ref="D8:D24" si="0">IFERROR(C8/C$25,0)</f>
        <v>0.29041533546325815</v>
      </c>
      <c r="E8" s="15">
        <f t="shared" ref="E8:E24" si="1">IFERROR(C8/C$36,0)</f>
        <v>0.15732087227414296</v>
      </c>
      <c r="F8" s="14">
        <v>5.0462962962962996E-3</v>
      </c>
      <c r="G8" s="15">
        <f t="shared" ref="G8:G24" si="2">IFERROR(F8/F$25,0)</f>
        <v>0.31686046511627908</v>
      </c>
      <c r="H8" s="15">
        <f t="shared" ref="H8:H24" si="3">IFERROR(F8/F$36,0)</f>
        <v>0.20761904761904759</v>
      </c>
      <c r="I8" s="14">
        <v>4.4791666666666704E-3</v>
      </c>
      <c r="J8" s="15">
        <f t="shared" ref="J8:J24" si="4">IFERROR(I8/I$25,0)</f>
        <v>0.23888888888888904</v>
      </c>
      <c r="K8" s="15">
        <f t="shared" ref="K8:K24" si="5">IFERROR(I8/I$36,0)</f>
        <v>0.11621621621621631</v>
      </c>
      <c r="L8" s="16">
        <f t="shared" ref="L8:L24" si="6">SUM(C8,F8,I8)</f>
        <v>2.004629629629627E-2</v>
      </c>
      <c r="M8" s="15">
        <f t="shared" ref="M8:M24" si="7">IFERROR(L8/L$25,0)</f>
        <v>0.28272935031015317</v>
      </c>
      <c r="N8" s="17">
        <f t="shared" ref="N8:N24" si="8">IFERROR(L8/L$36,0)</f>
        <v>0.15453247680228394</v>
      </c>
    </row>
    <row r="9" spans="2:14" s="5" customFormat="1" x14ac:dyDescent="0.25">
      <c r="B9" s="13" t="s">
        <v>11</v>
      </c>
      <c r="C9" s="14">
        <v>6.7824074074074097E-3</v>
      </c>
      <c r="D9" s="15">
        <f t="shared" si="0"/>
        <v>0.18722044728434531</v>
      </c>
      <c r="E9" s="15">
        <f t="shared" si="1"/>
        <v>0.10141917618553146</v>
      </c>
      <c r="F9" s="14">
        <v>2.7777777777777801E-3</v>
      </c>
      <c r="G9" s="15">
        <f t="shared" si="2"/>
        <v>0.17441860465116282</v>
      </c>
      <c r="H9" s="15">
        <f t="shared" si="3"/>
        <v>0.1142857142857143</v>
      </c>
      <c r="I9" s="14">
        <v>4.9305555555555604E-3</v>
      </c>
      <c r="J9" s="15">
        <f t="shared" si="4"/>
        <v>0.26296296296296318</v>
      </c>
      <c r="K9" s="15">
        <f t="shared" si="5"/>
        <v>0.12792792792792804</v>
      </c>
      <c r="L9" s="16">
        <f t="shared" si="6"/>
        <v>1.4490740740740748E-2</v>
      </c>
      <c r="M9" s="15">
        <f t="shared" si="7"/>
        <v>0.20437479595168151</v>
      </c>
      <c r="N9" s="17">
        <f t="shared" si="8"/>
        <v>0.11170592433975741</v>
      </c>
    </row>
    <row r="10" spans="2:14" s="5" customFormat="1" x14ac:dyDescent="0.25">
      <c r="B10" s="13" t="s">
        <v>63</v>
      </c>
      <c r="C10" s="14">
        <v>4.9652777777777803E-3</v>
      </c>
      <c r="D10" s="15">
        <f t="shared" si="0"/>
        <v>0.13706070287539956</v>
      </c>
      <c r="E10" s="15">
        <f t="shared" si="1"/>
        <v>7.4247144340602395E-2</v>
      </c>
      <c r="F10" s="14">
        <v>1.74768518518519E-3</v>
      </c>
      <c r="G10" s="15">
        <f t="shared" si="2"/>
        <v>0.10973837209302348</v>
      </c>
      <c r="H10" s="15">
        <f t="shared" si="3"/>
        <v>7.1904761904762055E-2</v>
      </c>
      <c r="I10" s="14">
        <v>3.7037037037036999E-3</v>
      </c>
      <c r="J10" s="15">
        <f t="shared" si="4"/>
        <v>0.19753086419753063</v>
      </c>
      <c r="K10" s="15">
        <f t="shared" si="5"/>
        <v>9.6096096096095998E-2</v>
      </c>
      <c r="L10" s="16">
        <f t="shared" si="6"/>
        <v>1.041666666666667E-2</v>
      </c>
      <c r="M10" s="15">
        <f t="shared" si="7"/>
        <v>0.14691478942213523</v>
      </c>
      <c r="N10" s="17">
        <f t="shared" si="8"/>
        <v>8.0299785867237738E-2</v>
      </c>
    </row>
    <row r="11" spans="2:14" s="5" customFormat="1" x14ac:dyDescent="0.25">
      <c r="B11" s="13" t="s">
        <v>12</v>
      </c>
      <c r="C11" s="14">
        <v>1.79398148148148E-3</v>
      </c>
      <c r="D11" s="15">
        <f t="shared" si="0"/>
        <v>4.9520766773162944E-2</v>
      </c>
      <c r="E11" s="15">
        <f t="shared" si="1"/>
        <v>2.6825891311872622E-2</v>
      </c>
      <c r="F11" s="14">
        <v>3.3564814814814801E-4</v>
      </c>
      <c r="G11" s="15">
        <f t="shared" si="2"/>
        <v>2.1075581395348816E-2</v>
      </c>
      <c r="H11" s="15">
        <f t="shared" si="3"/>
        <v>1.3809523809523794E-2</v>
      </c>
      <c r="I11" s="14">
        <v>1.4351851851851899E-3</v>
      </c>
      <c r="J11" s="15">
        <f t="shared" si="4"/>
        <v>7.654320987654345E-2</v>
      </c>
      <c r="K11" s="15">
        <f t="shared" si="5"/>
        <v>3.7237237237237361E-2</v>
      </c>
      <c r="L11" s="16">
        <f t="shared" si="6"/>
        <v>3.564814814814818E-3</v>
      </c>
      <c r="M11" s="15">
        <f t="shared" si="7"/>
        <v>5.0277505713352981E-2</v>
      </c>
      <c r="N11" s="17">
        <f t="shared" si="8"/>
        <v>2.7480371163454708E-2</v>
      </c>
    </row>
    <row r="12" spans="2:14" s="5" customFormat="1" x14ac:dyDescent="0.25">
      <c r="B12" s="13" t="s">
        <v>154</v>
      </c>
      <c r="C12" s="14">
        <v>6.9444444444444404E-5</v>
      </c>
      <c r="D12" s="15">
        <f t="shared" si="0"/>
        <v>1.9169329073482435E-3</v>
      </c>
      <c r="E12" s="15">
        <f t="shared" si="1"/>
        <v>1.0384215991692631E-3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6.9444444444444404E-5</v>
      </c>
      <c r="M12" s="15">
        <f t="shared" si="7"/>
        <v>9.7943192948090067E-4</v>
      </c>
      <c r="N12" s="17">
        <f t="shared" si="8"/>
        <v>5.353319057815844E-4</v>
      </c>
    </row>
    <row r="13" spans="2:14" s="5" customFormat="1" x14ac:dyDescent="0.25">
      <c r="B13" s="13" t="s">
        <v>155</v>
      </c>
      <c r="C13" s="14">
        <v>4.1666666666666702E-4</v>
      </c>
      <c r="D13" s="15">
        <f t="shared" si="0"/>
        <v>1.1501597444089478E-2</v>
      </c>
      <c r="E13" s="15">
        <f t="shared" si="1"/>
        <v>6.2305295950155874E-3</v>
      </c>
      <c r="F13" s="18">
        <v>4.6296296296296301E-5</v>
      </c>
      <c r="G13" s="15">
        <f t="shared" si="2"/>
        <v>2.9069767441860447E-3</v>
      </c>
      <c r="H13" s="15">
        <f t="shared" si="3"/>
        <v>1.9047619047619035E-3</v>
      </c>
      <c r="I13" s="18">
        <v>1.04166666666667E-4</v>
      </c>
      <c r="J13" s="15">
        <f t="shared" si="4"/>
        <v>5.5555555555555722E-3</v>
      </c>
      <c r="K13" s="15">
        <f t="shared" si="5"/>
        <v>2.7027027027027111E-3</v>
      </c>
      <c r="L13" s="16">
        <f t="shared" si="6"/>
        <v>5.6712962962963032E-4</v>
      </c>
      <c r="M13" s="15">
        <f t="shared" si="7"/>
        <v>7.9986940907607034E-3</v>
      </c>
      <c r="N13" s="17">
        <f t="shared" si="8"/>
        <v>4.3718772305496138E-3</v>
      </c>
    </row>
    <row r="14" spans="2:14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s="5" customFormat="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s="5" customFormat="1" x14ac:dyDescent="0.25">
      <c r="B16" s="13" t="s">
        <v>158</v>
      </c>
      <c r="C16" s="14">
        <v>4.6296296296296301E-5</v>
      </c>
      <c r="D16" s="15">
        <f>IFERROR(C16/C$25,0)</f>
        <v>1.2779552715654965E-3</v>
      </c>
      <c r="E16" s="15">
        <f t="shared" si="1"/>
        <v>6.9228106611284252E-4</v>
      </c>
      <c r="F16" s="14">
        <v>0</v>
      </c>
      <c r="G16" s="15">
        <f t="shared" si="2"/>
        <v>0</v>
      </c>
      <c r="H16" s="15">
        <f t="shared" si="3"/>
        <v>0</v>
      </c>
      <c r="I16" s="14">
        <v>8.1018518518518503E-5</v>
      </c>
      <c r="J16" s="15">
        <f t="shared" si="4"/>
        <v>4.3209876543209864E-3</v>
      </c>
      <c r="K16" s="15">
        <f t="shared" si="5"/>
        <v>2.1021021021021017E-3</v>
      </c>
      <c r="L16" s="16">
        <f t="shared" si="6"/>
        <v>1.273148148148148E-4</v>
      </c>
      <c r="M16" s="15">
        <f t="shared" si="7"/>
        <v>1.795625204048319E-3</v>
      </c>
      <c r="N16" s="17">
        <f t="shared" si="8"/>
        <v>9.8144182726623858E-4</v>
      </c>
    </row>
    <row r="17" spans="2:14" s="5" customFormat="1" x14ac:dyDescent="0.25">
      <c r="B17" s="13" t="s">
        <v>159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x14ac:dyDescent="0.25">
      <c r="B18" s="13" t="s">
        <v>160</v>
      </c>
      <c r="C18" s="14">
        <v>1.2037037037037001E-3</v>
      </c>
      <c r="D18" s="15">
        <f t="shared" si="0"/>
        <v>3.3226837060702806E-2</v>
      </c>
      <c r="E18" s="15">
        <f t="shared" si="1"/>
        <v>1.7999307718933853E-2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1.2037037037037001E-3</v>
      </c>
      <c r="M18" s="15">
        <f t="shared" si="7"/>
        <v>1.6976820111002239E-2</v>
      </c>
      <c r="N18" s="17">
        <f t="shared" si="8"/>
        <v>9.2790863668807747E-3</v>
      </c>
    </row>
    <row r="19" spans="2:14" s="5" customFormat="1" x14ac:dyDescent="0.25">
      <c r="B19" s="13" t="s">
        <v>161</v>
      </c>
      <c r="C19" s="14">
        <v>4.5138888888888898E-4</v>
      </c>
      <c r="D19" s="15">
        <f t="shared" si="0"/>
        <v>1.2460063897763593E-2</v>
      </c>
      <c r="E19" s="15">
        <f t="shared" si="1"/>
        <v>6.749740394600216E-3</v>
      </c>
      <c r="F19" s="14">
        <v>2.0833333333333299E-4</v>
      </c>
      <c r="G19" s="15">
        <f t="shared" si="2"/>
        <v>1.3081395348837179E-2</v>
      </c>
      <c r="H19" s="15">
        <f t="shared" si="3"/>
        <v>8.571428571428551E-3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6.5972222222222192E-4</v>
      </c>
      <c r="M19" s="15">
        <f t="shared" si="7"/>
        <v>9.3046033300685591E-3</v>
      </c>
      <c r="N19" s="17">
        <f t="shared" si="8"/>
        <v>5.0856531049250529E-3</v>
      </c>
    </row>
    <row r="20" spans="2:14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s="5" customFormat="1" x14ac:dyDescent="0.25">
      <c r="B21" s="13" t="s">
        <v>163</v>
      </c>
      <c r="C21" s="14">
        <v>1.38888888888889E-4</v>
      </c>
      <c r="D21" s="15">
        <f t="shared" si="0"/>
        <v>3.8338658146964922E-3</v>
      </c>
      <c r="E21" s="15">
        <f t="shared" si="1"/>
        <v>2.0768431983385293E-3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1.38888888888889E-4</v>
      </c>
      <c r="M21" s="15">
        <f t="shared" si="7"/>
        <v>1.9588638589618044E-3</v>
      </c>
      <c r="N21" s="17">
        <f t="shared" si="8"/>
        <v>1.0706638115631703E-3</v>
      </c>
    </row>
    <row r="22" spans="2:14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2.9282407407407399E-3</v>
      </c>
      <c r="D24" s="15">
        <f t="shared" si="0"/>
        <v>8.0830670926517634E-2</v>
      </c>
      <c r="E24" s="15">
        <f t="shared" si="1"/>
        <v>4.3786777431637273E-2</v>
      </c>
      <c r="F24" s="24">
        <v>2.2222222222222201E-3</v>
      </c>
      <c r="G24" s="15">
        <f t="shared" si="2"/>
        <v>0.13953488372093001</v>
      </c>
      <c r="H24" s="15">
        <f t="shared" si="3"/>
        <v>9.1428571428571276E-2</v>
      </c>
      <c r="I24" s="24">
        <v>1.25E-3</v>
      </c>
      <c r="J24" s="15">
        <f t="shared" si="4"/>
        <v>6.6666666666666652E-2</v>
      </c>
      <c r="K24" s="15">
        <f t="shared" si="5"/>
        <v>3.2432432432432434E-2</v>
      </c>
      <c r="L24" s="16">
        <f t="shared" si="6"/>
        <v>6.4004629629629602E-3</v>
      </c>
      <c r="M24" s="15">
        <f t="shared" si="7"/>
        <v>9.0270976167156375E-2</v>
      </c>
      <c r="N24" s="17">
        <f t="shared" si="8"/>
        <v>4.9339757316202708E-2</v>
      </c>
    </row>
    <row r="25" spans="2:14" s="5" customFormat="1" ht="16.5" thickTop="1" thickBot="1" x14ac:dyDescent="0.3">
      <c r="B25" s="36" t="s">
        <v>3</v>
      </c>
      <c r="C25" s="37">
        <f>SUM(C7:C24)</f>
        <v>3.6226851851851816E-2</v>
      </c>
      <c r="D25" s="38">
        <f>IFERROR(SUM(D7:D24),0)</f>
        <v>1</v>
      </c>
      <c r="E25" s="38">
        <f>IFERROR(SUM(E7:E24),0)</f>
        <v>0.54170993423329872</v>
      </c>
      <c r="F25" s="37">
        <f>SUM(F7:F24)</f>
        <v>1.5925925925925937E-2</v>
      </c>
      <c r="G25" s="38">
        <f>IFERROR(SUM(G7:G24),0)</f>
        <v>1</v>
      </c>
      <c r="H25" s="38">
        <f>IFERROR(SUM(H7:H24),0)</f>
        <v>0.65523809523809518</v>
      </c>
      <c r="I25" s="37">
        <f>SUM(I7:I24)</f>
        <v>1.8750000000000003E-2</v>
      </c>
      <c r="J25" s="38">
        <f>IFERROR(SUM(J7:J24),0)</f>
        <v>1</v>
      </c>
      <c r="K25" s="38">
        <f>IFERROR(SUM(K7:K24),0)</f>
        <v>0.48648648648648668</v>
      </c>
      <c r="L25" s="37">
        <f>SUM(L7:L24)</f>
        <v>7.0902777777777759E-2</v>
      </c>
      <c r="M25" s="38">
        <f>IFERROR(SUM(M7:M24),0)</f>
        <v>1</v>
      </c>
      <c r="N25" s="39">
        <f>IFERROR(SUM(N7:N24),0)</f>
        <v>0.54657387580299788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3.54166666666667E-3</v>
      </c>
      <c r="D28" s="22"/>
      <c r="E28" s="15">
        <f>IFERROR(C28/C$36,0)</f>
        <v>5.2959501557632502E-2</v>
      </c>
      <c r="F28" s="14">
        <v>2.7777777777777799E-4</v>
      </c>
      <c r="G28" s="22"/>
      <c r="H28" s="15">
        <f>IFERROR(F28/F$36,0)</f>
        <v>1.1428571428571429E-2</v>
      </c>
      <c r="I28" s="14">
        <v>1.80555555555556E-3</v>
      </c>
      <c r="J28" s="22"/>
      <c r="K28" s="15">
        <f>IFERROR(I28/I$36,0)</f>
        <v>4.6846846846846958E-2</v>
      </c>
      <c r="L28" s="16">
        <f>SUM(C28,F28,I28)</f>
        <v>5.6250000000000076E-3</v>
      </c>
      <c r="M28" s="22"/>
      <c r="N28" s="17">
        <f>IFERROR(L28/L$36,0)</f>
        <v>4.3361884368308422E-2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s="5" customFormat="1" x14ac:dyDescent="0.25">
      <c r="B31" s="21" t="s">
        <v>18</v>
      </c>
      <c r="C31" s="14">
        <v>8.0208333333333295E-3</v>
      </c>
      <c r="D31" s="22"/>
      <c r="E31" s="15">
        <f t="shared" si="9"/>
        <v>0.1199376947040499</v>
      </c>
      <c r="F31" s="14">
        <v>2.5462962962963E-3</v>
      </c>
      <c r="G31" s="22"/>
      <c r="H31" s="15">
        <f t="shared" si="10"/>
        <v>0.10476190476190483</v>
      </c>
      <c r="I31" s="14">
        <v>4.54861111111111E-3</v>
      </c>
      <c r="J31" s="22"/>
      <c r="K31" s="15">
        <f t="shared" si="11"/>
        <v>0.11801801801801798</v>
      </c>
      <c r="L31" s="16">
        <f t="shared" si="12"/>
        <v>1.5115740740740739E-2</v>
      </c>
      <c r="M31" s="22"/>
      <c r="N31" s="17">
        <f t="shared" si="13"/>
        <v>0.1165239114917916</v>
      </c>
    </row>
    <row r="32" spans="2:14" s="5" customFormat="1" x14ac:dyDescent="0.25">
      <c r="B32" s="21" t="s">
        <v>19</v>
      </c>
      <c r="C32" s="14">
        <v>1.80671296296296E-2</v>
      </c>
      <c r="D32" s="22"/>
      <c r="E32" s="15">
        <f t="shared" si="9"/>
        <v>0.27016268605053634</v>
      </c>
      <c r="F32" s="14">
        <v>5.5555555555555601E-3</v>
      </c>
      <c r="G32" s="22"/>
      <c r="H32" s="15">
        <f t="shared" si="10"/>
        <v>0.22857142857142859</v>
      </c>
      <c r="I32" s="14">
        <v>1.34375E-2</v>
      </c>
      <c r="J32" s="22"/>
      <c r="K32" s="15">
        <f t="shared" si="11"/>
        <v>0.34864864864864864</v>
      </c>
      <c r="L32" s="16">
        <f t="shared" si="12"/>
        <v>3.7060185185185161E-2</v>
      </c>
      <c r="M32" s="22"/>
      <c r="N32" s="17">
        <f t="shared" si="13"/>
        <v>0.2856887937187722</v>
      </c>
    </row>
    <row r="33" spans="2:14" s="5" customFormat="1" ht="15.75" thickBot="1" x14ac:dyDescent="0.3">
      <c r="B33" s="28" t="s">
        <v>20</v>
      </c>
      <c r="C33" s="24">
        <v>1.0185185185185199E-3</v>
      </c>
      <c r="D33" s="29"/>
      <c r="E33" s="25">
        <f t="shared" si="9"/>
        <v>1.5230183454482555E-2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1.0185185185185199E-3</v>
      </c>
      <c r="M33" s="29"/>
      <c r="N33" s="27">
        <f t="shared" si="13"/>
        <v>7.8515346181299208E-3</v>
      </c>
    </row>
    <row r="34" spans="2:14" s="5" customFormat="1" ht="16.5" thickTop="1" thickBot="1" x14ac:dyDescent="0.3">
      <c r="B34" s="36" t="s">
        <v>3</v>
      </c>
      <c r="C34" s="37">
        <f>SUM(C28:C33)</f>
        <v>3.0648148148148119E-2</v>
      </c>
      <c r="D34" s="38"/>
      <c r="E34" s="38">
        <f>IFERROR(SUM(E28:E33),0)</f>
        <v>0.45829006576670128</v>
      </c>
      <c r="F34" s="37">
        <f>SUM(F28:F33)</f>
        <v>8.3796296296296379E-3</v>
      </c>
      <c r="G34" s="38"/>
      <c r="H34" s="38">
        <f>IFERROR(SUM(H28:H33),0)</f>
        <v>0.34476190476190482</v>
      </c>
      <c r="I34" s="37">
        <f>SUM(I28:I33)</f>
        <v>1.9791666666666669E-2</v>
      </c>
      <c r="J34" s="38"/>
      <c r="K34" s="38">
        <f>IFERROR(SUM(K28:K33),0)</f>
        <v>0.5135135135135136</v>
      </c>
      <c r="L34" s="37">
        <f>SUM(L28:L33)</f>
        <v>5.8819444444444431E-2</v>
      </c>
      <c r="M34" s="38"/>
      <c r="N34" s="39">
        <f>IFERROR(SUM(N28:N33),0)</f>
        <v>0.45342612419700212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6.6874999999999934E-2</v>
      </c>
      <c r="D36" s="40"/>
      <c r="E36" s="41">
        <f>IFERROR(SUM(E25,E34),0)</f>
        <v>1</v>
      </c>
      <c r="F36" s="37">
        <f>SUM(F25,F34)</f>
        <v>2.4305555555555573E-2</v>
      </c>
      <c r="G36" s="40"/>
      <c r="H36" s="41">
        <f>IFERROR(SUM(H25,H34),0)</f>
        <v>1</v>
      </c>
      <c r="I36" s="37">
        <f>SUM(I25,I34)</f>
        <v>3.8541666666666669E-2</v>
      </c>
      <c r="J36" s="40"/>
      <c r="K36" s="41">
        <f>IFERROR(SUM(K25,K34),0)</f>
        <v>1.0000000000000002</v>
      </c>
      <c r="L36" s="42">
        <f>SUM(L25,L34)</f>
        <v>0.12972222222222218</v>
      </c>
      <c r="M36" s="40"/>
      <c r="N36" s="43">
        <f>IFERROR(SUM(N25,N34),0)</f>
        <v>1</v>
      </c>
    </row>
    <row r="37" spans="2:14" s="5" customFormat="1" ht="66" customHeight="1" thickTop="1" thickBot="1" x14ac:dyDescent="0.3">
      <c r="B37" s="144" t="s">
        <v>31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7"/>
  <sheetViews>
    <sheetView showGridLines="0" showZeros="0" topLeftCell="A7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47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8.5185185185185208E-3</v>
      </c>
      <c r="D7" s="15">
        <f>IFERROR(C7/C$25,0)</f>
        <v>0.18891170431211521</v>
      </c>
      <c r="E7" s="15">
        <f>IFERROR(C7/C$36,0)</f>
        <v>0.10548946538626924</v>
      </c>
      <c r="F7" s="14">
        <v>4.1782407407407402E-3</v>
      </c>
      <c r="G7" s="15">
        <f>IFERROR(F7/F$25,0)</f>
        <v>0.22242760320394328</v>
      </c>
      <c r="H7" s="15">
        <f>IFERROR(F7/F$36,0)</f>
        <v>0.14376742333731582</v>
      </c>
      <c r="I7" s="14">
        <v>3.6342592592592598E-3</v>
      </c>
      <c r="J7" s="15">
        <f>IFERROR(I7/I$25,0)</f>
        <v>0.14748708313762324</v>
      </c>
      <c r="K7" s="15">
        <f>IFERROR(I7/I$36,0)</f>
        <v>7.4922452875208823E-2</v>
      </c>
      <c r="L7" s="16">
        <f>SUM(C7,F7,I7)</f>
        <v>1.6331018518518522E-2</v>
      </c>
      <c r="M7" s="15">
        <f>IFERROR(L7/L$25,0)</f>
        <v>0.18449267782426784</v>
      </c>
      <c r="N7" s="17">
        <f>IFERROR(L7/L$36,0)</f>
        <v>0.10315081511806425</v>
      </c>
    </row>
    <row r="8" spans="2:14" x14ac:dyDescent="0.25">
      <c r="B8" s="13" t="s">
        <v>153</v>
      </c>
      <c r="C8" s="14">
        <v>1.1817129629629599E-2</v>
      </c>
      <c r="D8" s="15">
        <f t="shared" ref="D8:D24" si="0">IFERROR(C8/C$25,0)</f>
        <v>0.26206365503080037</v>
      </c>
      <c r="E8" s="15">
        <f t="shared" ref="E8:E24" si="1">IFERROR(C8/C$36,0)</f>
        <v>0.14633796760785409</v>
      </c>
      <c r="F8" s="14">
        <v>5.8680555555555604E-3</v>
      </c>
      <c r="G8" s="15">
        <f t="shared" ref="G8:G24" si="2">IFERROR(F8/F$25,0)</f>
        <v>0.31238447319778212</v>
      </c>
      <c r="H8" s="15">
        <f t="shared" ref="H8:H24" si="3">IFERROR(F8/F$36,0)</f>
        <v>0.2019115890083634</v>
      </c>
      <c r="I8" s="14">
        <v>5.4166666666666703E-3</v>
      </c>
      <c r="J8" s="15">
        <f t="shared" ref="J8:J24" si="4">IFERROR(I8/I$25,0)</f>
        <v>0.21982151244715831</v>
      </c>
      <c r="K8" s="15">
        <f t="shared" ref="K8:K24" si="5">IFERROR(I8/I$36,0)</f>
        <v>0.11166785969935589</v>
      </c>
      <c r="L8" s="16">
        <f t="shared" ref="L8:L24" si="6">SUM(C8,F8,I8)</f>
        <v>2.3101851851851828E-2</v>
      </c>
      <c r="M8" s="15">
        <f t="shared" ref="M8:M24" si="7">IFERROR(L8/L$25,0)</f>
        <v>0.26098326359832613</v>
      </c>
      <c r="N8" s="17">
        <f t="shared" ref="N8:N24" si="8">IFERROR(L8/L$36,0)</f>
        <v>0.14591709920315804</v>
      </c>
    </row>
    <row r="9" spans="2:14" x14ac:dyDescent="0.25">
      <c r="B9" s="13" t="s">
        <v>11</v>
      </c>
      <c r="C9" s="14">
        <v>8.5185185185185208E-3</v>
      </c>
      <c r="D9" s="15">
        <f t="shared" si="0"/>
        <v>0.18891170431211521</v>
      </c>
      <c r="E9" s="15">
        <f t="shared" si="1"/>
        <v>0.10548946538626924</v>
      </c>
      <c r="F9" s="14">
        <v>3.2754629629629601E-3</v>
      </c>
      <c r="G9" s="15">
        <f t="shared" si="2"/>
        <v>0.17436845348120747</v>
      </c>
      <c r="H9" s="15">
        <f t="shared" si="3"/>
        <v>0.1127041019514137</v>
      </c>
      <c r="I9" s="14">
        <v>5.9027777777777802E-3</v>
      </c>
      <c r="J9" s="15">
        <f t="shared" si="4"/>
        <v>0.23954908407703143</v>
      </c>
      <c r="K9" s="15">
        <f t="shared" si="5"/>
        <v>0.12168933428775959</v>
      </c>
      <c r="L9" s="16">
        <f t="shared" si="6"/>
        <v>1.7696759259259263E-2</v>
      </c>
      <c r="M9" s="15">
        <f t="shared" si="7"/>
        <v>0.19992154811715487</v>
      </c>
      <c r="N9" s="17">
        <f t="shared" si="8"/>
        <v>0.11177717669420285</v>
      </c>
    </row>
    <row r="10" spans="2:14" x14ac:dyDescent="0.25">
      <c r="B10" s="13" t="s">
        <v>63</v>
      </c>
      <c r="C10" s="14">
        <v>6.2152777777777796E-3</v>
      </c>
      <c r="D10" s="15">
        <f t="shared" si="0"/>
        <v>0.1378336755646819</v>
      </c>
      <c r="E10" s="15">
        <f t="shared" si="1"/>
        <v>7.6967177870144815E-2</v>
      </c>
      <c r="F10" s="14">
        <v>2.0949074074074099E-3</v>
      </c>
      <c r="G10" s="15">
        <f t="shared" si="2"/>
        <v>0.11152187307455343</v>
      </c>
      <c r="H10" s="15">
        <f t="shared" si="3"/>
        <v>7.2082835523695835E-2</v>
      </c>
      <c r="I10" s="14">
        <v>4.8148148148148204E-3</v>
      </c>
      <c r="J10" s="15">
        <f t="shared" si="4"/>
        <v>0.19539689995302972</v>
      </c>
      <c r="K10" s="15">
        <f t="shared" si="5"/>
        <v>9.9260319732760838E-2</v>
      </c>
      <c r="L10" s="16">
        <f t="shared" si="6"/>
        <v>1.312500000000001E-2</v>
      </c>
      <c r="M10" s="15">
        <f t="shared" si="7"/>
        <v>0.14827405857740597</v>
      </c>
      <c r="N10" s="17">
        <f t="shared" si="8"/>
        <v>8.2900796841874499E-2</v>
      </c>
    </row>
    <row r="11" spans="2:14" x14ac:dyDescent="0.25">
      <c r="B11" s="13" t="s">
        <v>12</v>
      </c>
      <c r="C11" s="14">
        <v>2.6504629629629599E-3</v>
      </c>
      <c r="D11" s="15">
        <f t="shared" si="0"/>
        <v>5.8778234086242283E-2</v>
      </c>
      <c r="E11" s="15">
        <f t="shared" si="1"/>
        <v>3.2822129855238621E-2</v>
      </c>
      <c r="F11" s="14">
        <v>6.8287037037037003E-4</v>
      </c>
      <c r="G11" s="15">
        <f t="shared" si="2"/>
        <v>3.6352433764633374E-2</v>
      </c>
      <c r="H11" s="15">
        <f t="shared" si="3"/>
        <v>2.3496614894464349E-2</v>
      </c>
      <c r="I11" s="14">
        <v>2.6504629629629599E-3</v>
      </c>
      <c r="J11" s="15">
        <f t="shared" si="4"/>
        <v>0.1075622357914512</v>
      </c>
      <c r="K11" s="15">
        <f t="shared" si="5"/>
        <v>5.4640897160582159E-2</v>
      </c>
      <c r="L11" s="16">
        <f t="shared" si="6"/>
        <v>5.98379629629629E-3</v>
      </c>
      <c r="M11" s="15">
        <f t="shared" si="7"/>
        <v>6.759937238493717E-2</v>
      </c>
      <c r="N11" s="17">
        <f t="shared" si="8"/>
        <v>3.7795160464946242E-2</v>
      </c>
    </row>
    <row r="12" spans="2:14" x14ac:dyDescent="0.25">
      <c r="B12" s="13" t="s">
        <v>154</v>
      </c>
      <c r="C12" s="14">
        <v>2.0833333333333299E-4</v>
      </c>
      <c r="D12" s="15">
        <f t="shared" si="0"/>
        <v>4.6201232032854174E-3</v>
      </c>
      <c r="E12" s="15">
        <f t="shared" si="1"/>
        <v>2.5799054034685363E-3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2.0833333333333299E-4</v>
      </c>
      <c r="M12" s="15">
        <f t="shared" si="7"/>
        <v>2.3535564853556451E-3</v>
      </c>
      <c r="N12" s="17">
        <f t="shared" si="8"/>
        <v>1.315885664156735E-3</v>
      </c>
    </row>
    <row r="13" spans="2:14" x14ac:dyDescent="0.25">
      <c r="B13" s="13" t="s">
        <v>155</v>
      </c>
      <c r="C13" s="14">
        <v>8.6805555555555605E-4</v>
      </c>
      <c r="D13" s="15">
        <f t="shared" si="0"/>
        <v>1.9250513347022616E-2</v>
      </c>
      <c r="E13" s="15">
        <f t="shared" si="1"/>
        <v>1.0749605847785592E-2</v>
      </c>
      <c r="F13" s="18">
        <v>1.38888888888889E-4</v>
      </c>
      <c r="G13" s="15">
        <f t="shared" si="2"/>
        <v>7.3937153419593397E-3</v>
      </c>
      <c r="H13" s="15">
        <f t="shared" si="3"/>
        <v>4.7789725209080097E-3</v>
      </c>
      <c r="I13" s="18">
        <v>5.32407407407407E-4</v>
      </c>
      <c r="J13" s="15">
        <f t="shared" si="4"/>
        <v>2.1606387975575358E-2</v>
      </c>
      <c r="K13" s="15">
        <f t="shared" si="5"/>
        <v>1.0975900739680263E-2</v>
      </c>
      <c r="L13" s="16">
        <f t="shared" si="6"/>
        <v>1.5393518518518521E-3</v>
      </c>
      <c r="M13" s="15">
        <f t="shared" si="7"/>
        <v>1.7390167364016742E-2</v>
      </c>
      <c r="N13" s="17">
        <f t="shared" si="8"/>
        <v>9.7229329629358926E-3</v>
      </c>
    </row>
    <row r="14" spans="2:14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x14ac:dyDescent="0.25">
      <c r="B16" s="13" t="s">
        <v>158</v>
      </c>
      <c r="C16" s="14">
        <v>1.50462962962963E-4</v>
      </c>
      <c r="D16" s="15">
        <f>IFERROR(C16/C$25,0)</f>
        <v>3.3367556468172524E-3</v>
      </c>
      <c r="E16" s="15">
        <f t="shared" si="1"/>
        <v>1.8632650136161688E-3</v>
      </c>
      <c r="F16" s="14">
        <v>0</v>
      </c>
      <c r="G16" s="15">
        <f t="shared" si="2"/>
        <v>0</v>
      </c>
      <c r="H16" s="15">
        <f t="shared" si="3"/>
        <v>0</v>
      </c>
      <c r="I16" s="14">
        <v>8.1018518518518503E-5</v>
      </c>
      <c r="J16" s="15">
        <f t="shared" si="4"/>
        <v>3.2879286049788607E-3</v>
      </c>
      <c r="K16" s="15">
        <f t="shared" si="5"/>
        <v>1.6702457647339542E-3</v>
      </c>
      <c r="L16" s="16">
        <f t="shared" si="6"/>
        <v>2.3148148148148149E-4</v>
      </c>
      <c r="M16" s="15">
        <f t="shared" si="7"/>
        <v>2.6150627615062765E-3</v>
      </c>
      <c r="N16" s="17">
        <f t="shared" si="8"/>
        <v>1.4620951823963745E-3</v>
      </c>
    </row>
    <row r="17" spans="2:14" x14ac:dyDescent="0.25">
      <c r="B17" s="13" t="s">
        <v>159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160</v>
      </c>
      <c r="C18" s="14">
        <v>1.2037037037037001E-3</v>
      </c>
      <c r="D18" s="15">
        <f t="shared" si="0"/>
        <v>2.6694045174537932E-2</v>
      </c>
      <c r="E18" s="15">
        <f t="shared" si="1"/>
        <v>1.4906120108929301E-2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1.2037037037037001E-3</v>
      </c>
      <c r="M18" s="15">
        <f t="shared" si="7"/>
        <v>1.3598326359832597E-2</v>
      </c>
      <c r="N18" s="17">
        <f t="shared" si="8"/>
        <v>7.6028949484611245E-3</v>
      </c>
    </row>
    <row r="19" spans="2:14" x14ac:dyDescent="0.25">
      <c r="B19" s="13" t="s">
        <v>161</v>
      </c>
      <c r="C19" s="14">
        <v>6.4814814814814802E-4</v>
      </c>
      <c r="D19" s="15">
        <f t="shared" si="0"/>
        <v>1.4373716632443542E-2</v>
      </c>
      <c r="E19" s="15">
        <f t="shared" si="1"/>
        <v>8.0263723663465698E-3</v>
      </c>
      <c r="F19" s="14">
        <v>2.0833333333333299E-4</v>
      </c>
      <c r="G19" s="15">
        <f t="shared" si="2"/>
        <v>1.1090573012938983E-2</v>
      </c>
      <c r="H19" s="15">
        <f t="shared" si="3"/>
        <v>7.1684587813619968E-3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8.5648148148148107E-4</v>
      </c>
      <c r="M19" s="15">
        <f t="shared" si="7"/>
        <v>9.6757322175732175E-3</v>
      </c>
      <c r="N19" s="17">
        <f t="shared" si="8"/>
        <v>5.4097521748665833E-3</v>
      </c>
    </row>
    <row r="20" spans="2:14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163</v>
      </c>
      <c r="C21" s="14">
        <v>7.8703703703703705E-4</v>
      </c>
      <c r="D21" s="15">
        <f t="shared" si="0"/>
        <v>1.7453798767967162E-2</v>
      </c>
      <c r="E21" s="15">
        <f t="shared" si="1"/>
        <v>9.7463093019922644E-3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7.8703703703703705E-4</v>
      </c>
      <c r="M21" s="15">
        <f t="shared" si="7"/>
        <v>8.8912133891213396E-3</v>
      </c>
      <c r="N21" s="17">
        <f t="shared" si="8"/>
        <v>4.9711236201476737E-3</v>
      </c>
    </row>
    <row r="22" spans="2:14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165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3.5069444444444401E-3</v>
      </c>
      <c r="D24" s="15">
        <f t="shared" si="0"/>
        <v>7.7772073921971233E-2</v>
      </c>
      <c r="E24" s="15">
        <f t="shared" si="1"/>
        <v>4.3428407625053712E-2</v>
      </c>
      <c r="F24" s="24">
        <v>2.3379629629629601E-3</v>
      </c>
      <c r="G24" s="15">
        <f t="shared" si="2"/>
        <v>0.12446087492298197</v>
      </c>
      <c r="H24" s="15">
        <f t="shared" si="3"/>
        <v>8.0446037435284667E-2</v>
      </c>
      <c r="I24" s="24">
        <v>1.6087962962963E-3</v>
      </c>
      <c r="J24" s="15">
        <f t="shared" si="4"/>
        <v>6.5288868013151827E-2</v>
      </c>
      <c r="K24" s="15">
        <f t="shared" si="5"/>
        <v>3.3166308756860031E-2</v>
      </c>
      <c r="L24" s="16">
        <f t="shared" si="6"/>
        <v>7.4537037037037002E-3</v>
      </c>
      <c r="M24" s="15">
        <f t="shared" si="7"/>
        <v>8.4205020920502055E-2</v>
      </c>
      <c r="N24" s="17">
        <f t="shared" si="8"/>
        <v>4.7079464873163238E-2</v>
      </c>
    </row>
    <row r="25" spans="2:14" ht="16.5" thickTop="1" thickBot="1" x14ac:dyDescent="0.3">
      <c r="B25" s="36" t="s">
        <v>3</v>
      </c>
      <c r="C25" s="37">
        <f>SUM(C7:C24)</f>
        <v>4.5092592592592552E-2</v>
      </c>
      <c r="D25" s="38">
        <f>IFERROR(SUM(D7:D24),0)</f>
        <v>1.0000000000000002</v>
      </c>
      <c r="E25" s="38">
        <f>IFERROR(SUM(E7:E24),0)</f>
        <v>0.55840619177296824</v>
      </c>
      <c r="F25" s="37">
        <f>SUM(F7:F24)</f>
        <v>1.8784722222222223E-2</v>
      </c>
      <c r="G25" s="38">
        <f>IFERROR(SUM(G7:G24),0)</f>
        <v>1</v>
      </c>
      <c r="H25" s="38">
        <f>IFERROR(SUM(H7:H24),0)</f>
        <v>0.64635603345280768</v>
      </c>
      <c r="I25" s="37">
        <f>SUM(I7:I24)</f>
        <v>2.4641203703703717E-2</v>
      </c>
      <c r="J25" s="38">
        <f>IFERROR(SUM(J7:J24),0)</f>
        <v>1</v>
      </c>
      <c r="K25" s="38">
        <f>IFERROR(SUM(K7:K24),0)</f>
        <v>0.50799331901694156</v>
      </c>
      <c r="L25" s="37">
        <f>SUM(L7:L24)</f>
        <v>8.851851851851851E-2</v>
      </c>
      <c r="M25" s="38">
        <f>IFERROR(SUM(M7:M24),0)</f>
        <v>0.99999999999999989</v>
      </c>
      <c r="N25" s="39">
        <f>IFERROR(SUM(N7:N24),0)</f>
        <v>0.55910519774837353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5.4050925925925898E-3</v>
      </c>
      <c r="D28" s="22"/>
      <c r="E28" s="15">
        <f>IFERROR(C28/C$36,0)</f>
        <v>6.6934212412211549E-2</v>
      </c>
      <c r="F28" s="14">
        <v>1.0879629629629601E-3</v>
      </c>
      <c r="G28" s="22"/>
      <c r="H28" s="15">
        <f>IFERROR(F28/F$36,0)</f>
        <v>3.7435284747112614E-2</v>
      </c>
      <c r="I28" s="14">
        <v>2.9282407407407399E-3</v>
      </c>
      <c r="J28" s="22"/>
      <c r="K28" s="15">
        <f>IFERROR(I28/I$36,0)</f>
        <v>6.0367454068241483E-2</v>
      </c>
      <c r="L28" s="16">
        <f>SUM(C28,F28,I28)</f>
        <v>9.4212962962962887E-3</v>
      </c>
      <c r="M28" s="22"/>
      <c r="N28" s="17">
        <f>IFERROR(L28/L$36,0)</f>
        <v>5.9507273923532396E-2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9.2824074074074094E-3</v>
      </c>
      <c r="D31" s="22"/>
      <c r="E31" s="15">
        <f t="shared" si="9"/>
        <v>0.11494911853232057</v>
      </c>
      <c r="F31" s="14">
        <v>3.15972222222222E-3</v>
      </c>
      <c r="G31" s="22"/>
      <c r="H31" s="15">
        <f t="shared" si="10"/>
        <v>0.10872162485065705</v>
      </c>
      <c r="I31" s="14">
        <v>5.7291666666666697E-3</v>
      </c>
      <c r="J31" s="22"/>
      <c r="K31" s="15">
        <f t="shared" si="11"/>
        <v>0.11811023622047256</v>
      </c>
      <c r="L31" s="16">
        <f t="shared" si="12"/>
        <v>1.81712962962963E-2</v>
      </c>
      <c r="M31" s="22"/>
      <c r="N31" s="17">
        <f t="shared" si="13"/>
        <v>0.11477447181811543</v>
      </c>
    </row>
    <row r="32" spans="2:14" x14ac:dyDescent="0.25">
      <c r="B32" s="21" t="s">
        <v>19</v>
      </c>
      <c r="C32" s="14">
        <v>1.9953703703703699E-2</v>
      </c>
      <c r="D32" s="22"/>
      <c r="E32" s="15">
        <f t="shared" si="9"/>
        <v>0.24709760642109796</v>
      </c>
      <c r="F32" s="14">
        <v>6.0300925925925904E-3</v>
      </c>
      <c r="G32" s="22"/>
      <c r="H32" s="15">
        <f t="shared" si="10"/>
        <v>0.20748705694942252</v>
      </c>
      <c r="I32" s="14">
        <v>1.5208333333333299E-2</v>
      </c>
      <c r="J32" s="22"/>
      <c r="K32" s="15">
        <f t="shared" si="11"/>
        <v>0.31352899069434448</v>
      </c>
      <c r="L32" s="16">
        <f t="shared" si="12"/>
        <v>4.1192129629629592E-2</v>
      </c>
      <c r="M32" s="22"/>
      <c r="N32" s="17">
        <f t="shared" si="13"/>
        <v>0.26017983770743464</v>
      </c>
    </row>
    <row r="33" spans="2:14" ht="15.75" thickBot="1" x14ac:dyDescent="0.3">
      <c r="B33" s="28" t="s">
        <v>20</v>
      </c>
      <c r="C33" s="24">
        <v>1.0185185185185199E-3</v>
      </c>
      <c r="D33" s="29"/>
      <c r="E33" s="25">
        <f t="shared" si="9"/>
        <v>1.2612870861401773E-2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1.0185185185185199E-3</v>
      </c>
      <c r="M33" s="29"/>
      <c r="N33" s="27">
        <f t="shared" si="13"/>
        <v>6.4332188025440565E-3</v>
      </c>
    </row>
    <row r="34" spans="2:14" ht="16.5" thickTop="1" thickBot="1" x14ac:dyDescent="0.3">
      <c r="B34" s="36" t="s">
        <v>3</v>
      </c>
      <c r="C34" s="37">
        <f>SUM(C28:C33)</f>
        <v>3.5659722222222225E-2</v>
      </c>
      <c r="D34" s="38"/>
      <c r="E34" s="38">
        <f>IFERROR(SUM(E28:E33),0)</f>
        <v>0.44159380822703187</v>
      </c>
      <c r="F34" s="37">
        <f>SUM(F28:F33)</f>
        <v>1.0277777777777771E-2</v>
      </c>
      <c r="G34" s="38"/>
      <c r="H34" s="38">
        <f>IFERROR(SUM(H28:H33),0)</f>
        <v>0.35364396654719221</v>
      </c>
      <c r="I34" s="37">
        <f>SUM(I28:I33)</f>
        <v>2.3865740740740708E-2</v>
      </c>
      <c r="J34" s="38"/>
      <c r="K34" s="38">
        <f>IFERROR(SUM(K28:K33),0)</f>
        <v>0.49200668098305855</v>
      </c>
      <c r="L34" s="37">
        <f>SUM(L28:L33)</f>
        <v>6.9803240740740694E-2</v>
      </c>
      <c r="M34" s="38"/>
      <c r="N34" s="39">
        <f>IFERROR(SUM(N28:N33),0)</f>
        <v>0.44089480225162653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8.0752314814814777E-2</v>
      </c>
      <c r="D36" s="40"/>
      <c r="E36" s="41">
        <f>IFERROR(SUM(E25,E34),0)</f>
        <v>1</v>
      </c>
      <c r="F36" s="37">
        <f>SUM(F25,F34)</f>
        <v>2.9062499999999995E-2</v>
      </c>
      <c r="G36" s="40"/>
      <c r="H36" s="41">
        <f>IFERROR(SUM(H25,H34),0)</f>
        <v>0.99999999999999989</v>
      </c>
      <c r="I36" s="37">
        <f>SUM(I25,I34)</f>
        <v>4.8506944444444422E-2</v>
      </c>
      <c r="J36" s="40"/>
      <c r="K36" s="41">
        <f>IFERROR(SUM(K25,K34),0)</f>
        <v>1</v>
      </c>
      <c r="L36" s="42">
        <f>SUM(L25,L34)</f>
        <v>0.1583217592592592</v>
      </c>
      <c r="M36" s="40"/>
      <c r="N36" s="43">
        <f>IFERROR(SUM(N25,N34),0)</f>
        <v>1</v>
      </c>
    </row>
    <row r="37" spans="2:14" ht="66" customHeight="1" thickTop="1" thickBot="1" x14ac:dyDescent="0.3">
      <c r="B37" s="144" t="s">
        <v>32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72"/>
  <sheetViews>
    <sheetView showGridLines="0" showZeros="0" topLeftCell="A7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47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2.8124999999999999E-3</v>
      </c>
      <c r="D7" s="15">
        <f>IFERROR(C7/C$25,0)</f>
        <v>9.0739357729649014E-2</v>
      </c>
      <c r="E7" s="15">
        <f>IFERROR(C7/C$36,0)</f>
        <v>5.5052106932487521E-2</v>
      </c>
      <c r="F7" s="14">
        <v>2.8587962962962998E-3</v>
      </c>
      <c r="G7" s="15">
        <f>IFERROR(F7/F$25,0)</f>
        <v>0.2636072572038422</v>
      </c>
      <c r="H7" s="15">
        <f>IFERROR(F7/F$36,0)</f>
        <v>0.2019623875715455</v>
      </c>
      <c r="I7" s="14">
        <v>5.6712962962963001E-3</v>
      </c>
      <c r="J7" s="15">
        <f>IFERROR(I7/I$25,0)</f>
        <v>0.13554633471645935</v>
      </c>
      <c r="K7" s="17">
        <f>IFERROR(I7/I$36,0)</f>
        <v>8.6925669682455325E-2</v>
      </c>
    </row>
    <row r="8" spans="2:11" s="5" customFormat="1" x14ac:dyDescent="0.25">
      <c r="B8" s="13" t="s">
        <v>153</v>
      </c>
      <c r="C8" s="14">
        <v>9.4907407407407406E-3</v>
      </c>
      <c r="D8" s="15">
        <f t="shared" ref="D8:D24" si="0">IFERROR(C8/C$25,0)</f>
        <v>0.30619865571321891</v>
      </c>
      <c r="E8" s="15">
        <f t="shared" ref="E8:E24" si="1">IFERROR(C8/C$36,0)</f>
        <v>0.1857725419120978</v>
      </c>
      <c r="F8" s="14">
        <v>2.4074074074074102E-3</v>
      </c>
      <c r="G8" s="15">
        <f t="shared" ref="G8:G24" si="2">IFERROR(F8/F$25,0)</f>
        <v>0.22198505869797236</v>
      </c>
      <c r="H8" s="15">
        <f t="shared" ref="H8:H24" si="3">IFERROR(F8/F$36,0)</f>
        <v>0.17007358953393303</v>
      </c>
      <c r="I8" s="14">
        <v>1.18981481481481E-2</v>
      </c>
      <c r="J8" s="15">
        <f t="shared" ref="J8:J24" si="4">IFERROR(I8/I$25,0)</f>
        <v>0.28437067773167263</v>
      </c>
      <c r="K8" s="17">
        <f t="shared" ref="K8:K24" si="5">IFERROR(I8/I$36,0)</f>
        <v>0.18236650700727275</v>
      </c>
    </row>
    <row r="9" spans="2:11" s="5" customFormat="1" x14ac:dyDescent="0.25">
      <c r="B9" s="13" t="s">
        <v>11</v>
      </c>
      <c r="C9" s="14">
        <v>6.9444444444444397E-3</v>
      </c>
      <c r="D9" s="15">
        <f t="shared" si="0"/>
        <v>0.22404779686333076</v>
      </c>
      <c r="E9" s="15">
        <f t="shared" si="1"/>
        <v>0.13593112822836415</v>
      </c>
      <c r="F9" s="14">
        <v>2.9282407407407399E-3</v>
      </c>
      <c r="G9" s="15">
        <f t="shared" si="2"/>
        <v>0.270010672358591</v>
      </c>
      <c r="H9" s="15">
        <f t="shared" si="3"/>
        <v>0.20686835650040866</v>
      </c>
      <c r="I9" s="14">
        <v>9.8726851851851892E-3</v>
      </c>
      <c r="J9" s="15">
        <f t="shared" si="4"/>
        <v>0.23596127247579551</v>
      </c>
      <c r="K9" s="17">
        <f t="shared" si="5"/>
        <v>0.15132162497782525</v>
      </c>
    </row>
    <row r="10" spans="2:11" s="5" customFormat="1" x14ac:dyDescent="0.25">
      <c r="B10" s="13" t="s">
        <v>63</v>
      </c>
      <c r="C10" s="14">
        <v>6.8634259259259299E-3</v>
      </c>
      <c r="D10" s="15">
        <f t="shared" si="0"/>
        <v>0.22143390589992551</v>
      </c>
      <c r="E10" s="15">
        <f t="shared" si="1"/>
        <v>0.13434526506570008</v>
      </c>
      <c r="F10" s="14">
        <v>1.19212962962963E-3</v>
      </c>
      <c r="G10" s="15">
        <f t="shared" si="2"/>
        <v>0.10992529348986123</v>
      </c>
      <c r="H10" s="15">
        <f t="shared" si="3"/>
        <v>8.421913327882255E-2</v>
      </c>
      <c r="I10" s="14">
        <v>8.0555555555555606E-3</v>
      </c>
      <c r="J10" s="15">
        <f t="shared" si="4"/>
        <v>0.19253112033195044</v>
      </c>
      <c r="K10" s="17">
        <f t="shared" si="5"/>
        <v>0.12346993081426307</v>
      </c>
    </row>
    <row r="11" spans="2:11" s="5" customFormat="1" x14ac:dyDescent="0.25">
      <c r="B11" s="13" t="s">
        <v>12</v>
      </c>
      <c r="C11" s="14">
        <v>1.4583333333333299E-3</v>
      </c>
      <c r="D11" s="15">
        <f t="shared" si="0"/>
        <v>4.7050037341299381E-2</v>
      </c>
      <c r="E11" s="15">
        <f t="shared" si="1"/>
        <v>2.8545536927956427E-2</v>
      </c>
      <c r="F11" s="14">
        <v>3.4722222222222202E-4</v>
      </c>
      <c r="G11" s="15">
        <f t="shared" si="2"/>
        <v>3.2017075773745962E-2</v>
      </c>
      <c r="H11" s="15">
        <f t="shared" si="3"/>
        <v>2.4529844644317223E-2</v>
      </c>
      <c r="I11" s="14">
        <v>1.80555555555556E-3</v>
      </c>
      <c r="J11" s="15">
        <f t="shared" si="4"/>
        <v>4.3153526970954488E-2</v>
      </c>
      <c r="K11" s="17">
        <f t="shared" si="5"/>
        <v>2.7674294837679702E-2</v>
      </c>
    </row>
    <row r="12" spans="2:11" s="5" customFormat="1" x14ac:dyDescent="0.25">
      <c r="B12" s="13" t="s">
        <v>154</v>
      </c>
      <c r="C12" s="14">
        <v>8.1018518518518505E-4</v>
      </c>
      <c r="D12" s="15">
        <f t="shared" si="0"/>
        <v>2.6138909634055268E-2</v>
      </c>
      <c r="E12" s="15">
        <f t="shared" si="1"/>
        <v>1.5858631626642493E-2</v>
      </c>
      <c r="F12" s="14">
        <v>0</v>
      </c>
      <c r="G12" s="15">
        <f t="shared" si="2"/>
        <v>0</v>
      </c>
      <c r="H12" s="15">
        <f t="shared" si="3"/>
        <v>0</v>
      </c>
      <c r="I12" s="14">
        <v>8.1018518518518505E-4</v>
      </c>
      <c r="J12" s="15">
        <f t="shared" si="4"/>
        <v>1.9363762102351322E-2</v>
      </c>
      <c r="K12" s="17">
        <f t="shared" si="5"/>
        <v>1.2417952811779322E-2</v>
      </c>
    </row>
    <row r="13" spans="2:11" s="5" customFormat="1" x14ac:dyDescent="0.25">
      <c r="B13" s="13" t="s">
        <v>155</v>
      </c>
      <c r="C13" s="14">
        <v>3.1250000000000001E-4</v>
      </c>
      <c r="D13" s="15">
        <f t="shared" si="0"/>
        <v>1.0082150858849892E-2</v>
      </c>
      <c r="E13" s="15">
        <f t="shared" si="1"/>
        <v>6.1169007702763911E-3</v>
      </c>
      <c r="F13" s="14">
        <v>8.4490740740740696E-4</v>
      </c>
      <c r="G13" s="15">
        <f t="shared" si="2"/>
        <v>7.7908217716115169E-2</v>
      </c>
      <c r="H13" s="15">
        <f t="shared" si="3"/>
        <v>5.9689288634505247E-2</v>
      </c>
      <c r="I13" s="14">
        <v>1.1574074074074099E-3</v>
      </c>
      <c r="J13" s="15">
        <f t="shared" si="4"/>
        <v>2.7662517289073381E-2</v>
      </c>
      <c r="K13" s="17">
        <f t="shared" si="5"/>
        <v>1.7739932588256214E-2</v>
      </c>
    </row>
    <row r="14" spans="2:11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157</v>
      </c>
      <c r="C15" s="14">
        <v>2.19907407407407E-4</v>
      </c>
      <c r="D15" s="15">
        <f t="shared" si="0"/>
        <v>7.0948469006721325E-3</v>
      </c>
      <c r="E15" s="15">
        <f t="shared" si="1"/>
        <v>4.3044857272315261E-3</v>
      </c>
      <c r="F15" s="14">
        <v>0</v>
      </c>
      <c r="G15" s="15">
        <f t="shared" si="2"/>
        <v>0</v>
      </c>
      <c r="H15" s="15">
        <f t="shared" si="3"/>
        <v>0</v>
      </c>
      <c r="I15" s="14">
        <v>2.19907407407407E-4</v>
      </c>
      <c r="J15" s="15">
        <f t="shared" si="4"/>
        <v>5.2558782849239215E-3</v>
      </c>
      <c r="K15" s="17">
        <f t="shared" si="5"/>
        <v>3.3705871917686673E-3</v>
      </c>
    </row>
    <row r="16" spans="2:11" s="5" customFormat="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2.0833333333333298E-3</v>
      </c>
      <c r="D24" s="15">
        <f t="shared" si="0"/>
        <v>6.7214339058999165E-2</v>
      </c>
      <c r="E24" s="15">
        <f t="shared" si="1"/>
        <v>4.0779338468509209E-2</v>
      </c>
      <c r="F24" s="24">
        <v>2.6620370370370399E-4</v>
      </c>
      <c r="G24" s="15">
        <f t="shared" si="2"/>
        <v>2.4546424759871944E-2</v>
      </c>
      <c r="H24" s="15">
        <f t="shared" si="3"/>
        <v>1.8806214227309902E-2</v>
      </c>
      <c r="I24" s="24">
        <v>2.3495370370370402E-3</v>
      </c>
      <c r="J24" s="15">
        <f t="shared" si="4"/>
        <v>5.6154910096818916E-2</v>
      </c>
      <c r="K24" s="17">
        <f t="shared" si="5"/>
        <v>3.6012063154160084E-2</v>
      </c>
    </row>
    <row r="25" spans="2:11" s="5" customFormat="1" ht="16.5" thickTop="1" thickBot="1" x14ac:dyDescent="0.3">
      <c r="B25" s="36" t="s">
        <v>3</v>
      </c>
      <c r="C25" s="37">
        <f>SUM(C7:C24)</f>
        <v>3.0995370370370361E-2</v>
      </c>
      <c r="D25" s="38">
        <f>IFERROR(SUM(D7:D24),0)</f>
        <v>1</v>
      </c>
      <c r="E25" s="38">
        <f>IFERROR(SUM(E7:E24),0)</f>
        <v>0.60670593565926567</v>
      </c>
      <c r="F25" s="37">
        <f>SUM(F7:F24)</f>
        <v>1.0844907407407414E-2</v>
      </c>
      <c r="G25" s="38">
        <f>IFERROR(SUM(G7:G24),0)</f>
        <v>1</v>
      </c>
      <c r="H25" s="38">
        <f>IFERROR(SUM(H7:H24),0)</f>
        <v>0.76614881439084215</v>
      </c>
      <c r="I25" s="37">
        <f>SUM(I7:I24)</f>
        <v>4.1840277777777754E-2</v>
      </c>
      <c r="J25" s="38">
        <f>IFERROR(SUM(J7:J24),0)</f>
        <v>1</v>
      </c>
      <c r="K25" s="39">
        <f>IFERROR(SUM(K7:K24),0)</f>
        <v>0.6412985630654604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6.5972222222222203E-4</v>
      </c>
      <c r="D31" s="22"/>
      <c r="E31" s="15">
        <f t="shared" si="6"/>
        <v>1.29134571816946E-2</v>
      </c>
      <c r="F31" s="14">
        <v>1.6203703703703701E-4</v>
      </c>
      <c r="G31" s="22"/>
      <c r="H31" s="15">
        <f t="shared" si="7"/>
        <v>1.1447260834014709E-2</v>
      </c>
      <c r="I31" s="14">
        <v>8.2175925925925895E-4</v>
      </c>
      <c r="J31" s="22"/>
      <c r="K31" s="17">
        <f t="shared" si="8"/>
        <v>1.2595352137661881E-2</v>
      </c>
    </row>
    <row r="32" spans="2:11" s="5" customFormat="1" x14ac:dyDescent="0.25">
      <c r="B32" s="21" t="s">
        <v>19</v>
      </c>
      <c r="C32" s="14">
        <v>1.9432870370370399E-2</v>
      </c>
      <c r="D32" s="22"/>
      <c r="E32" s="15">
        <f t="shared" si="6"/>
        <v>0.38038060715903982</v>
      </c>
      <c r="F32" s="14">
        <v>3.1481481481481499E-3</v>
      </c>
      <c r="G32" s="22"/>
      <c r="H32" s="15">
        <f t="shared" si="7"/>
        <v>0.22240392477514309</v>
      </c>
      <c r="I32" s="14">
        <v>2.25810185185185E-2</v>
      </c>
      <c r="J32" s="22"/>
      <c r="K32" s="17">
        <f t="shared" si="8"/>
        <v>0.34610608479687771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2.009259259259262E-2</v>
      </c>
      <c r="D34" s="38"/>
      <c r="E34" s="38">
        <f>IFERROR(SUM(E28:E33),0)</f>
        <v>0.39329406434073444</v>
      </c>
      <c r="F34" s="37">
        <f>SUM(F28:F33)</f>
        <v>3.3101851851851868E-3</v>
      </c>
      <c r="G34" s="38"/>
      <c r="H34" s="38">
        <f>IFERROR(SUM(H28:H33),0)</f>
        <v>0.2338511856091578</v>
      </c>
      <c r="I34" s="37">
        <f>SUM(I28:I33)</f>
        <v>2.3402777777777758E-2</v>
      </c>
      <c r="J34" s="38"/>
      <c r="K34" s="39">
        <f>IFERROR(SUM(K28:K33),0)</f>
        <v>0.3587014369345396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5.1087962962962981E-2</v>
      </c>
      <c r="D36" s="40"/>
      <c r="E36" s="41">
        <f>IFERROR(SUM(E25,E34),0)</f>
        <v>1</v>
      </c>
      <c r="F36" s="37">
        <f>SUM(F25,F34)</f>
        <v>1.4155092592592601E-2</v>
      </c>
      <c r="G36" s="40"/>
      <c r="H36" s="41">
        <f>IFERROR(SUM(H25,H34),0)</f>
        <v>1</v>
      </c>
      <c r="I36" s="37">
        <f>SUM(I25,I34)</f>
        <v>6.5243055555555513E-2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/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9"/>
  <sheetViews>
    <sheetView showGridLines="0" showZeros="0" topLeftCell="A4" zoomScale="80" zoomScaleNormal="80" zoomScaleSheetLayoutView="110" zoomScalePageLayoutView="6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7" t="s">
        <v>39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ht="16.5" customHeigh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2.32638888888889E-2</v>
      </c>
      <c r="D7" s="15">
        <f>IFERROR(C7/C$25,0)</f>
        <v>0.21996060407091278</v>
      </c>
      <c r="E7" s="15">
        <f>IFERROR(C7/C$36,0)</f>
        <v>0.12400518230612627</v>
      </c>
      <c r="F7" s="14">
        <v>6.2962962962962998E-3</v>
      </c>
      <c r="G7" s="15">
        <f>IFERROR(F7/F$25,0)</f>
        <v>0.22149837133550501</v>
      </c>
      <c r="H7" s="15">
        <f>IFERROR(F7/F$36,0)</f>
        <v>0.14977973568281944</v>
      </c>
      <c r="I7" s="14">
        <v>4.3750000000000004E-3</v>
      </c>
      <c r="J7" s="15">
        <f>IFERROR(I7/I$25,0)</f>
        <v>0.18376276130286828</v>
      </c>
      <c r="K7" s="15">
        <f>IFERROR(I7/I$36,0)</f>
        <v>8.5269569140536919E-2</v>
      </c>
      <c r="L7" s="16">
        <f>SUM(C7,F7,I7)</f>
        <v>3.39351851851852E-2</v>
      </c>
      <c r="M7" s="15">
        <f>IFERROR(L7/L$25,0)</f>
        <v>0.21478279979488699</v>
      </c>
      <c r="N7" s="17">
        <f>IFERROR(L7/L$36,0)</f>
        <v>0.12078767405454405</v>
      </c>
    </row>
    <row r="8" spans="2:14" x14ac:dyDescent="0.25">
      <c r="B8" s="13" t="s">
        <v>153</v>
      </c>
      <c r="C8" s="14">
        <v>3.4965277777777803E-2</v>
      </c>
      <c r="D8" s="15">
        <f t="shared" ref="D8:D24" si="0">IFERROR(C8/C$25,0)</f>
        <v>0.33059750492449136</v>
      </c>
      <c r="E8" s="15">
        <f t="shared" ref="E8:E24" si="1">IFERROR(C8/C$36,0)</f>
        <v>0.18637793818249132</v>
      </c>
      <c r="F8" s="14">
        <v>1.03125E-2</v>
      </c>
      <c r="G8" s="15">
        <f t="shared" ref="G8:G24" si="2">IFERROR(F8/F$25,0)</f>
        <v>0.36278501628664495</v>
      </c>
      <c r="H8" s="15">
        <f t="shared" ref="H8:H24" si="3">IFERROR(F8/F$36,0)</f>
        <v>0.24531938325991184</v>
      </c>
      <c r="I8" s="14">
        <v>5.9375000000000001E-3</v>
      </c>
      <c r="J8" s="15">
        <f t="shared" ref="J8:J24" si="4">IFERROR(I8/I$25,0)</f>
        <v>0.24939231891103553</v>
      </c>
      <c r="K8" s="15">
        <f t="shared" ref="K8:K24" si="5">IFERROR(I8/I$36,0)</f>
        <v>0.11572298669072867</v>
      </c>
      <c r="L8" s="16">
        <f t="shared" ref="L8:L24" si="6">SUM(C8,F8,I8)</f>
        <v>5.1215277777777804E-2</v>
      </c>
      <c r="M8" s="15">
        <f t="shared" ref="M8:M24" si="7">IFERROR(L8/L$25,0)</f>
        <v>0.32415207677093277</v>
      </c>
      <c r="N8" s="17">
        <f t="shared" ref="N8:N24" si="8">IFERROR(L8/L$36,0)</f>
        <v>0.18229381230946706</v>
      </c>
    </row>
    <row r="9" spans="2:14" x14ac:dyDescent="0.25">
      <c r="B9" s="13" t="s">
        <v>11</v>
      </c>
      <c r="C9" s="14">
        <v>1.7442129629629599E-2</v>
      </c>
      <c r="D9" s="15">
        <f t="shared" si="0"/>
        <v>0.16491573648500737</v>
      </c>
      <c r="E9" s="15">
        <f t="shared" si="1"/>
        <v>9.2973039669319343E-2</v>
      </c>
      <c r="F9" s="14">
        <v>3.10185185185185E-3</v>
      </c>
      <c r="G9" s="15">
        <f t="shared" si="2"/>
        <v>0.10912052117263836</v>
      </c>
      <c r="H9" s="15">
        <f t="shared" si="3"/>
        <v>7.3788546255506543E-2</v>
      </c>
      <c r="I9" s="14">
        <v>5.6365740740740699E-3</v>
      </c>
      <c r="J9" s="15">
        <f t="shared" si="4"/>
        <v>0.23675255226057348</v>
      </c>
      <c r="K9" s="15">
        <f t="shared" si="5"/>
        <v>0.1098578840514324</v>
      </c>
      <c r="L9" s="16">
        <f t="shared" si="6"/>
        <v>2.6180555555555519E-2</v>
      </c>
      <c r="M9" s="15">
        <f t="shared" si="7"/>
        <v>0.16570214636290362</v>
      </c>
      <c r="N9" s="17">
        <f t="shared" si="8"/>
        <v>9.3186125072093492E-2</v>
      </c>
    </row>
    <row r="10" spans="2:14" x14ac:dyDescent="0.25">
      <c r="B10" s="13" t="s">
        <v>63</v>
      </c>
      <c r="C10" s="14">
        <v>0.01</v>
      </c>
      <c r="D10" s="15">
        <f t="shared" si="0"/>
        <v>9.4550229809586342E-2</v>
      </c>
      <c r="E10" s="15">
        <f t="shared" si="1"/>
        <v>5.3303720155469178E-2</v>
      </c>
      <c r="F10" s="14">
        <v>2.4768518518518499E-3</v>
      </c>
      <c r="G10" s="15">
        <f t="shared" si="2"/>
        <v>8.7133550488599276E-2</v>
      </c>
      <c r="H10" s="15">
        <f t="shared" si="3"/>
        <v>5.8920704845814915E-2</v>
      </c>
      <c r="I10" s="14">
        <v>4.1435185185185203E-3</v>
      </c>
      <c r="J10" s="15">
        <f t="shared" si="4"/>
        <v>0.17403986387943615</v>
      </c>
      <c r="K10" s="15">
        <f t="shared" si="5"/>
        <v>8.0757951725693722E-2</v>
      </c>
      <c r="L10" s="16">
        <f t="shared" si="6"/>
        <v>1.6620370370370369E-2</v>
      </c>
      <c r="M10" s="15">
        <f t="shared" si="7"/>
        <v>0.10519375869899643</v>
      </c>
      <c r="N10" s="17">
        <f t="shared" si="8"/>
        <v>5.9157946774326453E-2</v>
      </c>
    </row>
    <row r="11" spans="2:14" x14ac:dyDescent="0.25">
      <c r="B11" s="13" t="s">
        <v>12</v>
      </c>
      <c r="C11" s="14">
        <v>3.9351851851851796E-3</v>
      </c>
      <c r="D11" s="15">
        <f t="shared" si="0"/>
        <v>3.7207266360253829E-2</v>
      </c>
      <c r="E11" s="15">
        <f t="shared" si="1"/>
        <v>2.0976000987105899E-2</v>
      </c>
      <c r="F11" s="14">
        <v>3.3564814814814801E-4</v>
      </c>
      <c r="G11" s="15">
        <f t="shared" si="2"/>
        <v>1.1807817589576542E-2</v>
      </c>
      <c r="H11" s="15">
        <f t="shared" si="3"/>
        <v>7.9845814977973512E-3</v>
      </c>
      <c r="I11" s="14">
        <v>1.58564814814815E-3</v>
      </c>
      <c r="J11" s="15">
        <f t="shared" si="4"/>
        <v>6.6601847350510543E-2</v>
      </c>
      <c r="K11" s="15">
        <f t="shared" si="5"/>
        <v>3.0904579291676115E-2</v>
      </c>
      <c r="L11" s="16">
        <f t="shared" si="6"/>
        <v>5.8564814814814781E-3</v>
      </c>
      <c r="M11" s="15">
        <f t="shared" si="7"/>
        <v>3.7066881547139392E-2</v>
      </c>
      <c r="N11" s="17">
        <f t="shared" si="8"/>
        <v>2.0845348933014742E-2</v>
      </c>
    </row>
    <row r="12" spans="2:14" x14ac:dyDescent="0.25">
      <c r="B12" s="13" t="s">
        <v>154</v>
      </c>
      <c r="C12" s="14">
        <v>1.38888888888889E-4</v>
      </c>
      <c r="D12" s="15">
        <f t="shared" si="0"/>
        <v>1.3131976362442557E-3</v>
      </c>
      <c r="E12" s="15">
        <f t="shared" si="1"/>
        <v>7.403294466037392E-4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1.38888888888889E-4</v>
      </c>
      <c r="M12" s="15">
        <f t="shared" si="7"/>
        <v>8.79056479378801E-4</v>
      </c>
      <c r="N12" s="17">
        <f t="shared" si="8"/>
        <v>4.9435610117821592E-4</v>
      </c>
    </row>
    <row r="13" spans="2:14" x14ac:dyDescent="0.25">
      <c r="B13" s="13" t="s">
        <v>155</v>
      </c>
      <c r="C13" s="14">
        <v>7.2916666666666703E-4</v>
      </c>
      <c r="D13" s="15">
        <f t="shared" si="0"/>
        <v>6.8942875902823402E-3</v>
      </c>
      <c r="E13" s="15">
        <f t="shared" si="1"/>
        <v>3.8867295946696297E-3</v>
      </c>
      <c r="F13" s="18">
        <v>4.6296296296296301E-5</v>
      </c>
      <c r="G13" s="15">
        <f t="shared" si="2"/>
        <v>1.6286644951140066E-3</v>
      </c>
      <c r="H13" s="15">
        <f t="shared" si="3"/>
        <v>1.1013215859030836E-3</v>
      </c>
      <c r="I13" s="18">
        <v>1.04166666666667E-4</v>
      </c>
      <c r="J13" s="15">
        <f t="shared" si="4"/>
        <v>4.3753038405444965E-3</v>
      </c>
      <c r="K13" s="15">
        <f t="shared" si="5"/>
        <v>2.030227836679457E-3</v>
      </c>
      <c r="L13" s="16">
        <f t="shared" si="6"/>
        <v>8.7962962962963038E-4</v>
      </c>
      <c r="M13" s="15">
        <f t="shared" si="7"/>
        <v>5.5673577027324063E-3</v>
      </c>
      <c r="N13" s="17">
        <f t="shared" si="8"/>
        <v>3.1309219741287009E-3</v>
      </c>
    </row>
    <row r="14" spans="2:14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x14ac:dyDescent="0.25">
      <c r="B16" s="13" t="s">
        <v>158</v>
      </c>
      <c r="C16" s="14">
        <v>2.5462962962962999E-4</v>
      </c>
      <c r="D16" s="15">
        <f>IFERROR(C16/C$25,0)</f>
        <v>2.4075289997811371E-3</v>
      </c>
      <c r="E16" s="15">
        <f t="shared" si="1"/>
        <v>1.357270652106856E-3</v>
      </c>
      <c r="F16" s="14">
        <v>0</v>
      </c>
      <c r="G16" s="15">
        <f t="shared" si="2"/>
        <v>0</v>
      </c>
      <c r="H16" s="15">
        <f t="shared" si="3"/>
        <v>0</v>
      </c>
      <c r="I16" s="14">
        <v>8.1018518518518503E-5</v>
      </c>
      <c r="J16" s="15">
        <f t="shared" si="4"/>
        <v>3.4030140982012637E-3</v>
      </c>
      <c r="K16" s="15">
        <f t="shared" si="5"/>
        <v>1.5790660951951277E-3</v>
      </c>
      <c r="L16" s="16">
        <f t="shared" si="6"/>
        <v>3.356481481481485E-4</v>
      </c>
      <c r="M16" s="15">
        <f t="shared" si="7"/>
        <v>2.1243864918321031E-3</v>
      </c>
      <c r="N16" s="17">
        <f t="shared" si="8"/>
        <v>1.1946939111806888E-3</v>
      </c>
    </row>
    <row r="17" spans="2:14" x14ac:dyDescent="0.25">
      <c r="B17" s="13" t="s">
        <v>159</v>
      </c>
      <c r="C17" s="14">
        <v>2.0833333333333299E-4</v>
      </c>
      <c r="D17" s="15">
        <f>IFERROR(C17/C$25,0)</f>
        <v>1.9697964543663789E-3</v>
      </c>
      <c r="E17" s="15">
        <f t="shared" si="1"/>
        <v>1.1104941699056061E-3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2.0833333333333299E-4</v>
      </c>
      <c r="M17" s="15">
        <f t="shared" si="7"/>
        <v>1.3185847190681982E-3</v>
      </c>
      <c r="N17" s="17">
        <f t="shared" si="8"/>
        <v>7.4153415176732209E-4</v>
      </c>
    </row>
    <row r="18" spans="2:14" x14ac:dyDescent="0.25">
      <c r="B18" s="13" t="s">
        <v>160</v>
      </c>
      <c r="C18" s="14">
        <v>3.8541666666666698E-3</v>
      </c>
      <c r="D18" s="15">
        <f t="shared" si="0"/>
        <v>3.6441234405778095E-2</v>
      </c>
      <c r="E18" s="15">
        <f t="shared" si="1"/>
        <v>2.0544142143253764E-2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3.8541666666666698E-3</v>
      </c>
      <c r="M18" s="15">
        <f t="shared" si="7"/>
        <v>2.4393817302761727E-2</v>
      </c>
      <c r="N18" s="17">
        <f t="shared" si="8"/>
        <v>1.3718381807695492E-2</v>
      </c>
    </row>
    <row r="19" spans="2:14" x14ac:dyDescent="0.25">
      <c r="B19" s="13" t="s">
        <v>161</v>
      </c>
      <c r="C19" s="14">
        <v>2.3726851851851899E-3</v>
      </c>
      <c r="D19" s="15">
        <f t="shared" si="0"/>
        <v>2.2433792952506061E-2</v>
      </c>
      <c r="E19" s="15">
        <f t="shared" si="1"/>
        <v>1.2647294712813893E-2</v>
      </c>
      <c r="F19" s="14">
        <v>4.2824074074074102E-4</v>
      </c>
      <c r="G19" s="15">
        <f t="shared" si="2"/>
        <v>1.5065146579804569E-2</v>
      </c>
      <c r="H19" s="15">
        <f t="shared" si="3"/>
        <v>1.0187224669603529E-2</v>
      </c>
      <c r="I19" s="14">
        <v>3.5879629629629602E-4</v>
      </c>
      <c r="J19" s="15">
        <f t="shared" si="4"/>
        <v>1.5070491006319874E-2</v>
      </c>
      <c r="K19" s="15">
        <f t="shared" si="5"/>
        <v>6.9930069930069904E-3</v>
      </c>
      <c r="L19" s="16">
        <f t="shared" si="6"/>
        <v>3.159722222222227E-3</v>
      </c>
      <c r="M19" s="15">
        <f t="shared" si="7"/>
        <v>1.9998534905867737E-2</v>
      </c>
      <c r="N19" s="17">
        <f t="shared" si="8"/>
        <v>1.124660130180442E-2</v>
      </c>
    </row>
    <row r="20" spans="2:14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4">
        <v>1.8518518518518501E-4</v>
      </c>
      <c r="G20" s="15">
        <f t="shared" si="2"/>
        <v>6.5146579804560194E-3</v>
      </c>
      <c r="H20" s="15">
        <f t="shared" si="3"/>
        <v>4.40528634361233E-3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1.8518518518518501E-4</v>
      </c>
      <c r="M20" s="15">
        <f t="shared" si="7"/>
        <v>1.1720753058383994E-3</v>
      </c>
      <c r="N20" s="17">
        <f t="shared" si="8"/>
        <v>6.5914146823762003E-4</v>
      </c>
    </row>
    <row r="21" spans="2:14" x14ac:dyDescent="0.25">
      <c r="B21" s="13" t="s">
        <v>163</v>
      </c>
      <c r="C21" s="14">
        <v>1.38888888888889E-4</v>
      </c>
      <c r="D21" s="15">
        <f t="shared" si="0"/>
        <v>1.3131976362442557E-3</v>
      </c>
      <c r="E21" s="15">
        <f t="shared" si="1"/>
        <v>7.403294466037392E-4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1.38888888888889E-4</v>
      </c>
      <c r="M21" s="15">
        <f t="shared" si="7"/>
        <v>8.79056479378801E-4</v>
      </c>
      <c r="N21" s="17">
        <f t="shared" si="8"/>
        <v>4.9435610117821592E-4</v>
      </c>
    </row>
    <row r="22" spans="2:14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165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8.4606481481481494E-3</v>
      </c>
      <c r="D24" s="15">
        <f t="shared" si="0"/>
        <v>7.9995622674545866E-2</v>
      </c>
      <c r="E24" s="15">
        <f t="shared" si="1"/>
        <v>4.5098402122277753E-2</v>
      </c>
      <c r="F24" s="24">
        <v>5.2430555555555598E-3</v>
      </c>
      <c r="G24" s="15">
        <f t="shared" si="2"/>
        <v>0.18444625407166138</v>
      </c>
      <c r="H24" s="15">
        <f t="shared" si="3"/>
        <v>0.1247246696035243</v>
      </c>
      <c r="I24" s="24">
        <v>1.58564814814815E-3</v>
      </c>
      <c r="J24" s="15">
        <f t="shared" si="4"/>
        <v>6.6601847350510543E-2</v>
      </c>
      <c r="K24" s="15">
        <f t="shared" si="5"/>
        <v>3.0904579291676115E-2</v>
      </c>
      <c r="L24" s="16">
        <f t="shared" si="6"/>
        <v>1.528935185185186E-2</v>
      </c>
      <c r="M24" s="15">
        <f t="shared" si="7"/>
        <v>9.6769467438282977E-2</v>
      </c>
      <c r="N24" s="17">
        <f t="shared" si="8"/>
        <v>5.4420367471368587E-2</v>
      </c>
    </row>
    <row r="25" spans="2:14" s="2" customFormat="1" ht="16.5" thickTop="1" thickBot="1" x14ac:dyDescent="0.3">
      <c r="B25" s="36" t="s">
        <v>3</v>
      </c>
      <c r="C25" s="37">
        <f>SUM(C7:C24)</f>
        <v>0.10576388888888889</v>
      </c>
      <c r="D25" s="38">
        <f>IFERROR(SUM(D7:D24),0)</f>
        <v>1</v>
      </c>
      <c r="E25" s="38">
        <f>IFERROR(SUM(E7:E24),0)</f>
        <v>0.56376087358874705</v>
      </c>
      <c r="F25" s="37">
        <f>SUM(F7:F24)</f>
        <v>2.8425925925925927E-2</v>
      </c>
      <c r="G25" s="38">
        <f>IFERROR(SUM(G7:G24),0)</f>
        <v>1</v>
      </c>
      <c r="H25" s="38">
        <f>IFERROR(SUM(H7:H24),0)</f>
        <v>0.67621145374449343</v>
      </c>
      <c r="I25" s="37">
        <f>SUM(I7:I24)</f>
        <v>2.3807870370370368E-2</v>
      </c>
      <c r="J25" s="38">
        <f>IFERROR(SUM(J7:J24),0)</f>
        <v>1.0000000000000002</v>
      </c>
      <c r="K25" s="38">
        <f>IFERROR(SUM(K7:K24),0)</f>
        <v>0.46401985111662553</v>
      </c>
      <c r="L25" s="37">
        <f>SUM(L7:L24)</f>
        <v>0.15799768518518514</v>
      </c>
      <c r="M25" s="38">
        <f>IFERROR(SUM(M7:M24),0)</f>
        <v>1.0000000000000004</v>
      </c>
      <c r="N25" s="39">
        <f>IFERROR(SUM(N7:N24),0)</f>
        <v>0.56237126143198501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9.5023148148148107E-3</v>
      </c>
      <c r="D28" s="22"/>
      <c r="E28" s="15">
        <f>IFERROR(C28/C$36,0)</f>
        <v>5.065087297180576E-2</v>
      </c>
      <c r="F28" s="14">
        <v>1.1574074074074099E-3</v>
      </c>
      <c r="G28" s="22"/>
      <c r="H28" s="15">
        <f>IFERROR(F28/F$36,0)</f>
        <v>2.7533039647577147E-2</v>
      </c>
      <c r="I28" s="14">
        <v>1.99074074074074E-3</v>
      </c>
      <c r="J28" s="22"/>
      <c r="K28" s="15">
        <f>IFERROR(I28/I$36,0)</f>
        <v>3.87999097676517E-2</v>
      </c>
      <c r="L28" s="16">
        <f>SUM(C28,F28,I28)</f>
        <v>1.2650462962962961E-2</v>
      </c>
      <c r="M28" s="22"/>
      <c r="N28" s="17">
        <f>IFERROR(L28/L$36,0)</f>
        <v>4.5027601548982457E-2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1.5717592592592599E-2</v>
      </c>
      <c r="D31" s="22"/>
      <c r="E31" s="15">
        <f t="shared" si="9"/>
        <v>8.3780615707323119E-2</v>
      </c>
      <c r="F31" s="14">
        <v>3.65740740740741E-3</v>
      </c>
      <c r="G31" s="22"/>
      <c r="H31" s="15">
        <f t="shared" si="10"/>
        <v>8.700440528634365E-2</v>
      </c>
      <c r="I31" s="14">
        <v>6.6782407407407398E-3</v>
      </c>
      <c r="J31" s="22"/>
      <c r="K31" s="15">
        <f t="shared" si="11"/>
        <v>0.13016016241822698</v>
      </c>
      <c r="L31" s="16">
        <f t="shared" si="12"/>
        <v>2.6053240740740752E-2</v>
      </c>
      <c r="M31" s="22"/>
      <c r="N31" s="17">
        <f t="shared" si="13"/>
        <v>9.2732965312680299E-2</v>
      </c>
    </row>
    <row r="32" spans="2:14" x14ac:dyDescent="0.25">
      <c r="B32" s="21" t="s">
        <v>19</v>
      </c>
      <c r="C32" s="14">
        <v>5.5127314814814803E-2</v>
      </c>
      <c r="D32" s="22"/>
      <c r="E32" s="15">
        <f t="shared" si="9"/>
        <v>0.29384909618113386</v>
      </c>
      <c r="F32" s="14">
        <v>8.7962962962963003E-3</v>
      </c>
      <c r="G32" s="22"/>
      <c r="H32" s="15">
        <f t="shared" si="10"/>
        <v>0.20925110132158595</v>
      </c>
      <c r="I32" s="14">
        <v>1.88310185185185E-2</v>
      </c>
      <c r="J32" s="22"/>
      <c r="K32" s="15">
        <f t="shared" si="11"/>
        <v>0.36702007669749581</v>
      </c>
      <c r="L32" s="16">
        <f t="shared" si="12"/>
        <v>8.2754629629629595E-2</v>
      </c>
      <c r="M32" s="22"/>
      <c r="N32" s="17">
        <f t="shared" si="13"/>
        <v>0.29455384361868664</v>
      </c>
    </row>
    <row r="33" spans="2:14" ht="15.75" thickBot="1" x14ac:dyDescent="0.3">
      <c r="B33" s="28" t="s">
        <v>20</v>
      </c>
      <c r="C33" s="24">
        <v>1.49305555555556E-3</v>
      </c>
      <c r="D33" s="29"/>
      <c r="E33" s="25">
        <f t="shared" si="9"/>
        <v>7.9585415509902131E-3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1.49305555555556E-3</v>
      </c>
      <c r="M33" s="29"/>
      <c r="N33" s="27">
        <f t="shared" si="13"/>
        <v>5.3143280876658322E-3</v>
      </c>
    </row>
    <row r="34" spans="2:14" s="2" customFormat="1" ht="16.5" thickTop="1" thickBot="1" x14ac:dyDescent="0.3">
      <c r="B34" s="36" t="s">
        <v>3</v>
      </c>
      <c r="C34" s="37">
        <f>SUM(C28:C33)</f>
        <v>8.1840277777777776E-2</v>
      </c>
      <c r="D34" s="38"/>
      <c r="E34" s="38">
        <f>IFERROR(SUM(E28:E33),0)</f>
        <v>0.43623912641125301</v>
      </c>
      <c r="F34" s="37">
        <f>SUM(F28:F33)</f>
        <v>1.3611111111111121E-2</v>
      </c>
      <c r="G34" s="38"/>
      <c r="H34" s="38">
        <f>IFERROR(SUM(H28:H33),0)</f>
        <v>0.32378854625550674</v>
      </c>
      <c r="I34" s="37">
        <f>SUM(I28:I33)</f>
        <v>2.7499999999999979E-2</v>
      </c>
      <c r="J34" s="38"/>
      <c r="K34" s="38">
        <f>IFERROR(SUM(K28:K33),0)</f>
        <v>0.53598014888337442</v>
      </c>
      <c r="L34" s="37">
        <f>SUM(L28:L33)</f>
        <v>0.12295138888888887</v>
      </c>
      <c r="M34" s="38"/>
      <c r="N34" s="39">
        <f>IFERROR(SUM(N28:N33),0)</f>
        <v>0.43762873856801526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0.18760416666666668</v>
      </c>
      <c r="D36" s="40"/>
      <c r="E36" s="41">
        <f>IFERROR(SUM(E25,E34),0)</f>
        <v>1</v>
      </c>
      <c r="F36" s="37">
        <f>SUM(F25,F34)</f>
        <v>4.2037037037037046E-2</v>
      </c>
      <c r="G36" s="40"/>
      <c r="H36" s="41">
        <f>IFERROR(SUM(H25,H34),0)</f>
        <v>1.0000000000000002</v>
      </c>
      <c r="I36" s="37">
        <f>SUM(I25,I34)</f>
        <v>5.1307870370370351E-2</v>
      </c>
      <c r="J36" s="40"/>
      <c r="K36" s="41">
        <f>IFERROR(SUM(K25,K34),0)</f>
        <v>1</v>
      </c>
      <c r="L36" s="42">
        <f>SUM(L25,L34)</f>
        <v>0.28094907407407399</v>
      </c>
      <c r="M36" s="40"/>
      <c r="N36" s="43">
        <f>IFERROR(SUM(N25,N34),0)</f>
        <v>1.0000000000000002</v>
      </c>
    </row>
    <row r="37" spans="2:14" ht="66" customHeight="1" thickTop="1" thickBot="1" x14ac:dyDescent="0.3">
      <c r="B37" s="155" t="s">
        <v>31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7"/>
    </row>
    <row r="39" spans="2:14" x14ac:dyDescent="0.25">
      <c r="L39" s="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64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1.9212962962963001E-3</v>
      </c>
      <c r="D7" s="15">
        <f>IFERROR(C7/C$25,0)</f>
        <v>0.19392523364486017</v>
      </c>
      <c r="E7" s="15">
        <f>IFERROR(C7/C$36,0)</f>
        <v>0.10115783059110318</v>
      </c>
      <c r="F7" s="14">
        <v>2.7777777777777799E-4</v>
      </c>
      <c r="G7" s="15">
        <f>IFERROR(F7/F$25,0)</f>
        <v>0.68571428571428561</v>
      </c>
      <c r="H7" s="15">
        <f>IFERROR(F7/F$36,0)</f>
        <v>0.48979591836734698</v>
      </c>
      <c r="I7" s="14">
        <v>2.1990740740740699E-3</v>
      </c>
      <c r="J7" s="15">
        <f>IFERROR(I7/I$25,0)</f>
        <v>0.21324354657687952</v>
      </c>
      <c r="K7" s="17">
        <f>IFERROR(I7/I$36,0)</f>
        <v>0.11242603550295839</v>
      </c>
    </row>
    <row r="8" spans="2:11" x14ac:dyDescent="0.25">
      <c r="B8" s="13" t="s">
        <v>153</v>
      </c>
      <c r="C8" s="14">
        <v>3.9351851851851796E-3</v>
      </c>
      <c r="D8" s="15">
        <f t="shared" ref="D8:D24" si="0">IFERROR(C8/C$25,0)</f>
        <v>0.39719626168224237</v>
      </c>
      <c r="E8" s="15">
        <f t="shared" ref="E8:E24" si="1">IFERROR(C8/C$36,0)</f>
        <v>0.20719073735527088</v>
      </c>
      <c r="F8" s="14">
        <v>1.2731481481481499E-4</v>
      </c>
      <c r="G8" s="15">
        <f t="shared" ref="G8:G24" si="2">IFERROR(F8/F$25,0)</f>
        <v>0.31428571428571445</v>
      </c>
      <c r="H8" s="15">
        <f t="shared" ref="H8:H24" si="3">IFERROR(F8/F$36,0)</f>
        <v>0.22448979591836751</v>
      </c>
      <c r="I8" s="14">
        <v>4.0625000000000001E-3</v>
      </c>
      <c r="J8" s="15">
        <f t="shared" ref="J8:J24" si="4">IFERROR(I8/I$25,0)</f>
        <v>0.39393939393939398</v>
      </c>
      <c r="K8" s="17">
        <f t="shared" ref="K8:K24" si="5">IFERROR(I8/I$36,0)</f>
        <v>0.20769230769230776</v>
      </c>
    </row>
    <row r="9" spans="2:11" x14ac:dyDescent="0.25">
      <c r="B9" s="13" t="s">
        <v>11</v>
      </c>
      <c r="C9" s="14">
        <v>1.74768518518519E-3</v>
      </c>
      <c r="D9" s="15">
        <f t="shared" si="0"/>
        <v>0.17640186915887898</v>
      </c>
      <c r="E9" s="15">
        <f t="shared" si="1"/>
        <v>9.2017062766605984E-2</v>
      </c>
      <c r="F9" s="14">
        <v>0</v>
      </c>
      <c r="G9" s="15">
        <f t="shared" si="2"/>
        <v>0</v>
      </c>
      <c r="H9" s="15">
        <f t="shared" si="3"/>
        <v>0</v>
      </c>
      <c r="I9" s="14">
        <v>1.74768518518519E-3</v>
      </c>
      <c r="J9" s="15">
        <f t="shared" si="4"/>
        <v>0.16947250280583662</v>
      </c>
      <c r="K9" s="17">
        <f t="shared" si="5"/>
        <v>8.9349112426035771E-2</v>
      </c>
    </row>
    <row r="10" spans="2:11" x14ac:dyDescent="0.25">
      <c r="B10" s="13" t="s">
        <v>63</v>
      </c>
      <c r="C10" s="14">
        <v>1.85185185185185E-3</v>
      </c>
      <c r="D10" s="15">
        <f t="shared" si="0"/>
        <v>0.18691588785046709</v>
      </c>
      <c r="E10" s="15">
        <f t="shared" si="1"/>
        <v>9.7501523461303988E-2</v>
      </c>
      <c r="F10" s="14">
        <v>0</v>
      </c>
      <c r="G10" s="15">
        <f t="shared" si="2"/>
        <v>0</v>
      </c>
      <c r="H10" s="15">
        <f t="shared" si="3"/>
        <v>0</v>
      </c>
      <c r="I10" s="14">
        <v>1.85185185185185E-3</v>
      </c>
      <c r="J10" s="15">
        <f t="shared" si="4"/>
        <v>0.17957351290684609</v>
      </c>
      <c r="K10" s="17">
        <f t="shared" si="5"/>
        <v>9.467455621301768E-2</v>
      </c>
    </row>
    <row r="11" spans="2:11" x14ac:dyDescent="0.25">
      <c r="B11" s="13" t="s">
        <v>12</v>
      </c>
      <c r="C11" s="14">
        <v>4.6296296296296301E-5</v>
      </c>
      <c r="D11" s="15">
        <f t="shared" si="0"/>
        <v>4.6728971962616828E-3</v>
      </c>
      <c r="E11" s="15">
        <f t="shared" si="1"/>
        <v>2.4375380865326022E-3</v>
      </c>
      <c r="F11" s="14">
        <v>0</v>
      </c>
      <c r="G11" s="15">
        <f t="shared" si="2"/>
        <v>0</v>
      </c>
      <c r="H11" s="15">
        <f t="shared" si="3"/>
        <v>0</v>
      </c>
      <c r="I11" s="14">
        <v>4.6296296296296301E-5</v>
      </c>
      <c r="J11" s="15">
        <f t="shared" si="4"/>
        <v>4.4893378226711573E-3</v>
      </c>
      <c r="K11" s="17">
        <f t="shared" si="5"/>
        <v>2.3668639053254447E-3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4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4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4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4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4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4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4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4" ht="15.75" thickBot="1" x14ac:dyDescent="0.3">
      <c r="B24" s="23" t="s">
        <v>13</v>
      </c>
      <c r="C24" s="24">
        <v>4.0509259259259301E-4</v>
      </c>
      <c r="D24" s="15">
        <f t="shared" si="0"/>
        <v>4.0887850467289759E-2</v>
      </c>
      <c r="E24" s="15">
        <f t="shared" si="1"/>
        <v>2.1328458257160291E-2</v>
      </c>
      <c r="F24" s="24">
        <v>0</v>
      </c>
      <c r="G24" s="15">
        <f t="shared" si="2"/>
        <v>0</v>
      </c>
      <c r="H24" s="15">
        <f t="shared" si="3"/>
        <v>0</v>
      </c>
      <c r="I24" s="24">
        <v>4.0509259259259301E-4</v>
      </c>
      <c r="J24" s="15">
        <f t="shared" si="4"/>
        <v>3.9281705948372658E-2</v>
      </c>
      <c r="K24" s="17">
        <f t="shared" si="5"/>
        <v>2.0710059171597659E-2</v>
      </c>
    </row>
    <row r="25" spans="2:14" s="2" customFormat="1" ht="16.5" thickTop="1" thickBot="1" x14ac:dyDescent="0.3">
      <c r="B25" s="36" t="s">
        <v>3</v>
      </c>
      <c r="C25" s="37">
        <f>SUM(C7:C24)</f>
        <v>9.9074074074074082E-3</v>
      </c>
      <c r="D25" s="38">
        <f>IFERROR(SUM(D7:D24),0)</f>
        <v>1.0000000000000002</v>
      </c>
      <c r="E25" s="38">
        <f>IFERROR(SUM(E7:E24),0)</f>
        <v>0.52163315051797698</v>
      </c>
      <c r="F25" s="37">
        <f>SUM(F7:F24)</f>
        <v>4.0509259259259296E-4</v>
      </c>
      <c r="G25" s="38">
        <f>IFERROR(SUM(G7:G24),0)</f>
        <v>1</v>
      </c>
      <c r="H25" s="38">
        <f>IFERROR(SUM(H7:H24),0)</f>
        <v>0.71428571428571452</v>
      </c>
      <c r="I25" s="37">
        <f>SUM(I7:I24)</f>
        <v>1.0312499999999999E-2</v>
      </c>
      <c r="J25" s="38">
        <f>IFERROR(SUM(J7:J24),0)</f>
        <v>1</v>
      </c>
      <c r="K25" s="39">
        <f>IFERROR(SUM(K7:K24),0)</f>
        <v>0.52721893491124272</v>
      </c>
      <c r="L25" s="1"/>
      <c r="M25" s="1"/>
      <c r="N25" s="1"/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4" s="3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  <c r="L27" s="1"/>
      <c r="M27" s="1"/>
      <c r="N27" s="1"/>
    </row>
    <row r="28" spans="2:14" x14ac:dyDescent="0.25">
      <c r="B28" s="21" t="s">
        <v>15</v>
      </c>
      <c r="C28" s="14">
        <v>6.01851851851852E-4</v>
      </c>
      <c r="D28" s="22"/>
      <c r="E28" s="15">
        <f>IFERROR(C28/C$36,0)</f>
        <v>3.1687995124923839E-2</v>
      </c>
      <c r="F28" s="14">
        <v>1.6203703703703701E-4</v>
      </c>
      <c r="G28" s="22"/>
      <c r="H28" s="15">
        <f>IFERROR(F28/F$36,0)</f>
        <v>0.28571428571428548</v>
      </c>
      <c r="I28" s="14">
        <v>7.6388888888888904E-4</v>
      </c>
      <c r="J28" s="22"/>
      <c r="K28" s="17">
        <f>IFERROR(I28/I$36,0)</f>
        <v>3.905325443786984E-2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4" x14ac:dyDescent="0.25">
      <c r="B31" s="21" t="s">
        <v>18</v>
      </c>
      <c r="C31" s="14">
        <v>3.2407407407407401E-4</v>
      </c>
      <c r="D31" s="22"/>
      <c r="E31" s="15">
        <f t="shared" si="6"/>
        <v>1.7062766605728211E-2</v>
      </c>
      <c r="F31" s="14">
        <v>0</v>
      </c>
      <c r="G31" s="22"/>
      <c r="H31" s="15">
        <f t="shared" si="7"/>
        <v>0</v>
      </c>
      <c r="I31" s="14">
        <v>3.2407407407407401E-4</v>
      </c>
      <c r="J31" s="22"/>
      <c r="K31" s="17">
        <f t="shared" si="8"/>
        <v>1.6568047337278107E-2</v>
      </c>
    </row>
    <row r="32" spans="2:14" x14ac:dyDescent="0.25">
      <c r="B32" s="21" t="s">
        <v>19</v>
      </c>
      <c r="C32" s="14">
        <v>8.1597222222222193E-3</v>
      </c>
      <c r="D32" s="22"/>
      <c r="E32" s="15">
        <f t="shared" si="6"/>
        <v>0.429616087751371</v>
      </c>
      <c r="F32" s="14">
        <v>0</v>
      </c>
      <c r="G32" s="22"/>
      <c r="H32" s="15">
        <f t="shared" si="7"/>
        <v>0</v>
      </c>
      <c r="I32" s="14">
        <v>8.1597222222222193E-3</v>
      </c>
      <c r="J32" s="22"/>
      <c r="K32" s="17">
        <f t="shared" si="8"/>
        <v>0.41715976331360943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4" s="2" customFormat="1" ht="16.5" thickTop="1" thickBot="1" x14ac:dyDescent="0.3">
      <c r="B34" s="36" t="s">
        <v>3</v>
      </c>
      <c r="C34" s="37">
        <f>SUM(C28:C33)</f>
        <v>9.0856481481481448E-3</v>
      </c>
      <c r="D34" s="38"/>
      <c r="E34" s="38">
        <f>IFERROR(SUM(E28:E33),0)</f>
        <v>0.47836684948202307</v>
      </c>
      <c r="F34" s="37">
        <f>SUM(F28:F33)</f>
        <v>1.6203703703703701E-4</v>
      </c>
      <c r="G34" s="38"/>
      <c r="H34" s="38">
        <f>IFERROR(SUM(H28:H33),0)</f>
        <v>0.28571428571428548</v>
      </c>
      <c r="I34" s="37">
        <f>SUM(I28:I33)</f>
        <v>9.2476851851851817E-3</v>
      </c>
      <c r="J34" s="38"/>
      <c r="K34" s="39">
        <f>IFERROR(SUM(K28:K33),0)</f>
        <v>0.47278106508875739</v>
      </c>
      <c r="L34" s="1"/>
      <c r="M34" s="1"/>
      <c r="N34" s="1"/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4" s="9" customFormat="1" ht="16.5" thickTop="1" thickBot="1" x14ac:dyDescent="0.3">
      <c r="B36" s="36" t="s">
        <v>6</v>
      </c>
      <c r="C36" s="37">
        <f>SUM(C25,C34)</f>
        <v>1.8993055555555555E-2</v>
      </c>
      <c r="D36" s="40"/>
      <c r="E36" s="41">
        <f>IFERROR(SUM(E25,E34),0)</f>
        <v>1</v>
      </c>
      <c r="F36" s="37">
        <f>SUM(F25,F34)</f>
        <v>5.6712962962962999E-4</v>
      </c>
      <c r="G36" s="40"/>
      <c r="H36" s="41">
        <f>IFERROR(SUM(H25,H34),0)</f>
        <v>1</v>
      </c>
      <c r="I36" s="37">
        <f>SUM(I25,I34)</f>
        <v>1.956018518518518E-2</v>
      </c>
      <c r="J36" s="40"/>
      <c r="K36" s="43">
        <f>IFERROR(SUM(K25,K34),0)</f>
        <v>1</v>
      </c>
      <c r="L36" s="1"/>
      <c r="M36" s="1"/>
      <c r="N36" s="1"/>
    </row>
    <row r="37" spans="2:14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72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65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4.8379629629629597E-3</v>
      </c>
      <c r="D7" s="15">
        <f>IFERROR(C7/C$25,0)</f>
        <v>0.39658444022770378</v>
      </c>
      <c r="E7" s="15">
        <f>IFERROR(C7/C$36,0)</f>
        <v>0.23885714285714271</v>
      </c>
      <c r="F7" s="14">
        <v>1.7361111111111101E-4</v>
      </c>
      <c r="G7" s="15">
        <f>IFERROR(F7/F$25,0)</f>
        <v>6.6079295154184953E-2</v>
      </c>
      <c r="H7" s="15">
        <f>IFERROR(F7/F$36,0)</f>
        <v>5.8139534883720888E-2</v>
      </c>
      <c r="I7" s="14">
        <v>5.0115740740740702E-3</v>
      </c>
      <c r="J7" s="15">
        <f>IFERROR(I7/I$25,0)</f>
        <v>0.33801717408274784</v>
      </c>
      <c r="K7" s="17">
        <f>IFERROR(I7/I$36,0)</f>
        <v>0.21563745019920313</v>
      </c>
    </row>
    <row r="8" spans="2:11" s="5" customFormat="1" x14ac:dyDescent="0.25">
      <c r="B8" s="13" t="s">
        <v>153</v>
      </c>
      <c r="C8" s="14">
        <v>5.5324074074074104E-3</v>
      </c>
      <c r="D8" s="15">
        <f t="shared" ref="D8:D24" si="0">IFERROR(C8/C$25,0)</f>
        <v>0.45351043643263789</v>
      </c>
      <c r="E8" s="15">
        <f t="shared" ref="E8:E24" si="1">IFERROR(C8/C$36,0)</f>
        <v>0.2731428571428573</v>
      </c>
      <c r="F8" s="14">
        <v>3.00925925925926E-4</v>
      </c>
      <c r="G8" s="15">
        <f t="shared" ref="G8:G24" si="2">IFERROR(F8/F$25,0)</f>
        <v>0.11453744493392069</v>
      </c>
      <c r="H8" s="15">
        <f t="shared" ref="H8:H24" si="3">IFERROR(F8/F$36,0)</f>
        <v>0.10077519379844962</v>
      </c>
      <c r="I8" s="14">
        <v>5.8333333333333301E-3</v>
      </c>
      <c r="J8" s="15">
        <f t="shared" ref="J8:J24" si="4">IFERROR(I8/I$25,0)</f>
        <v>0.39344262295081972</v>
      </c>
      <c r="K8" s="17">
        <f t="shared" ref="K8:K24" si="5">IFERROR(I8/I$36,0)</f>
        <v>0.25099601593625498</v>
      </c>
    </row>
    <row r="9" spans="2:11" s="5" customFormat="1" x14ac:dyDescent="0.25">
      <c r="B9" s="13" t="s">
        <v>11</v>
      </c>
      <c r="C9" s="14">
        <v>5.78703703703704E-4</v>
      </c>
      <c r="D9" s="15">
        <f t="shared" si="0"/>
        <v>4.7438330170778018E-2</v>
      </c>
      <c r="E9" s="15">
        <f t="shared" si="1"/>
        <v>2.8571428571428588E-2</v>
      </c>
      <c r="F9" s="14">
        <v>1.44675925925926E-3</v>
      </c>
      <c r="G9" s="15">
        <f t="shared" si="2"/>
        <v>0.55066079295154191</v>
      </c>
      <c r="H9" s="15">
        <f t="shared" si="3"/>
        <v>0.48449612403100795</v>
      </c>
      <c r="I9" s="14">
        <v>2.0254629629629598E-3</v>
      </c>
      <c r="J9" s="15">
        <f t="shared" si="4"/>
        <v>0.13661202185792337</v>
      </c>
      <c r="K9" s="17">
        <f t="shared" si="5"/>
        <v>8.7151394422310666E-2</v>
      </c>
    </row>
    <row r="10" spans="2:11" s="5" customFormat="1" x14ac:dyDescent="0.25">
      <c r="B10" s="13" t="s">
        <v>63</v>
      </c>
      <c r="C10" s="14">
        <v>8.6805555555555605E-4</v>
      </c>
      <c r="D10" s="15">
        <f t="shared" si="0"/>
        <v>7.1157495256167033E-2</v>
      </c>
      <c r="E10" s="15">
        <f t="shared" si="1"/>
        <v>4.2857142857142885E-2</v>
      </c>
      <c r="F10" s="14">
        <v>1.15740740740741E-4</v>
      </c>
      <c r="G10" s="15">
        <f t="shared" si="2"/>
        <v>4.4052863436123434E-2</v>
      </c>
      <c r="H10" s="15">
        <f t="shared" si="3"/>
        <v>3.8759689922480703E-2</v>
      </c>
      <c r="I10" s="14">
        <v>9.8379629629629598E-4</v>
      </c>
      <c r="J10" s="15">
        <f t="shared" si="4"/>
        <v>6.6354410616705717E-2</v>
      </c>
      <c r="K10" s="17">
        <f t="shared" si="5"/>
        <v>4.2330677290836664E-2</v>
      </c>
    </row>
    <row r="11" spans="2:11" s="5" customFormat="1" x14ac:dyDescent="0.25">
      <c r="B11" s="13" t="s">
        <v>12</v>
      </c>
      <c r="C11" s="14">
        <v>1.7361111111111101E-4</v>
      </c>
      <c r="D11" s="15">
        <f t="shared" si="0"/>
        <v>1.4231499051233391E-2</v>
      </c>
      <c r="E11" s="15">
        <f t="shared" si="1"/>
        <v>8.5714285714285667E-3</v>
      </c>
      <c r="F11" s="14">
        <v>1.04166666666667E-4</v>
      </c>
      <c r="G11" s="15">
        <f t="shared" si="2"/>
        <v>3.9647577092511127E-2</v>
      </c>
      <c r="H11" s="15">
        <f t="shared" si="3"/>
        <v>3.4883720930232662E-2</v>
      </c>
      <c r="I11" s="14">
        <v>2.7777777777777799E-4</v>
      </c>
      <c r="J11" s="15">
        <f t="shared" si="4"/>
        <v>1.8735362997658107E-2</v>
      </c>
      <c r="K11" s="17">
        <f t="shared" si="5"/>
        <v>1.1952191235059776E-2</v>
      </c>
    </row>
    <row r="12" spans="2:11" s="5" customFormat="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156</v>
      </c>
      <c r="C14" s="14">
        <v>4.6296296296296301E-5</v>
      </c>
      <c r="D14" s="15">
        <f t="shared" si="0"/>
        <v>3.79506641366224E-3</v>
      </c>
      <c r="E14" s="15">
        <f t="shared" si="1"/>
        <v>2.2857142857142859E-3</v>
      </c>
      <c r="F14" s="14">
        <v>1.9675925925925899E-4</v>
      </c>
      <c r="G14" s="15">
        <f t="shared" si="2"/>
        <v>7.4889867841409566E-2</v>
      </c>
      <c r="H14" s="15">
        <f t="shared" si="3"/>
        <v>6.5891472868216949E-2</v>
      </c>
      <c r="I14" s="14">
        <v>2.4305555555555601E-4</v>
      </c>
      <c r="J14" s="15">
        <f t="shared" si="4"/>
        <v>1.6393442622950862E-2</v>
      </c>
      <c r="K14" s="17">
        <f t="shared" si="5"/>
        <v>1.0458167330677316E-2</v>
      </c>
    </row>
    <row r="15" spans="2:11" s="5" customFormat="1" x14ac:dyDescent="0.25">
      <c r="B15" s="13" t="s">
        <v>157</v>
      </c>
      <c r="C15" s="14">
        <v>4.6296296296296301E-5</v>
      </c>
      <c r="D15" s="15">
        <f t="shared" si="0"/>
        <v>3.79506641366224E-3</v>
      </c>
      <c r="E15" s="15">
        <f t="shared" si="1"/>
        <v>2.2857142857142859E-3</v>
      </c>
      <c r="F15" s="14">
        <v>1.2731481481481499E-4</v>
      </c>
      <c r="G15" s="15">
        <f t="shared" si="2"/>
        <v>4.8458149779735733E-2</v>
      </c>
      <c r="H15" s="15">
        <f t="shared" si="3"/>
        <v>4.263565891472873E-2</v>
      </c>
      <c r="I15" s="14">
        <v>1.7361111111111101E-4</v>
      </c>
      <c r="J15" s="15">
        <f t="shared" si="4"/>
        <v>1.1709601873536301E-2</v>
      </c>
      <c r="K15" s="17">
        <f t="shared" si="5"/>
        <v>7.47011952191235E-3</v>
      </c>
    </row>
    <row r="16" spans="2:11" s="5" customFormat="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163</v>
      </c>
      <c r="C21" s="14">
        <v>5.78703703703704E-5</v>
      </c>
      <c r="D21" s="15">
        <f t="shared" si="0"/>
        <v>4.7438330170778021E-3</v>
      </c>
      <c r="E21" s="15">
        <f t="shared" si="1"/>
        <v>2.8571428571428584E-3</v>
      </c>
      <c r="F21" s="14">
        <v>6.9444444444444404E-5</v>
      </c>
      <c r="G21" s="15">
        <f t="shared" si="2"/>
        <v>2.6431718061673982E-2</v>
      </c>
      <c r="H21" s="15">
        <f t="shared" si="3"/>
        <v>2.3255813953488354E-2</v>
      </c>
      <c r="I21" s="14">
        <v>1.2731481481481499E-4</v>
      </c>
      <c r="J21" s="15">
        <f t="shared" si="4"/>
        <v>8.587041373926638E-3</v>
      </c>
      <c r="K21" s="17">
        <f t="shared" si="5"/>
        <v>5.4780876494024012E-3</v>
      </c>
    </row>
    <row r="22" spans="2:11" s="5" customFormat="1" x14ac:dyDescent="0.25">
      <c r="B22" s="13" t="s">
        <v>164</v>
      </c>
      <c r="C22" s="14">
        <v>5.78703703703704E-5</v>
      </c>
      <c r="D22" s="15">
        <f t="shared" si="0"/>
        <v>4.7438330170778021E-3</v>
      </c>
      <c r="E22" s="15">
        <f t="shared" si="1"/>
        <v>2.8571428571428584E-3</v>
      </c>
      <c r="F22" s="14">
        <v>9.2592592592592602E-5</v>
      </c>
      <c r="G22" s="15">
        <f t="shared" si="2"/>
        <v>3.5242290748898668E-2</v>
      </c>
      <c r="H22" s="15">
        <f t="shared" si="3"/>
        <v>3.1007751937984492E-2</v>
      </c>
      <c r="I22" s="14">
        <v>1.50462962962963E-4</v>
      </c>
      <c r="J22" s="15">
        <f t="shared" si="4"/>
        <v>1.0148321623731469E-2</v>
      </c>
      <c r="K22" s="17">
        <f t="shared" si="5"/>
        <v>6.4741035856573752E-3</v>
      </c>
    </row>
    <row r="23" spans="2:11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7">
        <f t="shared" si="5"/>
        <v>0</v>
      </c>
    </row>
    <row r="25" spans="2:11" s="5" customFormat="1" ht="16.5" thickTop="1" thickBot="1" x14ac:dyDescent="0.3">
      <c r="B25" s="36" t="s">
        <v>3</v>
      </c>
      <c r="C25" s="37">
        <f>SUM(C7:C24)</f>
        <v>1.2199074074074072E-2</v>
      </c>
      <c r="D25" s="38">
        <f>IFERROR(SUM(D7:D24),0)</f>
        <v>1.0000000000000002</v>
      </c>
      <c r="E25" s="38">
        <f>IFERROR(SUM(E7:E24),0)</f>
        <v>0.60228571428571454</v>
      </c>
      <c r="F25" s="37">
        <f>SUM(F7:F24)</f>
        <v>2.6273148148148158E-3</v>
      </c>
      <c r="G25" s="38">
        <f>IFERROR(SUM(G7:G24),0)</f>
        <v>1</v>
      </c>
      <c r="H25" s="38">
        <f>IFERROR(SUM(H7:H24),0)</f>
        <v>0.8798449612403102</v>
      </c>
      <c r="I25" s="37">
        <f>SUM(I7:I24)</f>
        <v>1.4826388888888879E-2</v>
      </c>
      <c r="J25" s="38">
        <f>IFERROR(SUM(J7:J24),0)</f>
        <v>1</v>
      </c>
      <c r="K25" s="39">
        <f>IFERROR(SUM(K7:K24),0)</f>
        <v>0.63794820717131451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4.1666666666666702E-4</v>
      </c>
      <c r="D28" s="22"/>
      <c r="E28" s="15">
        <f>IFERROR(C28/C$36,0)</f>
        <v>2.0571428571428588E-2</v>
      </c>
      <c r="F28" s="14">
        <v>0</v>
      </c>
      <c r="G28" s="22"/>
      <c r="H28" s="15">
        <f>IFERROR(F28/F$36,0)</f>
        <v>0</v>
      </c>
      <c r="I28" s="14">
        <v>4.1666666666666702E-4</v>
      </c>
      <c r="J28" s="22"/>
      <c r="K28" s="17">
        <f>IFERROR(I28/I$36,0)</f>
        <v>1.7928286852589667E-2</v>
      </c>
    </row>
    <row r="29" spans="2:11" s="5" customFormat="1" x14ac:dyDescent="0.25">
      <c r="B29" s="21" t="s">
        <v>16</v>
      </c>
      <c r="C29" s="14">
        <v>1.15740740740741E-4</v>
      </c>
      <c r="D29" s="22"/>
      <c r="E29" s="15">
        <f t="shared" ref="E29:E33" si="6">IFERROR(C29/C$36,0)</f>
        <v>5.7142857142857273E-3</v>
      </c>
      <c r="F29" s="14">
        <v>0</v>
      </c>
      <c r="G29" s="22"/>
      <c r="H29" s="15">
        <f t="shared" ref="H29:H33" si="7">IFERROR(F29/F$36,0)</f>
        <v>0</v>
      </c>
      <c r="I29" s="14">
        <v>1.15740740740741E-4</v>
      </c>
      <c r="J29" s="22"/>
      <c r="K29" s="17">
        <f t="shared" ref="K29:K33" si="8">IFERROR(I29/I$36,0)</f>
        <v>4.9800796812749142E-3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1.0416666666666699E-3</v>
      </c>
      <c r="D31" s="22"/>
      <c r="E31" s="15">
        <f t="shared" si="6"/>
        <v>5.1428571428571587E-2</v>
      </c>
      <c r="F31" s="14">
        <v>3.5879629629629602E-4</v>
      </c>
      <c r="G31" s="22"/>
      <c r="H31" s="15">
        <f t="shared" si="7"/>
        <v>0.1201550387596898</v>
      </c>
      <c r="I31" s="14">
        <v>1.4004629629629599E-3</v>
      </c>
      <c r="J31" s="22"/>
      <c r="K31" s="17">
        <f t="shared" si="8"/>
        <v>6.0258964143426193E-2</v>
      </c>
    </row>
    <row r="32" spans="2:11" s="5" customFormat="1" x14ac:dyDescent="0.25">
      <c r="B32" s="21" t="s">
        <v>19</v>
      </c>
      <c r="C32" s="14">
        <v>6.4814814814814804E-3</v>
      </c>
      <c r="D32" s="22"/>
      <c r="E32" s="15">
        <f t="shared" si="6"/>
        <v>0.31999999999999995</v>
      </c>
      <c r="F32" s="14">
        <v>0</v>
      </c>
      <c r="G32" s="22"/>
      <c r="H32" s="15">
        <f t="shared" si="7"/>
        <v>0</v>
      </c>
      <c r="I32" s="14">
        <v>6.4814814814814804E-3</v>
      </c>
      <c r="J32" s="22"/>
      <c r="K32" s="17">
        <f t="shared" si="8"/>
        <v>0.27888446215139451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8.0555555555555589E-3</v>
      </c>
      <c r="D34" s="38"/>
      <c r="E34" s="38">
        <f>IFERROR(SUM(E28:E33),0)</f>
        <v>0.39771428571428585</v>
      </c>
      <c r="F34" s="37">
        <f>SUM(F28:F33)</f>
        <v>3.5879629629629602E-4</v>
      </c>
      <c r="G34" s="38"/>
      <c r="H34" s="38">
        <f>IFERROR(SUM(H28:H33),0)</f>
        <v>0.1201550387596898</v>
      </c>
      <c r="I34" s="37">
        <f>SUM(I28:I33)</f>
        <v>8.4143518518518482E-3</v>
      </c>
      <c r="J34" s="38"/>
      <c r="K34" s="39">
        <f>IFERROR(SUM(K28:K33),0)</f>
        <v>0.36205179282868527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2.0254629629629629E-2</v>
      </c>
      <c r="D36" s="40"/>
      <c r="E36" s="41">
        <f>IFERROR(SUM(E25,E34),0)</f>
        <v>1.0000000000000004</v>
      </c>
      <c r="F36" s="37">
        <f>SUM(F25,F34)</f>
        <v>2.9861111111111117E-3</v>
      </c>
      <c r="G36" s="40"/>
      <c r="H36" s="41">
        <f>IFERROR(SUM(H25,H34),0)</f>
        <v>1</v>
      </c>
      <c r="I36" s="37">
        <f>SUM(I25,I34)</f>
        <v>2.3240740740740728E-2</v>
      </c>
      <c r="J36" s="40"/>
      <c r="K36" s="43">
        <f>IFERROR(SUM(K25,K34),0)</f>
        <v>0.99999999999999978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/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4" customWidth="1"/>
    <col min="7" max="7" width="11.28515625" style="1" customWidth="1"/>
    <col min="8" max="8" width="11.28515625" style="4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67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2.5115740740740702E-3</v>
      </c>
      <c r="D7" s="15">
        <f>IFERROR(C7/C$25,0)</f>
        <v>0.40259740259740184</v>
      </c>
      <c r="E7" s="15">
        <f>IFERROR(C7/C$36,0)</f>
        <v>0.16451857467778594</v>
      </c>
      <c r="F7" s="14">
        <v>9.0277777777777795E-4</v>
      </c>
      <c r="G7" s="15">
        <f>IFERROR(F7/F$25,0)</f>
        <v>0.26712328767123295</v>
      </c>
      <c r="H7" s="15">
        <f>IFERROR(F7/F$36,0)</f>
        <v>0.12037037037037046</v>
      </c>
      <c r="I7" s="14">
        <v>3.4143518518518498E-3</v>
      </c>
      <c r="J7" s="15">
        <f>IFERROR(I7/I$25,0)</f>
        <v>0.35499398315282765</v>
      </c>
      <c r="K7" s="17">
        <f>IFERROR(I7/I$36,0)</f>
        <v>0.1499745805795627</v>
      </c>
    </row>
    <row r="8" spans="2:11" x14ac:dyDescent="0.25">
      <c r="B8" s="13" t="s">
        <v>153</v>
      </c>
      <c r="C8" s="14">
        <v>1.74768518518519E-3</v>
      </c>
      <c r="D8" s="15">
        <f t="shared" ref="D8:D24" si="0">IFERROR(C8/C$25,0)</f>
        <v>0.28014842300556658</v>
      </c>
      <c r="E8" s="15">
        <f t="shared" ref="E8:E24" si="1">IFERROR(C8/C$36,0)</f>
        <v>0.11448066717210038</v>
      </c>
      <c r="F8" s="14">
        <v>6.7129629629629603E-4</v>
      </c>
      <c r="G8" s="15">
        <f t="shared" ref="G8:G24" si="2">IFERROR(F8/F$25,0)</f>
        <v>0.1986301369863013</v>
      </c>
      <c r="H8" s="15">
        <f t="shared" ref="H8:H24" si="3">IFERROR(F8/F$36,0)</f>
        <v>8.9506172839506182E-2</v>
      </c>
      <c r="I8" s="14">
        <v>2.4189814814814799E-3</v>
      </c>
      <c r="J8" s="15">
        <f t="shared" ref="J8:J24" si="4">IFERROR(I8/I$25,0)</f>
        <v>0.25150421179302024</v>
      </c>
      <c r="K8" s="17">
        <f t="shared" ref="K8:K24" si="5">IFERROR(I8/I$36,0)</f>
        <v>0.10625317742755458</v>
      </c>
    </row>
    <row r="9" spans="2:11" x14ac:dyDescent="0.25">
      <c r="B9" s="13" t="s">
        <v>11</v>
      </c>
      <c r="C9" s="14">
        <v>7.9861111111111105E-4</v>
      </c>
      <c r="D9" s="15">
        <f t="shared" si="0"/>
        <v>0.12801484230055654</v>
      </c>
      <c r="E9" s="15">
        <f t="shared" si="1"/>
        <v>5.2312357846853667E-2</v>
      </c>
      <c r="F9" s="14">
        <v>6.9444444444444404E-4</v>
      </c>
      <c r="G9" s="15">
        <f t="shared" si="2"/>
        <v>0.2054794520547944</v>
      </c>
      <c r="H9" s="15">
        <f t="shared" si="3"/>
        <v>9.2592592592592587E-2</v>
      </c>
      <c r="I9" s="14">
        <v>1.49305555555556E-3</v>
      </c>
      <c r="J9" s="15">
        <f t="shared" si="4"/>
        <v>0.15523465703971162</v>
      </c>
      <c r="K9" s="17">
        <f t="shared" si="5"/>
        <v>6.5582104728012389E-2</v>
      </c>
    </row>
    <row r="10" spans="2:11" x14ac:dyDescent="0.25">
      <c r="B10" s="13" t="s">
        <v>63</v>
      </c>
      <c r="C10" s="14">
        <v>2.4305555555555601E-4</v>
      </c>
      <c r="D10" s="15">
        <f t="shared" si="0"/>
        <v>3.8961038961039023E-2</v>
      </c>
      <c r="E10" s="15">
        <f t="shared" si="1"/>
        <v>1.5921152388172887E-2</v>
      </c>
      <c r="F10" s="14">
        <v>6.9444444444444404E-4</v>
      </c>
      <c r="G10" s="15">
        <f t="shared" si="2"/>
        <v>0.2054794520547944</v>
      </c>
      <c r="H10" s="15">
        <f t="shared" si="3"/>
        <v>9.2592592592592587E-2</v>
      </c>
      <c r="I10" s="14">
        <v>9.3749999999999997E-4</v>
      </c>
      <c r="J10" s="15">
        <f t="shared" si="4"/>
        <v>9.7472924187725615E-2</v>
      </c>
      <c r="K10" s="17">
        <f t="shared" si="5"/>
        <v>4.1179461108286727E-2</v>
      </c>
    </row>
    <row r="11" spans="2:11" x14ac:dyDescent="0.25">
      <c r="B11" s="13" t="s">
        <v>12</v>
      </c>
      <c r="C11" s="14">
        <v>1.6203703703703701E-4</v>
      </c>
      <c r="D11" s="15">
        <f t="shared" si="0"/>
        <v>2.5974025974025962E-2</v>
      </c>
      <c r="E11" s="15">
        <f t="shared" si="1"/>
        <v>1.0614101592115236E-2</v>
      </c>
      <c r="F11" s="14">
        <v>4.1666666666666702E-4</v>
      </c>
      <c r="G11" s="15">
        <f t="shared" si="2"/>
        <v>0.12328767123287682</v>
      </c>
      <c r="H11" s="15">
        <f t="shared" si="3"/>
        <v>5.5555555555555629E-2</v>
      </c>
      <c r="I11" s="14">
        <v>5.78703703703704E-4</v>
      </c>
      <c r="J11" s="15">
        <f t="shared" si="4"/>
        <v>6.0168471720818316E-2</v>
      </c>
      <c r="K11" s="17">
        <f t="shared" si="5"/>
        <v>2.5419420437214044E-2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1.15740740740741E-4</v>
      </c>
      <c r="D19" s="15">
        <f t="shared" si="0"/>
        <v>1.8552875695732874E-2</v>
      </c>
      <c r="E19" s="15">
        <f t="shared" si="1"/>
        <v>7.581501137225187E-3</v>
      </c>
      <c r="F19" s="18">
        <v>0</v>
      </c>
      <c r="G19" s="15">
        <f t="shared" si="2"/>
        <v>0</v>
      </c>
      <c r="H19" s="15">
        <f t="shared" si="3"/>
        <v>0</v>
      </c>
      <c r="I19" s="18">
        <v>1.15740740740741E-4</v>
      </c>
      <c r="J19" s="15">
        <f t="shared" si="4"/>
        <v>1.2033694344163685E-2</v>
      </c>
      <c r="K19" s="17">
        <f t="shared" si="5"/>
        <v>5.0838840874428172E-3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6.5972222222222203E-4</v>
      </c>
      <c r="D24" s="15">
        <f t="shared" si="0"/>
        <v>0.10575139146567712</v>
      </c>
      <c r="E24" s="15">
        <f t="shared" si="1"/>
        <v>4.3214556482183454E-2</v>
      </c>
      <c r="F24" s="24">
        <v>0</v>
      </c>
      <c r="G24" s="15">
        <f t="shared" si="2"/>
        <v>0</v>
      </c>
      <c r="H24" s="15">
        <f t="shared" si="3"/>
        <v>0</v>
      </c>
      <c r="I24" s="24">
        <v>6.5972222222222203E-4</v>
      </c>
      <c r="J24" s="15">
        <f t="shared" si="4"/>
        <v>6.8592057761732828E-2</v>
      </c>
      <c r="K24" s="17">
        <f t="shared" si="5"/>
        <v>2.8978139298423987E-2</v>
      </c>
    </row>
    <row r="25" spans="2:11" ht="16.5" thickTop="1" thickBot="1" x14ac:dyDescent="0.3">
      <c r="B25" s="36" t="s">
        <v>3</v>
      </c>
      <c r="C25" s="37">
        <f>SUM(C7:C24)</f>
        <v>6.2384259259259276E-3</v>
      </c>
      <c r="D25" s="38">
        <f>IFERROR(SUM(D7:D24),0)</f>
        <v>0.99999999999999978</v>
      </c>
      <c r="E25" s="38">
        <f>IFERROR(SUM(E7:E24),0)</f>
        <v>0.40864291129643676</v>
      </c>
      <c r="F25" s="37">
        <f>SUM(F7:F24)</f>
        <v>3.3796296296296296E-3</v>
      </c>
      <c r="G25" s="38">
        <f>IFERROR(SUM(G7:G24),0)</f>
        <v>0.99999999999999978</v>
      </c>
      <c r="H25" s="38">
        <f>IFERROR(SUM(H7:H24),0)</f>
        <v>0.45061728395061745</v>
      </c>
      <c r="I25" s="37">
        <f>SUM(I7:I24)</f>
        <v>9.6180555555555568E-3</v>
      </c>
      <c r="J25" s="38">
        <f>IFERROR(SUM(J7:J24),0)</f>
        <v>0.99999999999999989</v>
      </c>
      <c r="K25" s="39">
        <f>IFERROR(SUM(K7:K24),0)</f>
        <v>0.42247076766649727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5.5555555555555599E-4</v>
      </c>
      <c r="D28" s="22"/>
      <c r="E28" s="15">
        <f>IFERROR(C28/C$36,0)</f>
        <v>3.6391205458680846E-2</v>
      </c>
      <c r="F28" s="14">
        <v>5.32407407407407E-4</v>
      </c>
      <c r="G28" s="22"/>
      <c r="H28" s="15">
        <f>IFERROR(F28/F$36,0)</f>
        <v>7.0987654320987637E-2</v>
      </c>
      <c r="I28" s="14">
        <v>1.0879629629629601E-3</v>
      </c>
      <c r="J28" s="22"/>
      <c r="K28" s="17">
        <f>IFERROR(I28/I$36,0)</f>
        <v>4.7788510421962249E-2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1.2847222222222201E-3</v>
      </c>
      <c r="D31" s="22"/>
      <c r="E31" s="15">
        <f t="shared" si="6"/>
        <v>8.4154662623199247E-2</v>
      </c>
      <c r="F31" s="14">
        <v>1.68981481481481E-3</v>
      </c>
      <c r="G31" s="22"/>
      <c r="H31" s="15">
        <f t="shared" si="7"/>
        <v>0.22530864197530812</v>
      </c>
      <c r="I31" s="14">
        <v>2.9745370370370399E-3</v>
      </c>
      <c r="J31" s="22"/>
      <c r="K31" s="17">
        <f t="shared" si="8"/>
        <v>0.13065582104728024</v>
      </c>
    </row>
    <row r="32" spans="2:11" x14ac:dyDescent="0.25">
      <c r="B32" s="21" t="s">
        <v>19</v>
      </c>
      <c r="C32" s="14">
        <v>7.1875000000000003E-3</v>
      </c>
      <c r="D32" s="22"/>
      <c r="E32" s="15">
        <f t="shared" si="6"/>
        <v>0.47081122062168307</v>
      </c>
      <c r="F32" s="14">
        <v>1.8981481481481501E-3</v>
      </c>
      <c r="G32" s="22"/>
      <c r="H32" s="15">
        <f t="shared" si="7"/>
        <v>0.25308641975308682</v>
      </c>
      <c r="I32" s="14">
        <v>9.08564814814815E-3</v>
      </c>
      <c r="J32" s="22"/>
      <c r="K32" s="17">
        <f t="shared" si="8"/>
        <v>0.39908490086426035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9.0277777777777769E-3</v>
      </c>
      <c r="D34" s="38"/>
      <c r="E34" s="38">
        <f>IFERROR(SUM(E28:E33),0)</f>
        <v>0.59135708870356318</v>
      </c>
      <c r="F34" s="37">
        <f>SUM(F28:F33)</f>
        <v>4.1203703703703671E-3</v>
      </c>
      <c r="G34" s="38"/>
      <c r="H34" s="38">
        <f>IFERROR(SUM(H28:H33),0)</f>
        <v>0.54938271604938249</v>
      </c>
      <c r="I34" s="37">
        <f>SUM(I28:I33)</f>
        <v>1.314814814814815E-2</v>
      </c>
      <c r="J34" s="38"/>
      <c r="K34" s="39">
        <f>IFERROR(SUM(K28:K33),0)</f>
        <v>0.57752923233350284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1.5266203703703705E-2</v>
      </c>
      <c r="D36" s="40"/>
      <c r="E36" s="41">
        <f>IFERROR(SUM(E25,E34),0)</f>
        <v>1</v>
      </c>
      <c r="F36" s="37">
        <f>SUM(F25,F34)</f>
        <v>7.4999999999999963E-3</v>
      </c>
      <c r="G36" s="40"/>
      <c r="H36" s="41">
        <f>IFERROR(SUM(H25,H34),0)</f>
        <v>1</v>
      </c>
      <c r="I36" s="37">
        <f>SUM(I25,I34)</f>
        <v>2.2766203703703705E-2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7" t="s">
        <v>66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6.9444444444444404E-5</v>
      </c>
      <c r="D7" s="15">
        <f>IFERROR(C7/C$25,0)</f>
        <v>2.2556390977443597E-2</v>
      </c>
      <c r="E7" s="15">
        <f>IFERROR(C7/C$36,0)</f>
        <v>1.0362694300518128E-2</v>
      </c>
      <c r="F7" s="14">
        <v>0</v>
      </c>
      <c r="G7" s="15">
        <f>IFERROR(F7/F$25,0)</f>
        <v>0</v>
      </c>
      <c r="H7" s="15">
        <f>IFERROR(F7/F$36,0)</f>
        <v>0</v>
      </c>
      <c r="I7" s="14">
        <v>6.9444444444444404E-5</v>
      </c>
      <c r="J7" s="15">
        <f>IFERROR(I7/I$25,0)</f>
        <v>2.2556390977443597E-2</v>
      </c>
      <c r="K7" s="17">
        <f>IFERROR(I7/I$36,0)</f>
        <v>1.0362694300518128E-2</v>
      </c>
    </row>
    <row r="8" spans="2:11" x14ac:dyDescent="0.25">
      <c r="B8" s="13" t="s">
        <v>153</v>
      </c>
      <c r="C8" s="14">
        <v>1.50462962962963E-4</v>
      </c>
      <c r="D8" s="15">
        <f t="shared" ref="D8:D24" si="0">IFERROR(C8/C$25,0)</f>
        <v>4.8872180451127838E-2</v>
      </c>
      <c r="E8" s="15">
        <f t="shared" ref="E8:E24" si="1">IFERROR(C8/C$36,0)</f>
        <v>2.24525043177893E-2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1.50462962962963E-4</v>
      </c>
      <c r="J8" s="15">
        <f t="shared" ref="J8:J24" si="4">IFERROR(I8/I$25,0)</f>
        <v>4.8872180451127838E-2</v>
      </c>
      <c r="K8" s="17">
        <f t="shared" ref="K8:K24" si="5">IFERROR(I8/I$36,0)</f>
        <v>2.24525043177893E-2</v>
      </c>
    </row>
    <row r="9" spans="2:11" x14ac:dyDescent="0.25">
      <c r="B9" s="13" t="s">
        <v>11</v>
      </c>
      <c r="C9" s="14">
        <v>3.5879629629629602E-4</v>
      </c>
      <c r="D9" s="15">
        <f t="shared" si="0"/>
        <v>0.11654135338345857</v>
      </c>
      <c r="E9" s="15">
        <f t="shared" si="1"/>
        <v>5.3540587219343655E-2</v>
      </c>
      <c r="F9" s="14">
        <v>0</v>
      </c>
      <c r="G9" s="15">
        <f t="shared" si="2"/>
        <v>0</v>
      </c>
      <c r="H9" s="15">
        <f t="shared" si="3"/>
        <v>0</v>
      </c>
      <c r="I9" s="14">
        <v>3.5879629629629602E-4</v>
      </c>
      <c r="J9" s="15">
        <f t="shared" si="4"/>
        <v>0.11654135338345857</v>
      </c>
      <c r="K9" s="17">
        <f t="shared" si="5"/>
        <v>5.3540587219343655E-2</v>
      </c>
    </row>
    <row r="10" spans="2:11" x14ac:dyDescent="0.25">
      <c r="B10" s="13" t="s">
        <v>63</v>
      </c>
      <c r="C10" s="14">
        <v>0</v>
      </c>
      <c r="D10" s="15">
        <f t="shared" si="0"/>
        <v>0</v>
      </c>
      <c r="E10" s="15">
        <f t="shared" si="1"/>
        <v>0</v>
      </c>
      <c r="F10" s="14">
        <v>0</v>
      </c>
      <c r="G10" s="15">
        <f t="shared" si="2"/>
        <v>0</v>
      </c>
      <c r="H10" s="15">
        <f t="shared" si="3"/>
        <v>0</v>
      </c>
      <c r="I10" s="14">
        <v>0</v>
      </c>
      <c r="J10" s="15">
        <f t="shared" si="4"/>
        <v>0</v>
      </c>
      <c r="K10" s="17">
        <f t="shared" si="5"/>
        <v>0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2.5000000000000001E-3</v>
      </c>
      <c r="D24" s="15">
        <f t="shared" si="0"/>
        <v>0.8120300751879701</v>
      </c>
      <c r="E24" s="15">
        <f t="shared" si="1"/>
        <v>0.37305699481865284</v>
      </c>
      <c r="F24" s="24">
        <v>0</v>
      </c>
      <c r="G24" s="15">
        <f t="shared" si="2"/>
        <v>0</v>
      </c>
      <c r="H24" s="15">
        <f t="shared" si="3"/>
        <v>0</v>
      </c>
      <c r="I24" s="24">
        <v>2.5000000000000001E-3</v>
      </c>
      <c r="J24" s="15">
        <f t="shared" si="4"/>
        <v>0.8120300751879701</v>
      </c>
      <c r="K24" s="17">
        <f t="shared" si="5"/>
        <v>0.37305699481865284</v>
      </c>
    </row>
    <row r="25" spans="2:11" ht="16.5" thickTop="1" thickBot="1" x14ac:dyDescent="0.3">
      <c r="B25" s="36" t="s">
        <v>3</v>
      </c>
      <c r="C25" s="37">
        <f>SUM(C7:C24)</f>
        <v>3.0787037037037033E-3</v>
      </c>
      <c r="D25" s="38">
        <f>IFERROR(SUM(D7:D24),0)</f>
        <v>1</v>
      </c>
      <c r="E25" s="38">
        <f>IFERROR(SUM(E7:E24),0)</f>
        <v>0.45941278065630392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3.0787037037037033E-3</v>
      </c>
      <c r="J25" s="38">
        <f>IFERROR(SUM(J7:J24),0)</f>
        <v>1</v>
      </c>
      <c r="K25" s="39">
        <f>IFERROR(SUM(K7:K24),0)</f>
        <v>0.45941278065630392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5.09259259259259E-4</v>
      </c>
      <c r="D28" s="22"/>
      <c r="E28" s="15">
        <f>IFERROR(C28/C$36,0)</f>
        <v>7.5993091537132948E-2</v>
      </c>
      <c r="F28" s="14">
        <v>0</v>
      </c>
      <c r="G28" s="22"/>
      <c r="H28" s="15">
        <f>IFERROR(F28/F$36,0)</f>
        <v>0</v>
      </c>
      <c r="I28" s="14">
        <v>5.09259259259259E-4</v>
      </c>
      <c r="J28" s="22"/>
      <c r="K28" s="17">
        <f>IFERROR(I28/I$36,0)</f>
        <v>7.5993091537132948E-2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4.7453703703703698E-4</v>
      </c>
      <c r="D31" s="22"/>
      <c r="E31" s="15">
        <f t="shared" si="6"/>
        <v>7.0811744386873918E-2</v>
      </c>
      <c r="F31" s="14">
        <v>0</v>
      </c>
      <c r="G31" s="22"/>
      <c r="H31" s="15">
        <f t="shared" si="7"/>
        <v>0</v>
      </c>
      <c r="I31" s="14">
        <v>4.7453703703703698E-4</v>
      </c>
      <c r="J31" s="22"/>
      <c r="K31" s="17">
        <f t="shared" si="8"/>
        <v>7.0811744386873918E-2</v>
      </c>
    </row>
    <row r="32" spans="2:11" x14ac:dyDescent="0.25">
      <c r="B32" s="21" t="s">
        <v>19</v>
      </c>
      <c r="C32" s="14">
        <v>2.6388888888888898E-3</v>
      </c>
      <c r="D32" s="22"/>
      <c r="E32" s="15">
        <f t="shared" si="6"/>
        <v>0.3937823834196893</v>
      </c>
      <c r="F32" s="14">
        <v>0</v>
      </c>
      <c r="G32" s="22"/>
      <c r="H32" s="15">
        <f t="shared" si="7"/>
        <v>0</v>
      </c>
      <c r="I32" s="14">
        <v>2.6388888888888898E-3</v>
      </c>
      <c r="J32" s="22"/>
      <c r="K32" s="17">
        <f t="shared" si="8"/>
        <v>0.3937823834196893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3.6226851851851858E-3</v>
      </c>
      <c r="D34" s="38"/>
      <c r="E34" s="38">
        <f>IFERROR(SUM(E28:E33),0)</f>
        <v>0.54058721934369613</v>
      </c>
      <c r="F34" s="37">
        <f>SUM(F28:F33)</f>
        <v>0</v>
      </c>
      <c r="G34" s="38"/>
      <c r="H34" s="38">
        <f>IFERROR(SUM(H28:H33),0)</f>
        <v>0</v>
      </c>
      <c r="I34" s="37">
        <f>SUM(I28:I33)</f>
        <v>3.6226851851851858E-3</v>
      </c>
      <c r="J34" s="38"/>
      <c r="K34" s="39">
        <f>IFERROR(SUM(K28:K33),0)</f>
        <v>0.54058721934369613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6.7013888888888887E-3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6.7013888888888887E-3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7"/>
  <sheetViews>
    <sheetView showGridLines="0" showZeros="0" zoomScale="90" zoomScaleNormal="9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3" width="10.7109375" style="1" bestFit="1" customWidth="1"/>
    <col min="4" max="4" width="11.5703125" style="1" bestFit="1" customWidth="1"/>
    <col min="5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61" t="s">
        <v>139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2:14" x14ac:dyDescent="0.25">
      <c r="B4" s="164" t="s">
        <v>184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</row>
    <row r="5" spans="2:14" x14ac:dyDescent="0.25">
      <c r="B5" s="58"/>
      <c r="C5" s="165" t="s">
        <v>7</v>
      </c>
      <c r="D5" s="165"/>
      <c r="E5" s="165"/>
      <c r="F5" s="165" t="s">
        <v>8</v>
      </c>
      <c r="G5" s="165"/>
      <c r="H5" s="165"/>
      <c r="I5" s="165" t="s">
        <v>9</v>
      </c>
      <c r="J5" s="165"/>
      <c r="K5" s="165"/>
      <c r="L5" s="165" t="s">
        <v>3</v>
      </c>
      <c r="M5" s="165"/>
      <c r="N5" s="166"/>
    </row>
    <row r="6" spans="2:14" x14ac:dyDescent="0.25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25">
      <c r="B7" s="48" t="s">
        <v>48</v>
      </c>
      <c r="C7" s="49">
        <v>4.0069444444444401E-2</v>
      </c>
      <c r="D7" s="50">
        <f>IFERROR(C7/C$25,0)</f>
        <v>0.23270820729985872</v>
      </c>
      <c r="E7" s="50">
        <f>IFERROR(C7/C$36,0)</f>
        <v>0.20463411750797955</v>
      </c>
      <c r="F7" s="49">
        <v>0</v>
      </c>
      <c r="G7" s="50">
        <f>IFERROR(F7/F$25,0)</f>
        <v>0</v>
      </c>
      <c r="H7" s="50">
        <f>IFERROR(F7/F$36,0)</f>
        <v>0</v>
      </c>
      <c r="I7" s="49">
        <v>0</v>
      </c>
      <c r="J7" s="50">
        <f>IFERROR(I7/I$25,0)</f>
        <v>0</v>
      </c>
      <c r="K7" s="50">
        <f>IFERROR(I7/I$36,0)</f>
        <v>0</v>
      </c>
      <c r="L7" s="51">
        <f>SUM(C7,F7,I7)</f>
        <v>4.0069444444444401E-2</v>
      </c>
      <c r="M7" s="50">
        <f>IFERROR(L7/L$25,0)</f>
        <v>0.23270820729985872</v>
      </c>
      <c r="N7" s="52">
        <f>IFERROR(L7/L$36,0)</f>
        <v>0.20463411750797955</v>
      </c>
    </row>
    <row r="8" spans="2:14" x14ac:dyDescent="0.25">
      <c r="B8" s="48" t="s">
        <v>153</v>
      </c>
      <c r="C8" s="49">
        <v>3.9895833333333297E-2</v>
      </c>
      <c r="D8" s="50">
        <f t="shared" ref="D8:D24" si="0">IFERROR(C8/C$25,0)</f>
        <v>0.23169993950393217</v>
      </c>
      <c r="E8" s="50">
        <f t="shared" ref="E8:E24" si="1">IFERROR(C8/C$36,0)</f>
        <v>0.20374748788272837</v>
      </c>
      <c r="F8" s="49">
        <v>0</v>
      </c>
      <c r="G8" s="50">
        <f t="shared" ref="G8:G23" si="2">IFERROR(F8/F$25,0)</f>
        <v>0</v>
      </c>
      <c r="H8" s="50">
        <f t="shared" ref="H8:H24" si="3">IFERROR(F8/F$36,0)</f>
        <v>0</v>
      </c>
      <c r="I8" s="49">
        <v>0</v>
      </c>
      <c r="J8" s="50">
        <f t="shared" ref="J8:J24" si="4">IFERROR(I8/I$25,0)</f>
        <v>0</v>
      </c>
      <c r="K8" s="50">
        <f t="shared" ref="K8:K24" si="5">IFERROR(I8/I$36,0)</f>
        <v>0</v>
      </c>
      <c r="L8" s="51">
        <f t="shared" ref="L8:L24" si="6">SUM(C8,F8,I8)</f>
        <v>3.9895833333333297E-2</v>
      </c>
      <c r="M8" s="50">
        <f t="shared" ref="M8:M24" si="7">IFERROR(L8/L$25,0)</f>
        <v>0.23169993950393217</v>
      </c>
      <c r="N8" s="52">
        <f t="shared" ref="N8:N24" si="8">IFERROR(L8/L$36,0)</f>
        <v>0.20374748788272837</v>
      </c>
    </row>
    <row r="9" spans="2:14" x14ac:dyDescent="0.25">
      <c r="B9" s="48" t="s">
        <v>11</v>
      </c>
      <c r="C9" s="49">
        <v>3.8124999999999999E-2</v>
      </c>
      <c r="D9" s="50">
        <f t="shared" si="0"/>
        <v>0.22141560798548104</v>
      </c>
      <c r="E9" s="50">
        <f t="shared" si="1"/>
        <v>0.19470386570516618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3.8124999999999999E-2</v>
      </c>
      <c r="M9" s="50">
        <f t="shared" si="7"/>
        <v>0.22141560798548104</v>
      </c>
      <c r="N9" s="52">
        <f t="shared" si="8"/>
        <v>0.19470386570516618</v>
      </c>
    </row>
    <row r="10" spans="2:14" x14ac:dyDescent="0.25">
      <c r="B10" s="48" t="s">
        <v>63</v>
      </c>
      <c r="C10" s="49">
        <v>1.2638888888888899E-2</v>
      </c>
      <c r="D10" s="50">
        <f t="shared" si="0"/>
        <v>7.3401895543456441E-2</v>
      </c>
      <c r="E10" s="50">
        <f t="shared" si="1"/>
        <v>6.4546636718288294E-2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 t="shared" si="6"/>
        <v>1.2638888888888899E-2</v>
      </c>
      <c r="M10" s="50">
        <f t="shared" si="7"/>
        <v>7.3401895543456441E-2</v>
      </c>
      <c r="N10" s="52">
        <f t="shared" si="8"/>
        <v>6.4546636718288294E-2</v>
      </c>
    </row>
    <row r="11" spans="2:14" x14ac:dyDescent="0.25">
      <c r="B11" s="48" t="s">
        <v>12</v>
      </c>
      <c r="C11" s="49">
        <v>6.4583333333333298E-3</v>
      </c>
      <c r="D11" s="50">
        <f t="shared" si="0"/>
        <v>3.7507562008469449E-2</v>
      </c>
      <c r="E11" s="50">
        <f t="shared" si="1"/>
        <v>3.2982622059345074E-2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6.4583333333333298E-3</v>
      </c>
      <c r="M11" s="50">
        <f t="shared" si="7"/>
        <v>3.7507562008469449E-2</v>
      </c>
      <c r="N11" s="52">
        <f t="shared" si="8"/>
        <v>3.2982622059345074E-2</v>
      </c>
    </row>
    <row r="12" spans="2:14" x14ac:dyDescent="0.25">
      <c r="B12" s="48" t="s">
        <v>154</v>
      </c>
      <c r="C12" s="49">
        <v>3.59953703703704E-3</v>
      </c>
      <c r="D12" s="50">
        <f t="shared" si="0"/>
        <v>2.0904752302211494E-2</v>
      </c>
      <c r="E12" s="50">
        <f t="shared" si="1"/>
        <v>1.8382787563541815E-2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3.59953703703704E-3</v>
      </c>
      <c r="M12" s="50">
        <f t="shared" si="7"/>
        <v>2.0904752302211494E-2</v>
      </c>
      <c r="N12" s="52">
        <f t="shared" si="8"/>
        <v>1.8382787563541815E-2</v>
      </c>
    </row>
    <row r="13" spans="2:14" x14ac:dyDescent="0.25">
      <c r="B13" s="48" t="s">
        <v>155</v>
      </c>
      <c r="C13" s="49">
        <v>0</v>
      </c>
      <c r="D13" s="50">
        <f t="shared" si="0"/>
        <v>0</v>
      </c>
      <c r="E13" s="50">
        <f t="shared" si="1"/>
        <v>0</v>
      </c>
      <c r="F13" s="49">
        <v>0</v>
      </c>
      <c r="G13" s="50">
        <f t="shared" si="2"/>
        <v>0</v>
      </c>
      <c r="H13" s="50">
        <f t="shared" si="3"/>
        <v>0</v>
      </c>
      <c r="I13" s="49">
        <v>0</v>
      </c>
      <c r="J13" s="50">
        <f t="shared" si="4"/>
        <v>0</v>
      </c>
      <c r="K13" s="50">
        <f t="shared" si="5"/>
        <v>0</v>
      </c>
      <c r="L13" s="51">
        <f t="shared" si="6"/>
        <v>0</v>
      </c>
      <c r="M13" s="50">
        <f t="shared" si="7"/>
        <v>0</v>
      </c>
      <c r="N13" s="52">
        <f t="shared" si="8"/>
        <v>0</v>
      </c>
    </row>
    <row r="14" spans="2:14" x14ac:dyDescent="0.25">
      <c r="B14" s="48" t="s">
        <v>156</v>
      </c>
      <c r="C14" s="49">
        <v>1.4814814814814801E-3</v>
      </c>
      <c r="D14" s="50">
        <f t="shared" si="0"/>
        <v>8.6038851919069664E-3</v>
      </c>
      <c r="E14" s="50">
        <f t="shared" si="1"/>
        <v>7.5659061354770036E-3</v>
      </c>
      <c r="F14" s="49">
        <v>0</v>
      </c>
      <c r="G14" s="50">
        <f t="shared" si="2"/>
        <v>0</v>
      </c>
      <c r="H14" s="50">
        <f t="shared" si="3"/>
        <v>0</v>
      </c>
      <c r="I14" s="49">
        <v>0</v>
      </c>
      <c r="J14" s="50">
        <f t="shared" si="4"/>
        <v>0</v>
      </c>
      <c r="K14" s="50">
        <f t="shared" si="5"/>
        <v>0</v>
      </c>
      <c r="L14" s="51">
        <f t="shared" si="6"/>
        <v>1.4814814814814801E-3</v>
      </c>
      <c r="M14" s="50">
        <f t="shared" si="7"/>
        <v>8.6038851919069664E-3</v>
      </c>
      <c r="N14" s="52">
        <f t="shared" si="8"/>
        <v>7.5659061354770036E-3</v>
      </c>
    </row>
    <row r="15" spans="2:14" x14ac:dyDescent="0.25">
      <c r="B15" s="48" t="s">
        <v>157</v>
      </c>
      <c r="C15" s="49">
        <v>2.6967592592592599E-3</v>
      </c>
      <c r="D15" s="50">
        <f t="shared" si="0"/>
        <v>1.5661759763393169E-2</v>
      </c>
      <c r="E15" s="50">
        <f t="shared" si="1"/>
        <v>1.3772313512235498E-2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2.6967592592592599E-3</v>
      </c>
      <c r="M15" s="50">
        <f t="shared" si="7"/>
        <v>1.5661759763393169E-2</v>
      </c>
      <c r="N15" s="52">
        <f t="shared" si="8"/>
        <v>1.3772313512235498E-2</v>
      </c>
    </row>
    <row r="16" spans="2:14" x14ac:dyDescent="0.25">
      <c r="B16" s="48" t="s">
        <v>158</v>
      </c>
      <c r="C16" s="49">
        <v>9.2592592592592602E-5</v>
      </c>
      <c r="D16" s="50">
        <f t="shared" si="0"/>
        <v>5.3774282449418594E-4</v>
      </c>
      <c r="E16" s="50">
        <f t="shared" si="1"/>
        <v>4.7286913346731321E-4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9.2592592592592602E-5</v>
      </c>
      <c r="M16" s="50">
        <f t="shared" si="7"/>
        <v>5.3774282449418594E-4</v>
      </c>
      <c r="N16" s="52">
        <f t="shared" si="8"/>
        <v>4.7286913346731321E-4</v>
      </c>
    </row>
    <row r="17" spans="2:14" x14ac:dyDescent="0.25">
      <c r="B17" s="48" t="s">
        <v>159</v>
      </c>
      <c r="C17" s="49">
        <v>1.39351851851852E-2</v>
      </c>
      <c r="D17" s="50">
        <f t="shared" si="0"/>
        <v>8.0930295086375073E-2</v>
      </c>
      <c r="E17" s="50">
        <f t="shared" si="1"/>
        <v>7.1166804586830709E-2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1.39351851851852E-2</v>
      </c>
      <c r="M17" s="50">
        <f t="shared" si="7"/>
        <v>8.0930295086375073E-2</v>
      </c>
      <c r="N17" s="52">
        <f t="shared" si="8"/>
        <v>7.1166804586830709E-2</v>
      </c>
    </row>
    <row r="18" spans="2:14" x14ac:dyDescent="0.25">
      <c r="B18" s="48" t="s">
        <v>160</v>
      </c>
      <c r="C18" s="49">
        <v>0</v>
      </c>
      <c r="D18" s="50">
        <f t="shared" si="0"/>
        <v>0</v>
      </c>
      <c r="E18" s="50">
        <f t="shared" si="1"/>
        <v>0</v>
      </c>
      <c r="F18" s="49">
        <v>0</v>
      </c>
      <c r="G18" s="50">
        <f t="shared" si="2"/>
        <v>0</v>
      </c>
      <c r="H18" s="50">
        <f t="shared" si="3"/>
        <v>0</v>
      </c>
      <c r="I18" s="49">
        <v>0</v>
      </c>
      <c r="J18" s="50">
        <f t="shared" si="4"/>
        <v>0</v>
      </c>
      <c r="K18" s="50">
        <f t="shared" si="5"/>
        <v>0</v>
      </c>
      <c r="L18" s="51">
        <f t="shared" si="6"/>
        <v>0</v>
      </c>
      <c r="M18" s="50">
        <f t="shared" si="7"/>
        <v>0</v>
      </c>
      <c r="N18" s="52">
        <f t="shared" si="8"/>
        <v>0</v>
      </c>
    </row>
    <row r="19" spans="2:14" x14ac:dyDescent="0.25">
      <c r="B19" s="48" t="s">
        <v>161</v>
      </c>
      <c r="C19" s="49">
        <v>2.8703703703703699E-3</v>
      </c>
      <c r="D19" s="50">
        <f t="shared" si="0"/>
        <v>1.6670027559319761E-2</v>
      </c>
      <c r="E19" s="50">
        <f t="shared" si="1"/>
        <v>1.4658943137486705E-2</v>
      </c>
      <c r="F19" s="53">
        <v>0</v>
      </c>
      <c r="G19" s="50">
        <f t="shared" si="2"/>
        <v>0</v>
      </c>
      <c r="H19" s="50">
        <f t="shared" si="3"/>
        <v>0</v>
      </c>
      <c r="I19" s="53">
        <v>0</v>
      </c>
      <c r="J19" s="50">
        <f t="shared" si="4"/>
        <v>0</v>
      </c>
      <c r="K19" s="50">
        <f t="shared" si="5"/>
        <v>0</v>
      </c>
      <c r="L19" s="51">
        <f t="shared" si="6"/>
        <v>2.8703703703703699E-3</v>
      </c>
      <c r="M19" s="50">
        <f t="shared" si="7"/>
        <v>1.6670027559319761E-2</v>
      </c>
      <c r="N19" s="52">
        <f t="shared" si="8"/>
        <v>1.4658943137486705E-2</v>
      </c>
    </row>
    <row r="20" spans="2:14" x14ac:dyDescent="0.25">
      <c r="B20" s="48" t="s">
        <v>162</v>
      </c>
      <c r="C20" s="49">
        <v>2.9166666666666698E-3</v>
      </c>
      <c r="D20" s="50">
        <f t="shared" si="0"/>
        <v>1.6938898971566876E-2</v>
      </c>
      <c r="E20" s="50">
        <f t="shared" si="1"/>
        <v>1.4895377704220381E-2</v>
      </c>
      <c r="F20" s="53">
        <v>0</v>
      </c>
      <c r="G20" s="50">
        <f t="shared" si="2"/>
        <v>0</v>
      </c>
      <c r="H20" s="50">
        <f t="shared" si="3"/>
        <v>0</v>
      </c>
      <c r="I20" s="53">
        <v>0</v>
      </c>
      <c r="J20" s="50">
        <f t="shared" si="4"/>
        <v>0</v>
      </c>
      <c r="K20" s="50">
        <f t="shared" si="5"/>
        <v>0</v>
      </c>
      <c r="L20" s="51">
        <f t="shared" si="6"/>
        <v>2.9166666666666698E-3</v>
      </c>
      <c r="M20" s="50">
        <f t="shared" si="7"/>
        <v>1.6938898971566876E-2</v>
      </c>
      <c r="N20" s="52">
        <f t="shared" si="8"/>
        <v>1.4895377704220381E-2</v>
      </c>
    </row>
    <row r="21" spans="2:14" x14ac:dyDescent="0.25">
      <c r="B21" s="48" t="s">
        <v>163</v>
      </c>
      <c r="C21" s="49">
        <v>0</v>
      </c>
      <c r="D21" s="50">
        <f t="shared" si="0"/>
        <v>0</v>
      </c>
      <c r="E21" s="50">
        <f t="shared" si="1"/>
        <v>0</v>
      </c>
      <c r="F21" s="49">
        <v>0</v>
      </c>
      <c r="G21" s="50">
        <f t="shared" si="2"/>
        <v>0</v>
      </c>
      <c r="H21" s="50">
        <f t="shared" si="3"/>
        <v>0</v>
      </c>
      <c r="I21" s="49">
        <v>0</v>
      </c>
      <c r="J21" s="50">
        <f t="shared" si="4"/>
        <v>0</v>
      </c>
      <c r="K21" s="50">
        <f t="shared" si="5"/>
        <v>0</v>
      </c>
      <c r="L21" s="51">
        <f t="shared" si="6"/>
        <v>0</v>
      </c>
      <c r="M21" s="50">
        <f t="shared" si="7"/>
        <v>0</v>
      </c>
      <c r="N21" s="52">
        <f t="shared" si="8"/>
        <v>0</v>
      </c>
    </row>
    <row r="22" spans="2:14" x14ac:dyDescent="0.25">
      <c r="B22" s="48" t="s">
        <v>164</v>
      </c>
      <c r="C22" s="49">
        <v>0</v>
      </c>
      <c r="D22" s="50">
        <f t="shared" si="0"/>
        <v>0</v>
      </c>
      <c r="E22" s="50">
        <f t="shared" si="1"/>
        <v>0</v>
      </c>
      <c r="F22" s="49">
        <v>0</v>
      </c>
      <c r="G22" s="50">
        <f t="shared" si="2"/>
        <v>0</v>
      </c>
      <c r="H22" s="50">
        <f t="shared" si="3"/>
        <v>0</v>
      </c>
      <c r="I22" s="49">
        <v>0</v>
      </c>
      <c r="J22" s="50">
        <f t="shared" si="4"/>
        <v>0</v>
      </c>
      <c r="K22" s="50">
        <f t="shared" si="5"/>
        <v>0</v>
      </c>
      <c r="L22" s="51">
        <f t="shared" si="6"/>
        <v>0</v>
      </c>
      <c r="M22" s="50">
        <f t="shared" si="7"/>
        <v>0</v>
      </c>
      <c r="N22" s="52">
        <f t="shared" si="8"/>
        <v>0</v>
      </c>
    </row>
    <row r="23" spans="2:14" x14ac:dyDescent="0.25">
      <c r="B23" s="48" t="s">
        <v>165</v>
      </c>
      <c r="C23" s="49">
        <v>0</v>
      </c>
      <c r="D23" s="50">
        <f t="shared" si="0"/>
        <v>0</v>
      </c>
      <c r="E23" s="50">
        <f t="shared" si="1"/>
        <v>0</v>
      </c>
      <c r="F23" s="49">
        <v>0</v>
      </c>
      <c r="G23" s="50">
        <f t="shared" si="2"/>
        <v>0</v>
      </c>
      <c r="H23" s="50">
        <f t="shared" si="3"/>
        <v>0</v>
      </c>
      <c r="I23" s="49">
        <v>0</v>
      </c>
      <c r="J23" s="50">
        <f t="shared" si="4"/>
        <v>0</v>
      </c>
      <c r="K23" s="50">
        <f t="shared" si="5"/>
        <v>0</v>
      </c>
      <c r="L23" s="51">
        <f t="shared" si="6"/>
        <v>0</v>
      </c>
      <c r="M23" s="50">
        <f t="shared" si="7"/>
        <v>0</v>
      </c>
      <c r="N23" s="52">
        <f t="shared" si="8"/>
        <v>0</v>
      </c>
    </row>
    <row r="24" spans="2:14" ht="15.75" thickBot="1" x14ac:dyDescent="0.3">
      <c r="B24" s="59" t="s">
        <v>13</v>
      </c>
      <c r="C24" s="60">
        <v>7.4074074074074103E-3</v>
      </c>
      <c r="D24" s="50">
        <f t="shared" si="0"/>
        <v>4.3019425959534889E-2</v>
      </c>
      <c r="E24" s="50">
        <f t="shared" si="1"/>
        <v>3.7829530677385065E-2</v>
      </c>
      <c r="F24" s="60">
        <v>0</v>
      </c>
      <c r="G24" s="50">
        <f>IFERROR(F24/F$25,0)</f>
        <v>0</v>
      </c>
      <c r="H24" s="50">
        <f t="shared" si="3"/>
        <v>0</v>
      </c>
      <c r="I24" s="60">
        <v>0</v>
      </c>
      <c r="J24" s="50">
        <f t="shared" si="4"/>
        <v>0</v>
      </c>
      <c r="K24" s="50">
        <f t="shared" si="5"/>
        <v>0</v>
      </c>
      <c r="L24" s="51">
        <f t="shared" si="6"/>
        <v>7.4074074074074103E-3</v>
      </c>
      <c r="M24" s="50">
        <f t="shared" si="7"/>
        <v>4.3019425959534889E-2</v>
      </c>
      <c r="N24" s="52">
        <f t="shared" si="8"/>
        <v>3.7829530677385065E-2</v>
      </c>
    </row>
    <row r="25" spans="2:14" s="2" customFormat="1" ht="16.5" thickTop="1" thickBot="1" x14ac:dyDescent="0.3">
      <c r="B25" s="67" t="s">
        <v>3</v>
      </c>
      <c r="C25" s="68">
        <f>SUM(C7:C24)</f>
        <v>0.17218749999999991</v>
      </c>
      <c r="D25" s="69">
        <f>IFERROR(SUM(D7:D24),0)</f>
        <v>1</v>
      </c>
      <c r="E25" s="69">
        <f>IFERROR(SUM(E7:E24),0)</f>
        <v>0.87935926232415196</v>
      </c>
      <c r="F25" s="68">
        <f>SUM(F7:F24)</f>
        <v>0</v>
      </c>
      <c r="G25" s="69">
        <f>IFERROR(SUM(G7:G24),0)</f>
        <v>0</v>
      </c>
      <c r="H25" s="69">
        <f>IFERROR(SUM(H7:H24),0)</f>
        <v>0</v>
      </c>
      <c r="I25" s="68">
        <f>SUM(I7:I24)</f>
        <v>0</v>
      </c>
      <c r="J25" s="69">
        <f>IFERROR(SUM(J7:J24),0)</f>
        <v>0</v>
      </c>
      <c r="K25" s="69">
        <f>IFERROR(SUM(K7:K24),0)</f>
        <v>0</v>
      </c>
      <c r="L25" s="68">
        <f>SUM(L7:L24)</f>
        <v>0.17218749999999991</v>
      </c>
      <c r="M25" s="69">
        <f>IFERROR(SUM(M7:M24),0)</f>
        <v>1</v>
      </c>
      <c r="N25" s="70">
        <f>IFERROR(SUM(N7:N24),0)</f>
        <v>0.87935926232415196</v>
      </c>
    </row>
    <row r="26" spans="2:14" ht="15.75" thickTop="1" x14ac:dyDescent="0.25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75"/>
    </row>
    <row r="27" spans="2:14" s="3" customFormat="1" x14ac:dyDescent="0.25">
      <c r="B27" s="45" t="s">
        <v>14</v>
      </c>
      <c r="C27" s="46" t="s">
        <v>4</v>
      </c>
      <c r="D27" s="54" t="s">
        <v>5</v>
      </c>
      <c r="E27" s="54" t="s">
        <v>5</v>
      </c>
      <c r="F27" s="46" t="s">
        <v>4</v>
      </c>
      <c r="G27" s="54" t="s">
        <v>5</v>
      </c>
      <c r="H27" s="54" t="s">
        <v>5</v>
      </c>
      <c r="I27" s="46" t="s">
        <v>4</v>
      </c>
      <c r="J27" s="54" t="s">
        <v>5</v>
      </c>
      <c r="K27" s="54" t="s">
        <v>5</v>
      </c>
      <c r="L27" s="54" t="s">
        <v>4</v>
      </c>
      <c r="M27" s="54" t="s">
        <v>5</v>
      </c>
      <c r="N27" s="55" t="s">
        <v>5</v>
      </c>
    </row>
    <row r="28" spans="2:14" x14ac:dyDescent="0.25">
      <c r="B28" s="56" t="s">
        <v>15</v>
      </c>
      <c r="C28" s="49">
        <v>0</v>
      </c>
      <c r="D28" s="57"/>
      <c r="E28" s="50">
        <f>IFERROR(C28/C$36,0)</f>
        <v>0</v>
      </c>
      <c r="F28" s="49">
        <v>0</v>
      </c>
      <c r="G28" s="57"/>
      <c r="H28" s="50">
        <f>IFERROR(F28/F$36,0)</f>
        <v>0</v>
      </c>
      <c r="I28" s="49">
        <v>0</v>
      </c>
      <c r="J28" s="57"/>
      <c r="K28" s="50">
        <f>IFERROR(I28/I$36,0)</f>
        <v>0</v>
      </c>
      <c r="L28" s="51">
        <f>SUM(C28,F28,I28)</f>
        <v>0</v>
      </c>
      <c r="M28" s="57"/>
      <c r="N28" s="52">
        <f>IFERROR(L28/L$36,0)</f>
        <v>0</v>
      </c>
    </row>
    <row r="29" spans="2:14" x14ac:dyDescent="0.25">
      <c r="B29" s="56" t="s">
        <v>16</v>
      </c>
      <c r="C29" s="49">
        <v>0</v>
      </c>
      <c r="D29" s="57"/>
      <c r="E29" s="50">
        <f t="shared" ref="E29:E33" si="9">IFERROR(C29/C$36,0)</f>
        <v>0</v>
      </c>
      <c r="F29" s="49">
        <v>0</v>
      </c>
      <c r="G29" s="57"/>
      <c r="H29" s="50">
        <f t="shared" ref="H29:H33" si="10">IFERROR(F29/F$36,0)</f>
        <v>0</v>
      </c>
      <c r="I29" s="49">
        <v>0</v>
      </c>
      <c r="J29" s="57"/>
      <c r="K29" s="50">
        <f t="shared" ref="K29:K33" si="11">IFERROR(I29/I$36,0)</f>
        <v>0</v>
      </c>
      <c r="L29" s="51">
        <f t="shared" ref="L29:L33" si="12">SUM(C29,F29,I29)</f>
        <v>0</v>
      </c>
      <c r="M29" s="57"/>
      <c r="N29" s="52">
        <f t="shared" ref="N29:N33" si="13">IFERROR(L29/L$36,0)</f>
        <v>0</v>
      </c>
    </row>
    <row r="30" spans="2:14" x14ac:dyDescent="0.25">
      <c r="B30" s="56" t="s">
        <v>17</v>
      </c>
      <c r="C30" s="49">
        <v>0</v>
      </c>
      <c r="D30" s="57"/>
      <c r="E30" s="50">
        <f t="shared" si="9"/>
        <v>0</v>
      </c>
      <c r="F30" s="49">
        <v>0</v>
      </c>
      <c r="G30" s="57"/>
      <c r="H30" s="50">
        <f t="shared" si="10"/>
        <v>0</v>
      </c>
      <c r="I30" s="49">
        <v>0</v>
      </c>
      <c r="J30" s="57"/>
      <c r="K30" s="50">
        <f t="shared" si="11"/>
        <v>0</v>
      </c>
      <c r="L30" s="51">
        <f t="shared" si="12"/>
        <v>0</v>
      </c>
      <c r="M30" s="57"/>
      <c r="N30" s="52">
        <f t="shared" si="13"/>
        <v>0</v>
      </c>
    </row>
    <row r="31" spans="2:14" x14ac:dyDescent="0.25">
      <c r="B31" s="56" t="s">
        <v>18</v>
      </c>
      <c r="C31" s="49">
        <v>4.0509259259259301E-4</v>
      </c>
      <c r="D31" s="57"/>
      <c r="E31" s="50">
        <f t="shared" si="9"/>
        <v>2.0688024589194972E-3</v>
      </c>
      <c r="F31" s="49">
        <v>0</v>
      </c>
      <c r="G31" s="57"/>
      <c r="H31" s="50">
        <f t="shared" si="10"/>
        <v>0</v>
      </c>
      <c r="I31" s="49">
        <v>0</v>
      </c>
      <c r="J31" s="57"/>
      <c r="K31" s="50">
        <f t="shared" si="11"/>
        <v>0</v>
      </c>
      <c r="L31" s="51">
        <f t="shared" si="12"/>
        <v>4.0509259259259301E-4</v>
      </c>
      <c r="M31" s="57"/>
      <c r="N31" s="52">
        <f t="shared" si="13"/>
        <v>2.0688024589194972E-3</v>
      </c>
    </row>
    <row r="32" spans="2:14" x14ac:dyDescent="0.25">
      <c r="B32" s="56" t="s">
        <v>19</v>
      </c>
      <c r="C32" s="49">
        <v>2.1562499999999998E-2</v>
      </c>
      <c r="D32" s="57"/>
      <c r="E32" s="50">
        <f t="shared" si="9"/>
        <v>0.11011939945620054</v>
      </c>
      <c r="F32" s="49">
        <v>0</v>
      </c>
      <c r="G32" s="57"/>
      <c r="H32" s="50">
        <f t="shared" si="10"/>
        <v>0</v>
      </c>
      <c r="I32" s="49">
        <v>0</v>
      </c>
      <c r="J32" s="57"/>
      <c r="K32" s="50">
        <f t="shared" si="11"/>
        <v>0</v>
      </c>
      <c r="L32" s="51">
        <f t="shared" si="12"/>
        <v>2.1562499999999998E-2</v>
      </c>
      <c r="M32" s="57"/>
      <c r="N32" s="52">
        <f t="shared" si="13"/>
        <v>0.11011939945620054</v>
      </c>
    </row>
    <row r="33" spans="2:14" ht="15.75" thickBot="1" x14ac:dyDescent="0.3">
      <c r="B33" s="62" t="s">
        <v>20</v>
      </c>
      <c r="C33" s="60">
        <v>1.65509259259259E-3</v>
      </c>
      <c r="D33" s="63"/>
      <c r="E33" s="61">
        <f t="shared" si="9"/>
        <v>8.4525357607282085E-3</v>
      </c>
      <c r="F33" s="60">
        <v>0</v>
      </c>
      <c r="G33" s="63"/>
      <c r="H33" s="61">
        <f t="shared" si="10"/>
        <v>0</v>
      </c>
      <c r="I33" s="60">
        <v>0</v>
      </c>
      <c r="J33" s="63"/>
      <c r="K33" s="61">
        <f t="shared" si="11"/>
        <v>0</v>
      </c>
      <c r="L33" s="77">
        <f t="shared" si="12"/>
        <v>1.65509259259259E-3</v>
      </c>
      <c r="M33" s="63"/>
      <c r="N33" s="74">
        <f t="shared" si="13"/>
        <v>8.4525357607282085E-3</v>
      </c>
    </row>
    <row r="34" spans="2:14" s="2" customFormat="1" ht="16.5" thickTop="1" thickBot="1" x14ac:dyDescent="0.3">
      <c r="B34" s="67" t="s">
        <v>3</v>
      </c>
      <c r="C34" s="68">
        <f>SUM(C28:C33)</f>
        <v>2.3622685185185181E-2</v>
      </c>
      <c r="D34" s="69"/>
      <c r="E34" s="69">
        <f>IFERROR(SUM(E28:E33),0)</f>
        <v>0.12064073767584825</v>
      </c>
      <c r="F34" s="68">
        <f>SUM(F28:F33)</f>
        <v>0</v>
      </c>
      <c r="G34" s="69"/>
      <c r="H34" s="69">
        <f>IFERROR(SUM(H28:H33),0)</f>
        <v>0</v>
      </c>
      <c r="I34" s="68">
        <f>SUM(I28:I33)</f>
        <v>0</v>
      </c>
      <c r="J34" s="69"/>
      <c r="K34" s="69">
        <f>IFERROR(SUM(K28:K33),0)</f>
        <v>0</v>
      </c>
      <c r="L34" s="68">
        <f>SUM(L28:L33)</f>
        <v>2.3622685185185181E-2</v>
      </c>
      <c r="M34" s="69"/>
      <c r="N34" s="70">
        <f>IFERROR(SUM(N28:N33),0)</f>
        <v>0.12064073767584825</v>
      </c>
    </row>
    <row r="35" spans="2:14" ht="16.5" thickTop="1" thickBot="1" x14ac:dyDescent="0.3">
      <c r="B35" s="6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76"/>
    </row>
    <row r="36" spans="2:14" s="2" customFormat="1" ht="16.5" thickTop="1" thickBot="1" x14ac:dyDescent="0.3">
      <c r="B36" s="67" t="s">
        <v>6</v>
      </c>
      <c r="C36" s="68">
        <f>SUM(C25,C34)</f>
        <v>0.19581018518518509</v>
      </c>
      <c r="D36" s="71"/>
      <c r="E36" s="72">
        <f>IFERROR(SUM(E25,E34),0)</f>
        <v>1.0000000000000002</v>
      </c>
      <c r="F36" s="68">
        <f>SUM(F25,F34)</f>
        <v>0</v>
      </c>
      <c r="G36" s="71"/>
      <c r="H36" s="72">
        <f>IFERROR(SUM(H25,H34),0)</f>
        <v>0</v>
      </c>
      <c r="I36" s="68">
        <f>SUM(I25,I34)</f>
        <v>0</v>
      </c>
      <c r="J36" s="71"/>
      <c r="K36" s="72">
        <f>IFERROR(SUM(K25,K34),0)</f>
        <v>0</v>
      </c>
      <c r="L36" s="78">
        <f>SUM(L25,L34)</f>
        <v>0.19581018518518509</v>
      </c>
      <c r="M36" s="71"/>
      <c r="N36" s="73">
        <f>IFERROR(SUM(N25,N34),0)</f>
        <v>1.0000000000000002</v>
      </c>
    </row>
    <row r="37" spans="2:14" s="3" customFormat="1" ht="93" customHeight="1" thickTop="1" thickBot="1" x14ac:dyDescent="0.3">
      <c r="B37" s="158" t="s">
        <v>242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60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7"/>
  <sheetViews>
    <sheetView showGridLines="0" showZeros="0" zoomScale="80" zoomScaleNormal="8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140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152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2.0254629629629598E-3</v>
      </c>
      <c r="D7" s="50">
        <f>IFERROR(C7/C$25,0)</f>
        <v>3.2814550909431799E-2</v>
      </c>
      <c r="E7" s="52">
        <f>IFERROR(C7/C$36,0)</f>
        <v>2.5528811086797918E-2</v>
      </c>
    </row>
    <row r="8" spans="2:5" x14ac:dyDescent="0.25">
      <c r="B8" s="48" t="s">
        <v>153</v>
      </c>
      <c r="C8" s="49">
        <v>4.5023148148148097E-3</v>
      </c>
      <c r="D8" s="50">
        <f t="shared" ref="D8:D24" si="0">IFERROR(C8/C$25,0)</f>
        <v>7.2942058878679855E-2</v>
      </c>
      <c r="E8" s="52">
        <f t="shared" ref="E8:E24" si="1">IFERROR(C8/C$36,0)</f>
        <v>5.67469000729394E-2</v>
      </c>
    </row>
    <row r="9" spans="2:5" x14ac:dyDescent="0.25">
      <c r="B9" s="48" t="s">
        <v>11</v>
      </c>
      <c r="C9" s="49">
        <v>2.0902777777777801E-2</v>
      </c>
      <c r="D9" s="50">
        <f t="shared" si="0"/>
        <v>0.33864616538533704</v>
      </c>
      <c r="E9" s="52">
        <f t="shared" si="1"/>
        <v>0.26345733041575525</v>
      </c>
    </row>
    <row r="10" spans="2:5" x14ac:dyDescent="0.25">
      <c r="B10" s="48" t="s">
        <v>63</v>
      </c>
      <c r="C10" s="49">
        <v>6.3657407407407402E-4</v>
      </c>
      <c r="D10" s="50">
        <f t="shared" si="0"/>
        <v>1.0313144571535723E-2</v>
      </c>
      <c r="E10" s="52">
        <f t="shared" si="1"/>
        <v>8.0233406272793573E-3</v>
      </c>
    </row>
    <row r="11" spans="2:5" x14ac:dyDescent="0.25">
      <c r="B11" s="48" t="s">
        <v>12</v>
      </c>
      <c r="C11" s="49">
        <v>4.0509259259259301E-4</v>
      </c>
      <c r="D11" s="50">
        <f t="shared" si="0"/>
        <v>6.5629101818863765E-3</v>
      </c>
      <c r="E11" s="52">
        <f t="shared" si="1"/>
        <v>5.1057622173595971E-3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2.7777777777777799E-4</v>
      </c>
      <c r="D13" s="50">
        <f t="shared" si="0"/>
        <v>4.5002812675792279E-3</v>
      </c>
      <c r="E13" s="52">
        <f t="shared" si="1"/>
        <v>3.5010940919037226E-3</v>
      </c>
    </row>
    <row r="14" spans="2:5" x14ac:dyDescent="0.25">
      <c r="B14" s="48" t="s">
        <v>156</v>
      </c>
      <c r="C14" s="49">
        <v>1.8333333333333299E-2</v>
      </c>
      <c r="D14" s="50">
        <f t="shared" si="0"/>
        <v>0.29701856366022827</v>
      </c>
      <c r="E14" s="52">
        <f t="shared" si="1"/>
        <v>0.2310722100656451</v>
      </c>
    </row>
    <row r="15" spans="2:5" x14ac:dyDescent="0.25">
      <c r="B15" s="48" t="s">
        <v>157</v>
      </c>
      <c r="C15" s="49">
        <v>2.7662037037037E-3</v>
      </c>
      <c r="D15" s="50">
        <f t="shared" si="0"/>
        <v>4.4815300956309721E-2</v>
      </c>
      <c r="E15" s="52">
        <f t="shared" si="1"/>
        <v>3.4865061998541169E-2</v>
      </c>
    </row>
    <row r="16" spans="2:5" x14ac:dyDescent="0.25">
      <c r="B16" s="48" t="s">
        <v>158</v>
      </c>
      <c r="C16" s="49">
        <v>4.2592592592592604E-3</v>
      </c>
      <c r="D16" s="50">
        <f t="shared" si="0"/>
        <v>6.9004312769548132E-2</v>
      </c>
      <c r="E16" s="52">
        <f t="shared" si="1"/>
        <v>5.3683442742523721E-2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4.2476851851851903E-3</v>
      </c>
      <c r="D20" s="50">
        <f t="shared" si="0"/>
        <v>6.8816801050065726E-2</v>
      </c>
      <c r="E20" s="52">
        <f t="shared" si="1"/>
        <v>5.3537563822027782E-2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59" t="s">
        <v>13</v>
      </c>
      <c r="C24" s="60">
        <v>3.3680555555555599E-3</v>
      </c>
      <c r="D24" s="50">
        <f t="shared" si="0"/>
        <v>5.4565910369398174E-2</v>
      </c>
      <c r="E24" s="138">
        <f t="shared" si="1"/>
        <v>4.2450765864332662E-2</v>
      </c>
    </row>
    <row r="25" spans="2:8" s="2" customFormat="1" ht="16.5" thickTop="1" thickBot="1" x14ac:dyDescent="0.3">
      <c r="B25" s="67" t="s">
        <v>3</v>
      </c>
      <c r="C25" s="68">
        <f>SUM(C7:C24)</f>
        <v>6.1724537037037022E-2</v>
      </c>
      <c r="D25" s="69">
        <f>IFERROR(SUM(D7:D24),0)</f>
        <v>1</v>
      </c>
      <c r="E25" s="70">
        <f>IFERROR(SUM(E7:E24),0)</f>
        <v>0.77797228300510568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3.3564814814814801E-4</v>
      </c>
      <c r="D31" s="57"/>
      <c r="E31" s="52">
        <f t="shared" si="2"/>
        <v>4.2304886943836601E-3</v>
      </c>
    </row>
    <row r="32" spans="2:8" x14ac:dyDescent="0.25">
      <c r="B32" s="56" t="s">
        <v>19</v>
      </c>
      <c r="C32" s="49">
        <v>1.72800925925926E-2</v>
      </c>
      <c r="D32" s="57"/>
      <c r="E32" s="52">
        <f t="shared" si="2"/>
        <v>0.21779722830051068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1.7615740740740748E-2</v>
      </c>
      <c r="D34" s="69"/>
      <c r="E34" s="70">
        <f>IFERROR(SUM(E28:E33),0)</f>
        <v>0.22202771699489435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7.9340277777777773E-2</v>
      </c>
      <c r="D36" s="71"/>
      <c r="E36" s="73">
        <f>IFERROR(SUM(E25,E34),0)</f>
        <v>1</v>
      </c>
      <c r="F36" s="1"/>
      <c r="G36" s="1"/>
      <c r="H36" s="1"/>
    </row>
    <row r="37" spans="2:8" ht="66" customHeight="1" thickTop="1" thickBot="1" x14ac:dyDescent="0.3">
      <c r="B37" s="158" t="s">
        <v>243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7"/>
  <sheetViews>
    <sheetView showGridLines="0" showZeros="0" topLeftCell="A7" zoomScale="80" zoomScaleNormal="8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141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23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244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7"/>
  <sheetViews>
    <sheetView showGridLines="0" showZeros="0" topLeftCell="A3" zoomScale="80" zoomScaleNormal="8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142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27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69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7"/>
  <sheetViews>
    <sheetView showGridLines="0" showZeros="0" zoomScale="80" zoomScaleNormal="8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143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62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70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7"/>
  <sheetViews>
    <sheetView showGridLines="0" showZeros="0" zoomScale="70" zoomScaleNormal="7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144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28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245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72"/>
  <sheetViews>
    <sheetView showGridLines="0" showZeros="0" zoomScale="90" zoomScaleNormal="9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7" t="s">
        <v>40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s="5" customFormat="1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2.7766203703703699E-2</v>
      </c>
      <c r="D7" s="15">
        <f>IFERROR(C7/C$25,0)</f>
        <v>0.21186964585357232</v>
      </c>
      <c r="E7" s="15">
        <f>IFERROR(C7/C$36,0)</f>
        <v>0.12516304064277139</v>
      </c>
      <c r="F7" s="14">
        <v>6.9328703703703696E-3</v>
      </c>
      <c r="G7" s="15">
        <f>IFERROR(F7/F$25,0)</f>
        <v>0.21546762589928053</v>
      </c>
      <c r="H7" s="15">
        <f>IFERROR(F7/F$36,0)</f>
        <v>0.14426782273603081</v>
      </c>
      <c r="I7" s="14">
        <v>5.2430555555555598E-3</v>
      </c>
      <c r="J7" s="15">
        <f>IFERROR(I7/I$25,0)</f>
        <v>0.17653936087295413</v>
      </c>
      <c r="K7" s="15">
        <f>IFERROR(I7/I$36,0)</f>
        <v>8.5102385872628236E-2</v>
      </c>
      <c r="L7" s="16">
        <f>SUM(C7,F7,I7)</f>
        <v>3.9942129629629633E-2</v>
      </c>
      <c r="M7" s="15">
        <f>IFERROR(L7/L$25,0)</f>
        <v>0.20703101565780799</v>
      </c>
      <c r="N7" s="17">
        <f>IFERROR(L7/L$36,0)</f>
        <v>0.12048739613155506</v>
      </c>
    </row>
    <row r="8" spans="2:14" s="5" customFormat="1" x14ac:dyDescent="0.25">
      <c r="B8" s="13" t="s">
        <v>153</v>
      </c>
      <c r="C8" s="14">
        <v>4.02662037037037E-2</v>
      </c>
      <c r="D8" s="15">
        <f t="shared" ref="D8:D24" si="0">IFERROR(C8/C$25,0)</f>
        <v>0.30725072860549318</v>
      </c>
      <c r="E8" s="15">
        <f t="shared" ref="E8:E24" si="1">IFERROR(C8/C$36,0)</f>
        <v>0.18150988678457761</v>
      </c>
      <c r="F8" s="14">
        <v>1.13425925925926E-2</v>
      </c>
      <c r="G8" s="15">
        <f t="shared" ref="G8:G24" si="2">IFERROR(F8/F$25,0)</f>
        <v>0.35251798561151104</v>
      </c>
      <c r="H8" s="15">
        <f t="shared" ref="H8:H24" si="3">IFERROR(F8/F$36,0)</f>
        <v>0.2360308285163778</v>
      </c>
      <c r="I8" s="14">
        <v>6.875E-3</v>
      </c>
      <c r="J8" s="15">
        <f t="shared" ref="J8:J24" si="4">IFERROR(I8/I$25,0)</f>
        <v>0.23148869836321118</v>
      </c>
      <c r="K8" s="15">
        <f t="shared" ref="K8:K24" si="5">IFERROR(I8/I$36,0)</f>
        <v>0.11159120796543297</v>
      </c>
      <c r="L8" s="16">
        <f t="shared" ref="L8:L24" si="6">SUM(C8,F8,I8)</f>
        <v>5.8483796296296298E-2</v>
      </c>
      <c r="M8" s="15">
        <f t="shared" ref="M8:M24" si="7">IFERROR(L8/L$25,0)</f>
        <v>0.30313756074149628</v>
      </c>
      <c r="N8" s="17">
        <f t="shared" ref="N8:N24" si="8">IFERROR(L8/L$36,0)</f>
        <v>0.17641924446616855</v>
      </c>
    </row>
    <row r="9" spans="2:14" s="5" customFormat="1" x14ac:dyDescent="0.25">
      <c r="B9" s="13" t="s">
        <v>11</v>
      </c>
      <c r="C9" s="14">
        <v>2.2349537037037001E-2</v>
      </c>
      <c r="D9" s="15">
        <f t="shared" si="0"/>
        <v>0.17053784332773969</v>
      </c>
      <c r="E9" s="15">
        <f t="shared" si="1"/>
        <v>0.10074607398132189</v>
      </c>
      <c r="F9" s="14">
        <v>3.59953703703704E-3</v>
      </c>
      <c r="G9" s="15">
        <f t="shared" si="2"/>
        <v>0.11187050359712239</v>
      </c>
      <c r="H9" s="15">
        <f t="shared" si="3"/>
        <v>7.4903660886319903E-2</v>
      </c>
      <c r="I9" s="14">
        <v>6.6087962962963001E-3</v>
      </c>
      <c r="J9" s="15">
        <f t="shared" si="4"/>
        <v>0.22252533125487148</v>
      </c>
      <c r="K9" s="15">
        <f t="shared" si="5"/>
        <v>0.10727033627653579</v>
      </c>
      <c r="L9" s="16">
        <f t="shared" si="6"/>
        <v>3.2557870370370341E-2</v>
      </c>
      <c r="M9" s="15">
        <f t="shared" si="7"/>
        <v>0.16875637410762481</v>
      </c>
      <c r="N9" s="17">
        <f t="shared" si="8"/>
        <v>9.8212415334124614E-2</v>
      </c>
    </row>
    <row r="10" spans="2:14" s="5" customFormat="1" x14ac:dyDescent="0.25">
      <c r="B10" s="13" t="s">
        <v>63</v>
      </c>
      <c r="C10" s="14">
        <v>1.3900462962963E-2</v>
      </c>
      <c r="D10" s="15">
        <f t="shared" si="0"/>
        <v>0.10606729665283078</v>
      </c>
      <c r="E10" s="15">
        <f t="shared" si="1"/>
        <v>6.2659779829916162E-2</v>
      </c>
      <c r="F10" s="14">
        <v>2.82407407407407E-3</v>
      </c>
      <c r="G10" s="15">
        <f t="shared" si="2"/>
        <v>8.7769784172661736E-2</v>
      </c>
      <c r="H10" s="15">
        <f t="shared" si="3"/>
        <v>5.8766859344893937E-2</v>
      </c>
      <c r="I10" s="14">
        <v>5.2546296296296299E-3</v>
      </c>
      <c r="J10" s="15">
        <f t="shared" si="4"/>
        <v>0.17692907248636008</v>
      </c>
      <c r="K10" s="15">
        <f t="shared" si="5"/>
        <v>8.5290249859101969E-2</v>
      </c>
      <c r="L10" s="16">
        <f t="shared" si="6"/>
        <v>2.1979166666666699E-2</v>
      </c>
      <c r="M10" s="15">
        <f t="shared" si="7"/>
        <v>0.11392405063291158</v>
      </c>
      <c r="N10" s="17">
        <f t="shared" si="8"/>
        <v>6.6301235947210477E-2</v>
      </c>
    </row>
    <row r="11" spans="2:14" s="5" customFormat="1" x14ac:dyDescent="0.25">
      <c r="B11" s="13" t="s">
        <v>12</v>
      </c>
      <c r="C11" s="14">
        <v>5.8912037037036997E-3</v>
      </c>
      <c r="D11" s="15">
        <f t="shared" si="0"/>
        <v>4.495275103771082E-2</v>
      </c>
      <c r="E11" s="15">
        <f t="shared" si="1"/>
        <v>2.6556059894610507E-2</v>
      </c>
      <c r="F11" s="14">
        <v>6.8287037037037003E-4</v>
      </c>
      <c r="G11" s="15">
        <f t="shared" si="2"/>
        <v>2.12230215827338E-2</v>
      </c>
      <c r="H11" s="15">
        <f t="shared" si="3"/>
        <v>1.4210019267822728E-2</v>
      </c>
      <c r="I11" s="14">
        <v>2.8009259259259298E-3</v>
      </c>
      <c r="J11" s="15">
        <f t="shared" si="4"/>
        <v>9.4310210444271347E-2</v>
      </c>
      <c r="K11" s="15">
        <f t="shared" si="5"/>
        <v>4.5463084726657936E-2</v>
      </c>
      <c r="L11" s="16">
        <f t="shared" si="6"/>
        <v>9.3749999999999997E-3</v>
      </c>
      <c r="M11" s="15">
        <f t="shared" si="7"/>
        <v>4.859319695242667E-2</v>
      </c>
      <c r="N11" s="17">
        <f t="shared" si="8"/>
        <v>2.8280148034355138E-2</v>
      </c>
    </row>
    <row r="12" spans="2:14" s="5" customFormat="1" x14ac:dyDescent="0.25">
      <c r="B12" s="13" t="s">
        <v>154</v>
      </c>
      <c r="C12" s="14">
        <v>3.5879629629629602E-4</v>
      </c>
      <c r="D12" s="15">
        <f t="shared" si="0"/>
        <v>2.737790338249578E-3</v>
      </c>
      <c r="E12" s="15">
        <f t="shared" si="1"/>
        <v>1.6173631762925846E-3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3.5879629629629602E-4</v>
      </c>
      <c r="M12" s="15">
        <f t="shared" si="7"/>
        <v>1.8597396364508959E-3</v>
      </c>
      <c r="N12" s="17">
        <f t="shared" si="8"/>
        <v>1.0823266531666774E-3</v>
      </c>
    </row>
    <row r="13" spans="2:14" s="5" customFormat="1" x14ac:dyDescent="0.25">
      <c r="B13" s="13" t="s">
        <v>155</v>
      </c>
      <c r="C13" s="14">
        <v>1.41203703703704E-3</v>
      </c>
      <c r="D13" s="15">
        <f t="shared" si="0"/>
        <v>1.0774529718272563E-2</v>
      </c>
      <c r="E13" s="15">
        <f t="shared" si="1"/>
        <v>6.3651066937966414E-3</v>
      </c>
      <c r="F13" s="18">
        <v>1.38888888888889E-4</v>
      </c>
      <c r="G13" s="15">
        <f t="shared" si="2"/>
        <v>4.3165467625899314E-3</v>
      </c>
      <c r="H13" s="15">
        <f t="shared" si="3"/>
        <v>2.8901734104046263E-3</v>
      </c>
      <c r="I13" s="18">
        <v>5.32407407407407E-4</v>
      </c>
      <c r="J13" s="15">
        <f t="shared" si="4"/>
        <v>1.7926734216679639E-2</v>
      </c>
      <c r="K13" s="15">
        <f t="shared" si="5"/>
        <v>8.6417433777944662E-3</v>
      </c>
      <c r="L13" s="16">
        <f t="shared" si="6"/>
        <v>2.0833333333333359E-3</v>
      </c>
      <c r="M13" s="15">
        <f t="shared" si="7"/>
        <v>1.0798488211650385E-2</v>
      </c>
      <c r="N13" s="17">
        <f t="shared" si="8"/>
        <v>6.2844773409678166E-3</v>
      </c>
    </row>
    <row r="14" spans="2:14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s="5" customFormat="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s="5" customFormat="1" x14ac:dyDescent="0.25">
      <c r="B16" s="13" t="s">
        <v>158</v>
      </c>
      <c r="C16" s="14">
        <v>9.2592592592592596E-4</v>
      </c>
      <c r="D16" s="15">
        <f>IFERROR(C16/C$25,0)</f>
        <v>7.0652653890311747E-3</v>
      </c>
      <c r="E16" s="15">
        <f t="shared" si="1"/>
        <v>4.173840454948609E-3</v>
      </c>
      <c r="F16" s="14">
        <v>0</v>
      </c>
      <c r="G16" s="15">
        <f t="shared" si="2"/>
        <v>0</v>
      </c>
      <c r="H16" s="15">
        <f t="shared" si="3"/>
        <v>0</v>
      </c>
      <c r="I16" s="14">
        <v>8.1018518518518503E-5</v>
      </c>
      <c r="J16" s="15">
        <f t="shared" si="4"/>
        <v>2.7279812938425553E-3</v>
      </c>
      <c r="K16" s="15">
        <f t="shared" si="5"/>
        <v>1.31504790531655E-3</v>
      </c>
      <c r="L16" s="16">
        <f t="shared" si="6"/>
        <v>1.0069444444444444E-3</v>
      </c>
      <c r="M16" s="15">
        <f t="shared" si="7"/>
        <v>5.2192693022976794E-3</v>
      </c>
      <c r="N16" s="17">
        <f t="shared" si="8"/>
        <v>3.0374973814677741E-3</v>
      </c>
    </row>
    <row r="17" spans="2:14" s="5" customFormat="1" x14ac:dyDescent="0.25">
      <c r="B17" s="13" t="s">
        <v>159</v>
      </c>
      <c r="C17" s="14">
        <v>8.3333333333333295E-4</v>
      </c>
      <c r="D17" s="15">
        <f>IFERROR(C17/C$25,0)</f>
        <v>6.358738850128054E-3</v>
      </c>
      <c r="E17" s="15">
        <f t="shared" si="1"/>
        <v>3.7564564094537461E-3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8.3333333333333295E-4</v>
      </c>
      <c r="M17" s="15">
        <f t="shared" si="7"/>
        <v>4.3193952846601463E-3</v>
      </c>
      <c r="N17" s="17">
        <f t="shared" si="8"/>
        <v>2.5137909363871225E-3</v>
      </c>
    </row>
    <row r="18" spans="2:14" s="5" customFormat="1" x14ac:dyDescent="0.25">
      <c r="B18" s="13" t="s">
        <v>160</v>
      </c>
      <c r="C18" s="14">
        <v>4.4907407407407396E-3</v>
      </c>
      <c r="D18" s="15">
        <f t="shared" si="0"/>
        <v>3.4266537136801188E-2</v>
      </c>
      <c r="E18" s="15">
        <f t="shared" si="1"/>
        <v>2.0243126206500747E-2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4.4907407407407396E-3</v>
      </c>
      <c r="M18" s="15">
        <f t="shared" si="7"/>
        <v>2.3276741256224129E-2</v>
      </c>
      <c r="N18" s="17">
        <f t="shared" si="8"/>
        <v>1.3546540046086162E-2</v>
      </c>
    </row>
    <row r="19" spans="2:14" s="5" customFormat="1" x14ac:dyDescent="0.25">
      <c r="B19" s="13" t="s">
        <v>161</v>
      </c>
      <c r="C19" s="14">
        <v>2.7546296296296299E-3</v>
      </c>
      <c r="D19" s="15">
        <f t="shared" si="0"/>
        <v>2.1019164532367747E-2</v>
      </c>
      <c r="E19" s="15">
        <f t="shared" si="1"/>
        <v>1.2417175353472112E-2</v>
      </c>
      <c r="F19" s="14">
        <v>4.2824074074074102E-4</v>
      </c>
      <c r="G19" s="15">
        <f t="shared" si="2"/>
        <v>1.330935251798562E-2</v>
      </c>
      <c r="H19" s="15">
        <f t="shared" si="3"/>
        <v>8.911368015414263E-3</v>
      </c>
      <c r="I19" s="14">
        <v>3.5879629629629602E-4</v>
      </c>
      <c r="J19" s="15">
        <f t="shared" si="4"/>
        <v>1.2081060015588454E-2</v>
      </c>
      <c r="K19" s="15">
        <f t="shared" si="5"/>
        <v>5.8237835806875743E-3</v>
      </c>
      <c r="L19" s="16">
        <f t="shared" si="6"/>
        <v>3.5416666666666669E-3</v>
      </c>
      <c r="M19" s="15">
        <f t="shared" si="7"/>
        <v>1.8357429959805632E-2</v>
      </c>
      <c r="N19" s="17">
        <f t="shared" si="8"/>
        <v>1.0683611479645276E-2</v>
      </c>
    </row>
    <row r="20" spans="2:14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4">
        <v>7.6388888888888904E-4</v>
      </c>
      <c r="G20" s="15">
        <f t="shared" si="2"/>
        <v>2.3741007194244608E-2</v>
      </c>
      <c r="H20" s="15">
        <f t="shared" si="3"/>
        <v>1.5895953757225436E-2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7.6388888888888904E-4</v>
      </c>
      <c r="M20" s="15">
        <f t="shared" si="7"/>
        <v>3.9594456776051367E-3</v>
      </c>
      <c r="N20" s="17">
        <f t="shared" si="8"/>
        <v>2.3043083583548637E-3</v>
      </c>
    </row>
    <row r="21" spans="2:14" s="5" customFormat="1" x14ac:dyDescent="0.25">
      <c r="B21" s="13" t="s">
        <v>163</v>
      </c>
      <c r="C21" s="14">
        <v>7.8703703703703705E-4</v>
      </c>
      <c r="D21" s="15">
        <f t="shared" si="0"/>
        <v>6.0054755806764979E-3</v>
      </c>
      <c r="E21" s="15">
        <f t="shared" si="1"/>
        <v>3.5477643867063177E-3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7.8703703703703705E-4</v>
      </c>
      <c r="M21" s="15">
        <f t="shared" si="7"/>
        <v>4.0794288799568075E-3</v>
      </c>
      <c r="N21" s="17">
        <f t="shared" si="8"/>
        <v>2.3741358843656166E-3</v>
      </c>
    </row>
    <row r="22" spans="2:14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9.3171296296296301E-3</v>
      </c>
      <c r="D24" s="15">
        <f t="shared" si="0"/>
        <v>7.1094232977126193E-2</v>
      </c>
      <c r="E24" s="15">
        <f t="shared" si="1"/>
        <v>4.1999269577920377E-2</v>
      </c>
      <c r="F24" s="24">
        <v>5.4629629629629603E-3</v>
      </c>
      <c r="G24" s="15">
        <f t="shared" si="2"/>
        <v>0.1697841726618704</v>
      </c>
      <c r="H24" s="15">
        <f t="shared" si="3"/>
        <v>0.11368015414258183</v>
      </c>
      <c r="I24" s="24">
        <v>1.9444444444444401E-3</v>
      </c>
      <c r="J24" s="15">
        <f t="shared" si="4"/>
        <v>6.5471551052221202E-2</v>
      </c>
      <c r="K24" s="15">
        <f t="shared" si="5"/>
        <v>3.1561149727597132E-2</v>
      </c>
      <c r="L24" s="16">
        <f t="shared" si="6"/>
        <v>1.6724537037037031E-2</v>
      </c>
      <c r="M24" s="15">
        <f t="shared" si="7"/>
        <v>8.6687863699082116E-2</v>
      </c>
      <c r="N24" s="17">
        <f t="shared" si="8"/>
        <v>5.0450387542769336E-2</v>
      </c>
    </row>
    <row r="25" spans="2:14" s="7" customFormat="1" ht="16.5" thickTop="1" thickBot="1" x14ac:dyDescent="0.3">
      <c r="B25" s="36" t="s">
        <v>3</v>
      </c>
      <c r="C25" s="37">
        <f>SUM(C7:C24)</f>
        <v>0.13105324074074076</v>
      </c>
      <c r="D25" s="38">
        <f>IFERROR(SUM(D7:D24),0)</f>
        <v>0.99999999999999978</v>
      </c>
      <c r="E25" s="38">
        <f>IFERROR(SUM(E7:E24),0)</f>
        <v>0.59075494339228862</v>
      </c>
      <c r="F25" s="37">
        <f>SUM(F7:F24)</f>
        <v>3.2175925925925927E-2</v>
      </c>
      <c r="G25" s="38">
        <f>IFERROR(SUM(G7:G24),0)</f>
        <v>1</v>
      </c>
      <c r="H25" s="38">
        <f>IFERROR(SUM(H7:H24),0)</f>
        <v>0.66955684007707128</v>
      </c>
      <c r="I25" s="37">
        <f>SUM(I7:I24)</f>
        <v>2.9699074074074079E-2</v>
      </c>
      <c r="J25" s="38">
        <f>IFERROR(SUM(J7:J24),0)</f>
        <v>1.0000000000000002</v>
      </c>
      <c r="K25" s="38">
        <f>IFERROR(SUM(K7:K24),0)</f>
        <v>0.48205898929175262</v>
      </c>
      <c r="L25" s="37">
        <f>SUM(L7:L24)</f>
        <v>0.19292824074074069</v>
      </c>
      <c r="M25" s="38">
        <f>IFERROR(SUM(M7:M24),0)</f>
        <v>1.0000000000000002</v>
      </c>
      <c r="N25" s="39">
        <f>IFERROR(SUM(N7:N24),0)</f>
        <v>0.58197751553662436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1.35763888888889E-2</v>
      </c>
      <c r="D28" s="22"/>
      <c r="E28" s="15">
        <f>IFERROR(C28/C$36,0)</f>
        <v>6.1198935670684025E-2</v>
      </c>
      <c r="F28" s="14">
        <v>1.9675925925925898E-3</v>
      </c>
      <c r="G28" s="22"/>
      <c r="H28" s="15">
        <f>IFERROR(F28/F$36,0)</f>
        <v>4.0944123314065446E-2</v>
      </c>
      <c r="I28" s="14">
        <v>3.1134259259259301E-3</v>
      </c>
      <c r="J28" s="22"/>
      <c r="K28" s="15">
        <f>IFERROR(I28/I$36,0)</f>
        <v>5.0535412361450351E-2</v>
      </c>
      <c r="L28" s="16">
        <f>SUM(C28,F28,I28)</f>
        <v>1.8657407407407421E-2</v>
      </c>
      <c r="M28" s="22"/>
      <c r="N28" s="17">
        <f>IFERROR(L28/L$36,0)</f>
        <v>5.6280985964667303E-2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s="5" customFormat="1" x14ac:dyDescent="0.25">
      <c r="B31" s="21" t="s">
        <v>18</v>
      </c>
      <c r="C31" s="14">
        <v>1.75115740740741E-2</v>
      </c>
      <c r="D31" s="22"/>
      <c r="E31" s="15">
        <f t="shared" si="9"/>
        <v>7.8937757604215675E-2</v>
      </c>
      <c r="F31" s="14">
        <v>4.6180555555555601E-3</v>
      </c>
      <c r="G31" s="22"/>
      <c r="H31" s="15">
        <f t="shared" si="10"/>
        <v>9.6098265895953841E-2</v>
      </c>
      <c r="I31" s="14">
        <v>8.1597222222222193E-3</v>
      </c>
      <c r="J31" s="22"/>
      <c r="K31" s="15">
        <f t="shared" si="11"/>
        <v>0.13244411046402393</v>
      </c>
      <c r="L31" s="16">
        <f t="shared" si="12"/>
        <v>3.028935185185188E-2</v>
      </c>
      <c r="M31" s="22"/>
      <c r="N31" s="17">
        <f t="shared" si="13"/>
        <v>9.1369317785070944E-2</v>
      </c>
    </row>
    <row r="32" spans="2:14" s="5" customFormat="1" x14ac:dyDescent="0.25">
      <c r="B32" s="21" t="s">
        <v>19</v>
      </c>
      <c r="C32" s="14">
        <v>5.8206018518518497E-2</v>
      </c>
      <c r="D32" s="22"/>
      <c r="E32" s="15">
        <f t="shared" si="9"/>
        <v>0.26237804559920685</v>
      </c>
      <c r="F32" s="14">
        <v>9.2939814814814795E-3</v>
      </c>
      <c r="G32" s="22"/>
      <c r="H32" s="15">
        <f t="shared" si="10"/>
        <v>0.19340077071290937</v>
      </c>
      <c r="I32" s="14">
        <v>2.0636574074074099E-2</v>
      </c>
      <c r="J32" s="22"/>
      <c r="K32" s="15">
        <f t="shared" si="11"/>
        <v>0.33496148788277308</v>
      </c>
      <c r="L32" s="16">
        <f t="shared" si="12"/>
        <v>8.8136574074074076E-2</v>
      </c>
      <c r="M32" s="22"/>
      <c r="N32" s="17">
        <f t="shared" si="13"/>
        <v>0.26586830528594368</v>
      </c>
    </row>
    <row r="33" spans="2:14" s="5" customFormat="1" ht="15.75" thickBot="1" x14ac:dyDescent="0.3">
      <c r="B33" s="28" t="s">
        <v>20</v>
      </c>
      <c r="C33" s="24">
        <v>1.49305555555556E-3</v>
      </c>
      <c r="D33" s="29"/>
      <c r="E33" s="25">
        <f t="shared" si="9"/>
        <v>6.7303177336046514E-3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1.49305555555556E-3</v>
      </c>
      <c r="M33" s="29"/>
      <c r="N33" s="27">
        <f t="shared" si="13"/>
        <v>4.5038754276936098E-3</v>
      </c>
    </row>
    <row r="34" spans="2:14" s="7" customFormat="1" ht="16.5" thickTop="1" thickBot="1" x14ac:dyDescent="0.3">
      <c r="B34" s="36" t="s">
        <v>3</v>
      </c>
      <c r="C34" s="37">
        <f>SUM(C28:C33)</f>
        <v>9.0787037037037055E-2</v>
      </c>
      <c r="D34" s="38"/>
      <c r="E34" s="38">
        <f>IFERROR(SUM(E28:E33),0)</f>
        <v>0.40924505660771121</v>
      </c>
      <c r="F34" s="37">
        <f>SUM(F28:F33)</f>
        <v>1.5879629629629629E-2</v>
      </c>
      <c r="G34" s="38"/>
      <c r="H34" s="38">
        <f>IFERROR(SUM(H28:H33),0)</f>
        <v>0.33044315992292866</v>
      </c>
      <c r="I34" s="37">
        <f>SUM(I28:I33)</f>
        <v>3.1909722222222249E-2</v>
      </c>
      <c r="J34" s="38"/>
      <c r="K34" s="38">
        <f>IFERROR(SUM(K28:K33),0)</f>
        <v>0.51794101070824738</v>
      </c>
      <c r="L34" s="37">
        <f>SUM(L28:L33)</f>
        <v>0.13857638888888896</v>
      </c>
      <c r="M34" s="38"/>
      <c r="N34" s="39">
        <f>IFERROR(SUM(N28:N33),0)</f>
        <v>0.41802248446337553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0.22184027777777782</v>
      </c>
      <c r="D36" s="40"/>
      <c r="E36" s="41">
        <f>IFERROR(SUM(E25,E34),0)</f>
        <v>0.99999999999999978</v>
      </c>
      <c r="F36" s="37">
        <f>SUM(F25,F34)</f>
        <v>4.805555555555556E-2</v>
      </c>
      <c r="G36" s="40"/>
      <c r="H36" s="41">
        <f>IFERROR(SUM(H25,H34),0)</f>
        <v>1</v>
      </c>
      <c r="I36" s="37">
        <f>SUM(I25,I34)</f>
        <v>6.1608796296296328E-2</v>
      </c>
      <c r="J36" s="40"/>
      <c r="K36" s="41">
        <f>IFERROR(SUM(K25,K34),0)</f>
        <v>1</v>
      </c>
      <c r="L36" s="42">
        <f>SUM(L25,L34)</f>
        <v>0.33150462962962968</v>
      </c>
      <c r="M36" s="40"/>
      <c r="N36" s="43">
        <f>IFERROR(SUM(N25,N34),0)</f>
        <v>0.99999999999999989</v>
      </c>
    </row>
    <row r="37" spans="2:14" s="5" customFormat="1" ht="66" customHeight="1" thickTop="1" thickBot="1" x14ac:dyDescent="0.3">
      <c r="B37" s="144" t="s">
        <v>32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7"/>
  <sheetViews>
    <sheetView showGridLines="0" showZeros="0" zoomScale="80" zoomScaleNormal="8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145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21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61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7"/>
  <sheetViews>
    <sheetView showGridLines="0" showZeros="0" zoomScale="80" zoomScaleNormal="8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146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25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68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7"/>
  <sheetViews>
    <sheetView showGridLines="0" showZeros="0" zoomScale="70" zoomScaleNormal="7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ht="16.5" customHeight="1" x14ac:dyDescent="0.25">
      <c r="B3" s="161" t="s">
        <v>147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29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5.8449074074074098E-3</v>
      </c>
      <c r="D7" s="50">
        <f>IFERROR(C7/C$25,0)</f>
        <v>8.433533734134939E-2</v>
      </c>
      <c r="E7" s="52">
        <f>IFERROR(C7/C$36,0)</f>
        <v>7.5723496776128385E-2</v>
      </c>
    </row>
    <row r="8" spans="2:5" x14ac:dyDescent="0.25">
      <c r="B8" s="48" t="s">
        <v>153</v>
      </c>
      <c r="C8" s="49">
        <v>1.6840277777777801E-2</v>
      </c>
      <c r="D8" s="50">
        <f t="shared" ref="D8:D24" si="0">IFERROR(C8/C$25,0)</f>
        <v>0.24298597194388807</v>
      </c>
      <c r="E8" s="52">
        <f t="shared" ref="E8:E24" si="1">IFERROR(C8/C$36,0)</f>
        <v>0.21817363922627109</v>
      </c>
    </row>
    <row r="9" spans="2:5" x14ac:dyDescent="0.25">
      <c r="B9" s="48" t="s">
        <v>11</v>
      </c>
      <c r="C9" s="49">
        <v>1.6562500000000001E-2</v>
      </c>
      <c r="D9" s="50">
        <f t="shared" si="0"/>
        <v>0.23897795591182364</v>
      </c>
      <c r="E9" s="52">
        <f t="shared" si="1"/>
        <v>0.2145748987854251</v>
      </c>
    </row>
    <row r="10" spans="2:5" x14ac:dyDescent="0.25">
      <c r="B10" s="48" t="s">
        <v>63</v>
      </c>
      <c r="C10" s="49">
        <v>1.0879629629629601E-3</v>
      </c>
      <c r="D10" s="50">
        <f t="shared" si="0"/>
        <v>1.5698062792251125E-2</v>
      </c>
      <c r="E10" s="52">
        <f t="shared" si="1"/>
        <v>1.4095066726645636E-2</v>
      </c>
    </row>
    <row r="11" spans="2:5" x14ac:dyDescent="0.25">
      <c r="B11" s="48" t="s">
        <v>12</v>
      </c>
      <c r="C11" s="49">
        <v>1.7361111111111101E-2</v>
      </c>
      <c r="D11" s="50">
        <f t="shared" si="0"/>
        <v>0.25050100200400782</v>
      </c>
      <c r="E11" s="52">
        <f t="shared" si="1"/>
        <v>0.22492127755285635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1.1608796296296299E-2</v>
      </c>
      <c r="D24" s="137">
        <f t="shared" si="0"/>
        <v>0.16750167000668004</v>
      </c>
      <c r="E24" s="138">
        <f t="shared" si="1"/>
        <v>0.15039736092367675</v>
      </c>
    </row>
    <row r="25" spans="2:8" s="2" customFormat="1" ht="16.5" thickTop="1" thickBot="1" x14ac:dyDescent="0.3">
      <c r="B25" s="67" t="s">
        <v>3</v>
      </c>
      <c r="C25" s="68">
        <f>SUM(C7:C24)</f>
        <v>6.9305555555555565E-2</v>
      </c>
      <c r="D25" s="69">
        <f>IFERROR(SUM(D7:D24),0)</f>
        <v>1</v>
      </c>
      <c r="E25" s="70">
        <f>IFERROR(SUM(E7:E24),0)</f>
        <v>0.8978857399910033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1.0648148148148101E-3</v>
      </c>
      <c r="D31" s="57"/>
      <c r="E31" s="52">
        <f t="shared" si="2"/>
        <v>1.3795171689908469E-2</v>
      </c>
    </row>
    <row r="32" spans="2:8" x14ac:dyDescent="0.25">
      <c r="B32" s="56" t="s">
        <v>19</v>
      </c>
      <c r="C32" s="49">
        <v>4.6296296296296302E-3</v>
      </c>
      <c r="D32" s="57"/>
      <c r="E32" s="52">
        <f t="shared" si="2"/>
        <v>5.9979007347428406E-2</v>
      </c>
    </row>
    <row r="33" spans="2:8" ht="15.75" thickBot="1" x14ac:dyDescent="0.3">
      <c r="B33" s="62" t="s">
        <v>20</v>
      </c>
      <c r="C33" s="60">
        <v>2.1875000000000002E-3</v>
      </c>
      <c r="D33" s="63"/>
      <c r="E33" s="74">
        <f t="shared" si="2"/>
        <v>2.8340080971659919E-2</v>
      </c>
    </row>
    <row r="34" spans="2:8" s="2" customFormat="1" ht="16.5" thickTop="1" thickBot="1" x14ac:dyDescent="0.3">
      <c r="B34" s="67" t="s">
        <v>3</v>
      </c>
      <c r="C34" s="68">
        <f>SUM(C28:C33)</f>
        <v>7.8819444444444414E-3</v>
      </c>
      <c r="D34" s="69"/>
      <c r="E34" s="70">
        <f>IFERROR(SUM(E28:E33),0)</f>
        <v>0.1021142600089968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7.7187500000000006E-2</v>
      </c>
      <c r="D36" s="71"/>
      <c r="E36" s="73">
        <f>IFERROR(SUM(E25,E34),0)</f>
        <v>1</v>
      </c>
      <c r="F36" s="1"/>
      <c r="G36" s="1"/>
      <c r="H36" s="1"/>
    </row>
    <row r="37" spans="2:8" ht="66" customHeight="1" thickTop="1" thickBot="1" x14ac:dyDescent="0.3">
      <c r="B37" s="158" t="s">
        <v>246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7"/>
  <sheetViews>
    <sheetView showGridLines="0" showZeros="0" topLeftCell="A4" zoomScale="80" zoomScaleNormal="80" zoomScaleSheetLayoutView="100" zoomScalePageLayoutView="9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ht="15.75" customHeight="1" x14ac:dyDescent="0.25">
      <c r="B3" s="161" t="s">
        <v>148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22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57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7"/>
  <sheetViews>
    <sheetView showGridLines="0" showZeros="0" zoomScale="80" zoomScaleNormal="80" zoomScaleSheetLayoutView="100" zoomScalePageLayoutView="8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149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24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247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7"/>
  <sheetViews>
    <sheetView showGridLines="0" showZeros="0" zoomScale="70" zoomScaleNormal="7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150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26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58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7"/>
  <sheetViews>
    <sheetView showGridLines="0" showZeros="0" zoomScale="80" zoomScaleNormal="80" zoomScaleSheetLayoutView="80" zoomScalePageLayoutView="9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151</v>
      </c>
      <c r="C3" s="162"/>
      <c r="D3" s="162"/>
      <c r="E3" s="163"/>
    </row>
    <row r="4" spans="2:5" x14ac:dyDescent="0.25">
      <c r="B4" s="164" t="s">
        <v>184</v>
      </c>
      <c r="C4" s="165"/>
      <c r="D4" s="165"/>
      <c r="E4" s="166"/>
    </row>
    <row r="5" spans="2:5" x14ac:dyDescent="0.25">
      <c r="B5" s="58"/>
      <c r="C5" s="165" t="s">
        <v>30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ht="15" customHeight="1" x14ac:dyDescent="0.25">
      <c r="B8" s="48" t="s">
        <v>153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ht="15" customHeight="1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ht="15" customHeight="1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ht="15" customHeight="1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ht="15" customHeight="1" x14ac:dyDescent="0.25">
      <c r="B12" s="48" t="s">
        <v>154</v>
      </c>
      <c r="C12" s="49">
        <v>0</v>
      </c>
      <c r="D12" s="50">
        <f t="shared" si="0"/>
        <v>0</v>
      </c>
      <c r="E12" s="52">
        <f t="shared" si="1"/>
        <v>0</v>
      </c>
    </row>
    <row r="13" spans="2:5" ht="15" customHeight="1" x14ac:dyDescent="0.25">
      <c r="B13" s="48" t="s">
        <v>155</v>
      </c>
      <c r="C13" s="49">
        <v>0</v>
      </c>
      <c r="D13" s="50">
        <f t="shared" si="0"/>
        <v>0</v>
      </c>
      <c r="E13" s="52">
        <f t="shared" si="1"/>
        <v>0</v>
      </c>
    </row>
    <row r="14" spans="2:5" ht="15" customHeight="1" x14ac:dyDescent="0.25">
      <c r="B14" s="48" t="s">
        <v>156</v>
      </c>
      <c r="C14" s="49">
        <v>0</v>
      </c>
      <c r="D14" s="50">
        <f t="shared" si="0"/>
        <v>0</v>
      </c>
      <c r="E14" s="52">
        <f t="shared" si="1"/>
        <v>0</v>
      </c>
    </row>
    <row r="15" spans="2:5" ht="15" customHeight="1" x14ac:dyDescent="0.25">
      <c r="B15" s="48" t="s">
        <v>157</v>
      </c>
      <c r="C15" s="49">
        <v>0</v>
      </c>
      <c r="D15" s="50">
        <f t="shared" si="0"/>
        <v>0</v>
      </c>
      <c r="E15" s="52">
        <f t="shared" si="1"/>
        <v>0</v>
      </c>
    </row>
    <row r="16" spans="2:5" ht="15" customHeight="1" x14ac:dyDescent="0.25">
      <c r="B16" s="48" t="s">
        <v>158</v>
      </c>
      <c r="C16" s="49">
        <v>0</v>
      </c>
      <c r="D16" s="50">
        <f t="shared" si="0"/>
        <v>0</v>
      </c>
      <c r="E16" s="52">
        <f t="shared" si="1"/>
        <v>0</v>
      </c>
    </row>
    <row r="17" spans="2:8" ht="15" customHeight="1" x14ac:dyDescent="0.25">
      <c r="B17" s="48" t="s">
        <v>159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customHeight="1" x14ac:dyDescent="0.25">
      <c r="B18" s="48" t="s">
        <v>160</v>
      </c>
      <c r="C18" s="49">
        <v>0</v>
      </c>
      <c r="D18" s="50">
        <f t="shared" si="0"/>
        <v>0</v>
      </c>
      <c r="E18" s="52">
        <f t="shared" si="1"/>
        <v>0</v>
      </c>
    </row>
    <row r="19" spans="2:8" ht="15" customHeight="1" x14ac:dyDescent="0.25">
      <c r="B19" s="48" t="s">
        <v>161</v>
      </c>
      <c r="C19" s="49">
        <v>0</v>
      </c>
      <c r="D19" s="50">
        <f t="shared" si="0"/>
        <v>0</v>
      </c>
      <c r="E19" s="52">
        <f t="shared" si="1"/>
        <v>0</v>
      </c>
    </row>
    <row r="20" spans="2:8" ht="15" customHeight="1" x14ac:dyDescent="0.25">
      <c r="B20" s="48" t="s">
        <v>162</v>
      </c>
      <c r="C20" s="49">
        <v>0</v>
      </c>
      <c r="D20" s="50">
        <f t="shared" si="0"/>
        <v>0</v>
      </c>
      <c r="E20" s="52">
        <f t="shared" si="1"/>
        <v>0</v>
      </c>
    </row>
    <row r="21" spans="2:8" ht="15" customHeight="1" x14ac:dyDescent="0.25">
      <c r="B21" s="48" t="s">
        <v>163</v>
      </c>
      <c r="C21" s="49">
        <v>0</v>
      </c>
      <c r="D21" s="50">
        <f t="shared" si="0"/>
        <v>0</v>
      </c>
      <c r="E21" s="52">
        <f t="shared" si="1"/>
        <v>0</v>
      </c>
    </row>
    <row r="22" spans="2:8" ht="15" customHeight="1" x14ac:dyDescent="0.25">
      <c r="B22" s="48" t="s">
        <v>164</v>
      </c>
      <c r="C22" s="49">
        <v>0</v>
      </c>
      <c r="D22" s="50">
        <f t="shared" si="0"/>
        <v>0</v>
      </c>
      <c r="E22" s="52">
        <f t="shared" si="1"/>
        <v>0</v>
      </c>
    </row>
    <row r="23" spans="2:8" ht="15" customHeight="1" x14ac:dyDescent="0.25">
      <c r="B23" s="48" t="s">
        <v>165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" customHeight="1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71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77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 t="s">
        <v>167</v>
      </c>
      <c r="C6" s="91">
        <v>4.0740740740740702E-3</v>
      </c>
      <c r="D6" s="92">
        <v>0.118999323867478</v>
      </c>
    </row>
    <row r="7" spans="2:4" s="86" customFormat="1" ht="24" customHeight="1" x14ac:dyDescent="0.25">
      <c r="B7" s="90" t="s">
        <v>185</v>
      </c>
      <c r="C7" s="91">
        <v>2.8124999999999999E-3</v>
      </c>
      <c r="D7" s="92">
        <v>8.2150101419878302E-2</v>
      </c>
    </row>
    <row r="8" spans="2:4" s="86" customFormat="1" ht="24" customHeight="1" x14ac:dyDescent="0.25">
      <c r="B8" s="90" t="s">
        <v>186</v>
      </c>
      <c r="C8" s="91">
        <v>1.88657407407407E-3</v>
      </c>
      <c r="D8" s="92">
        <v>5.5104800540906003E-2</v>
      </c>
    </row>
    <row r="9" spans="2:4" s="86" customFormat="1" ht="24" customHeight="1" x14ac:dyDescent="0.25">
      <c r="B9" s="90" t="s">
        <v>91</v>
      </c>
      <c r="C9" s="91">
        <v>1.79398148148148E-3</v>
      </c>
      <c r="D9" s="92">
        <v>5.2400270453008803E-2</v>
      </c>
    </row>
    <row r="10" spans="2:4" s="86" customFormat="1" ht="24" customHeight="1" x14ac:dyDescent="0.25">
      <c r="B10" s="90" t="s">
        <v>97</v>
      </c>
      <c r="C10" s="91">
        <v>1.74768518518519E-3</v>
      </c>
      <c r="D10" s="92">
        <v>5.1048005409060203E-2</v>
      </c>
    </row>
    <row r="11" spans="2:4" s="86" customFormat="1" ht="24" customHeight="1" x14ac:dyDescent="0.25">
      <c r="B11" s="90" t="s">
        <v>187</v>
      </c>
      <c r="C11" s="91">
        <v>1.5162037037037E-3</v>
      </c>
      <c r="D11" s="92">
        <v>4.4286680189317099E-2</v>
      </c>
    </row>
    <row r="12" spans="2:4" s="86" customFormat="1" ht="24" customHeight="1" x14ac:dyDescent="0.25">
      <c r="B12" s="90" t="s">
        <v>177</v>
      </c>
      <c r="C12" s="91">
        <v>1.2847222222222201E-3</v>
      </c>
      <c r="D12" s="92">
        <v>3.7525354969574001E-2</v>
      </c>
    </row>
    <row r="13" spans="2:4" s="86" customFormat="1" ht="24" customHeight="1" x14ac:dyDescent="0.25">
      <c r="B13" s="90" t="s">
        <v>169</v>
      </c>
      <c r="C13" s="91">
        <v>1.2384259259259299E-3</v>
      </c>
      <c r="D13" s="92">
        <v>3.6173089925625401E-2</v>
      </c>
    </row>
    <row r="14" spans="2:4" s="86" customFormat="1" ht="24" customHeight="1" x14ac:dyDescent="0.25">
      <c r="B14" s="90" t="s">
        <v>178</v>
      </c>
      <c r="C14" s="91">
        <v>1.2384259259259299E-3</v>
      </c>
      <c r="D14" s="92">
        <v>3.6173089925625401E-2</v>
      </c>
    </row>
    <row r="15" spans="2:4" s="86" customFormat="1" ht="24" customHeight="1" x14ac:dyDescent="0.25">
      <c r="B15" s="90" t="s">
        <v>188</v>
      </c>
      <c r="C15" s="91">
        <v>1.19212962962963E-3</v>
      </c>
      <c r="D15" s="92">
        <v>3.4820824881676801E-2</v>
      </c>
    </row>
    <row r="16" spans="2:4" s="86" customFormat="1" ht="24" customHeight="1" x14ac:dyDescent="0.25">
      <c r="B16" s="90" t="s">
        <v>174</v>
      </c>
      <c r="C16" s="91">
        <v>1.11111111111111E-3</v>
      </c>
      <c r="D16" s="92">
        <v>3.2454361054766699E-2</v>
      </c>
    </row>
    <row r="17" spans="2:4" s="86" customFormat="1" ht="24" customHeight="1" x14ac:dyDescent="0.25">
      <c r="B17" s="90" t="s">
        <v>179</v>
      </c>
      <c r="C17" s="91">
        <v>1.07638888888889E-3</v>
      </c>
      <c r="D17" s="92">
        <v>3.1440162271805301E-2</v>
      </c>
    </row>
    <row r="18" spans="2:4" s="86" customFormat="1" ht="24" customHeight="1" x14ac:dyDescent="0.25">
      <c r="B18" s="90" t="s">
        <v>99</v>
      </c>
      <c r="C18" s="91">
        <v>8.7962962962963005E-4</v>
      </c>
      <c r="D18" s="92">
        <v>2.5693035835023699E-2</v>
      </c>
    </row>
    <row r="19" spans="2:4" s="86" customFormat="1" ht="24" customHeight="1" x14ac:dyDescent="0.25">
      <c r="B19" s="90" t="s">
        <v>92</v>
      </c>
      <c r="C19" s="91">
        <v>8.4490740740740696E-4</v>
      </c>
      <c r="D19" s="92">
        <v>2.46788370520622E-2</v>
      </c>
    </row>
    <row r="20" spans="2:4" s="86" customFormat="1" ht="24" customHeight="1" x14ac:dyDescent="0.25">
      <c r="B20" s="90" t="s">
        <v>93</v>
      </c>
      <c r="C20" s="91">
        <v>7.8703703703703705E-4</v>
      </c>
      <c r="D20" s="92">
        <v>2.2988505747126398E-2</v>
      </c>
    </row>
    <row r="21" spans="2:4" s="86" customFormat="1" ht="24" customHeight="1" x14ac:dyDescent="0.25">
      <c r="B21" s="90" t="s">
        <v>248</v>
      </c>
      <c r="C21" s="91">
        <v>7.5231481481481503E-4</v>
      </c>
      <c r="D21" s="92">
        <v>2.1974306964165E-2</v>
      </c>
    </row>
    <row r="22" spans="2:4" s="86" customFormat="1" ht="24" customHeight="1" x14ac:dyDescent="0.25">
      <c r="B22" s="90" t="s">
        <v>189</v>
      </c>
      <c r="C22" s="91">
        <v>6.7129629629629603E-4</v>
      </c>
      <c r="D22" s="92">
        <v>1.9607843137254902E-2</v>
      </c>
    </row>
    <row r="23" spans="2:4" s="86" customFormat="1" ht="24" customHeight="1" x14ac:dyDescent="0.25">
      <c r="B23" s="90" t="s">
        <v>115</v>
      </c>
      <c r="C23" s="91">
        <v>6.5972222222222203E-4</v>
      </c>
      <c r="D23" s="92">
        <v>1.92697768762677E-2</v>
      </c>
    </row>
    <row r="24" spans="2:4" s="86" customFormat="1" ht="24" customHeight="1" x14ac:dyDescent="0.25">
      <c r="B24" s="90" t="s">
        <v>190</v>
      </c>
      <c r="C24" s="91">
        <v>6.4814814814814802E-4</v>
      </c>
      <c r="D24" s="92">
        <v>1.8931710615280602E-2</v>
      </c>
    </row>
    <row r="25" spans="2:4" s="86" customFormat="1" ht="24" customHeight="1" thickBot="1" x14ac:dyDescent="0.3">
      <c r="B25" s="93" t="s">
        <v>170</v>
      </c>
      <c r="C25" s="94">
        <v>6.3657407407407402E-4</v>
      </c>
      <c r="D25" s="95">
        <v>1.85936443542934E-2</v>
      </c>
    </row>
    <row r="27" spans="2:4" x14ac:dyDescent="0.25">
      <c r="C27" s="1" t="s">
        <v>166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9"/>
  <sheetViews>
    <sheetView showGridLines="0" showZeros="0" view="pageBreakPreview" topLeftCell="A20" zoomScaleNormal="7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87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96" t="s">
        <v>10</v>
      </c>
      <c r="C5" s="97" t="s">
        <v>76</v>
      </c>
      <c r="D5" s="98" t="s">
        <v>5</v>
      </c>
    </row>
    <row r="6" spans="2:4" s="86" customFormat="1" ht="24" customHeight="1" x14ac:dyDescent="0.25">
      <c r="B6" s="90" t="s">
        <v>91</v>
      </c>
      <c r="C6" s="91">
        <v>9.6064814814814797E-4</v>
      </c>
      <c r="D6" s="92">
        <v>0.15961538461538499</v>
      </c>
    </row>
    <row r="7" spans="2:4" s="86" customFormat="1" ht="24" customHeight="1" x14ac:dyDescent="0.25">
      <c r="B7" s="90" t="s">
        <v>167</v>
      </c>
      <c r="C7" s="91">
        <v>8.1018518518518505E-4</v>
      </c>
      <c r="D7" s="92">
        <v>0.134615384615385</v>
      </c>
    </row>
    <row r="8" spans="2:4" s="86" customFormat="1" ht="24" customHeight="1" x14ac:dyDescent="0.25">
      <c r="B8" s="90" t="s">
        <v>169</v>
      </c>
      <c r="C8" s="91">
        <v>6.1342592592592601E-4</v>
      </c>
      <c r="D8" s="92">
        <v>0.10192307692307701</v>
      </c>
    </row>
    <row r="9" spans="2:4" s="86" customFormat="1" ht="24" customHeight="1" x14ac:dyDescent="0.25">
      <c r="B9" s="90" t="s">
        <v>191</v>
      </c>
      <c r="C9" s="91">
        <v>5.78703703703704E-4</v>
      </c>
      <c r="D9" s="92">
        <v>9.6153846153846104E-2</v>
      </c>
    </row>
    <row r="10" spans="2:4" s="86" customFormat="1" ht="24" customHeight="1" x14ac:dyDescent="0.25">
      <c r="B10" s="90" t="s">
        <v>97</v>
      </c>
      <c r="C10" s="91">
        <v>5.09259259259259E-4</v>
      </c>
      <c r="D10" s="92">
        <v>8.4615384615384606E-2</v>
      </c>
    </row>
    <row r="11" spans="2:4" s="86" customFormat="1" ht="24" customHeight="1" x14ac:dyDescent="0.25">
      <c r="B11" s="90" t="s">
        <v>192</v>
      </c>
      <c r="C11" s="91">
        <v>2.89351851851852E-4</v>
      </c>
      <c r="D11" s="92">
        <v>4.80769230769231E-2</v>
      </c>
    </row>
    <row r="12" spans="2:4" s="86" customFormat="1" ht="24" customHeight="1" x14ac:dyDescent="0.25">
      <c r="B12" s="90" t="s">
        <v>182</v>
      </c>
      <c r="C12" s="91">
        <v>2.19907407407407E-4</v>
      </c>
      <c r="D12" s="92">
        <v>3.6538461538461499E-2</v>
      </c>
    </row>
    <row r="13" spans="2:4" s="86" customFormat="1" ht="24" customHeight="1" x14ac:dyDescent="0.25">
      <c r="B13" s="90" t="s">
        <v>174</v>
      </c>
      <c r="C13" s="91">
        <v>1.8518518518518501E-4</v>
      </c>
      <c r="D13" s="92">
        <v>3.0769230769230799E-2</v>
      </c>
    </row>
    <row r="14" spans="2:4" s="86" customFormat="1" ht="24" customHeight="1" x14ac:dyDescent="0.25">
      <c r="B14" s="90" t="s">
        <v>188</v>
      </c>
      <c r="C14" s="91">
        <v>1.50462962962963E-4</v>
      </c>
      <c r="D14" s="92">
        <v>2.5000000000000001E-2</v>
      </c>
    </row>
    <row r="15" spans="2:4" s="86" customFormat="1" ht="24" customHeight="1" x14ac:dyDescent="0.25">
      <c r="B15" s="90" t="s">
        <v>193</v>
      </c>
      <c r="C15" s="91">
        <v>1.2731481481481499E-4</v>
      </c>
      <c r="D15" s="92">
        <v>2.11538461538462E-2</v>
      </c>
    </row>
    <row r="16" spans="2:4" s="86" customFormat="1" ht="24" customHeight="1" x14ac:dyDescent="0.25">
      <c r="B16" s="90" t="s">
        <v>179</v>
      </c>
      <c r="C16" s="91">
        <v>1.2731481481481499E-4</v>
      </c>
      <c r="D16" s="92">
        <v>2.11538461538462E-2</v>
      </c>
    </row>
    <row r="17" spans="2:4" s="86" customFormat="1" ht="24" customHeight="1" x14ac:dyDescent="0.25">
      <c r="B17" s="90" t="s">
        <v>117</v>
      </c>
      <c r="C17" s="91">
        <v>1.2731481481481499E-4</v>
      </c>
      <c r="D17" s="92">
        <v>2.11538461538462E-2</v>
      </c>
    </row>
    <row r="18" spans="2:4" s="86" customFormat="1" ht="24" customHeight="1" x14ac:dyDescent="0.25">
      <c r="B18" s="90" t="s">
        <v>99</v>
      </c>
      <c r="C18" s="91">
        <v>1.2731481481481499E-4</v>
      </c>
      <c r="D18" s="92">
        <v>2.11538461538462E-2</v>
      </c>
    </row>
    <row r="19" spans="2:4" s="86" customFormat="1" ht="24" customHeight="1" x14ac:dyDescent="0.25">
      <c r="B19" s="90" t="s">
        <v>194</v>
      </c>
      <c r="C19" s="91">
        <v>1.04166666666667E-4</v>
      </c>
      <c r="D19" s="92">
        <v>1.7307692307692302E-2</v>
      </c>
    </row>
    <row r="20" spans="2:4" s="86" customFormat="1" ht="24" customHeight="1" x14ac:dyDescent="0.25">
      <c r="B20" s="90" t="s">
        <v>195</v>
      </c>
      <c r="C20" s="91">
        <v>9.2592592592592602E-5</v>
      </c>
      <c r="D20" s="92">
        <v>1.5384615384615399E-2</v>
      </c>
    </row>
    <row r="21" spans="2:4" s="86" customFormat="1" ht="24" customHeight="1" x14ac:dyDescent="0.25">
      <c r="B21" s="90" t="s">
        <v>196</v>
      </c>
      <c r="C21" s="91">
        <v>9.2592592592592602E-5</v>
      </c>
      <c r="D21" s="92">
        <v>1.5384615384615399E-2</v>
      </c>
    </row>
    <row r="22" spans="2:4" s="86" customFormat="1" ht="24" customHeight="1" x14ac:dyDescent="0.25">
      <c r="B22" s="90" t="s">
        <v>197</v>
      </c>
      <c r="C22" s="91">
        <v>9.2592592592592602E-5</v>
      </c>
      <c r="D22" s="92">
        <v>1.5384615384615399E-2</v>
      </c>
    </row>
    <row r="23" spans="2:4" s="86" customFormat="1" ht="24" customHeight="1" x14ac:dyDescent="0.25">
      <c r="B23" s="90" t="s">
        <v>180</v>
      </c>
      <c r="C23" s="91">
        <v>9.2592592592592602E-5</v>
      </c>
      <c r="D23" s="92">
        <v>1.5384615384615399E-2</v>
      </c>
    </row>
    <row r="24" spans="2:4" s="86" customFormat="1" ht="24" customHeight="1" x14ac:dyDescent="0.25">
      <c r="B24" s="90" t="s">
        <v>93</v>
      </c>
      <c r="C24" s="91">
        <v>9.2592592592592602E-5</v>
      </c>
      <c r="D24" s="92">
        <v>1.5384615384615399E-2</v>
      </c>
    </row>
    <row r="25" spans="2:4" s="86" customFormat="1" ht="24" customHeight="1" x14ac:dyDescent="0.25">
      <c r="B25" s="90" t="s">
        <v>198</v>
      </c>
      <c r="C25" s="91">
        <v>8.1018518518518503E-5</v>
      </c>
      <c r="D25" s="92">
        <v>1.34615384615385E-2</v>
      </c>
    </row>
    <row r="26" spans="2:4" s="86" customFormat="1" ht="24" customHeight="1" x14ac:dyDescent="0.25">
      <c r="B26" s="90" t="s">
        <v>187</v>
      </c>
      <c r="C26" s="91">
        <v>8.1018518518518503E-5</v>
      </c>
      <c r="D26" s="92">
        <v>1.34615384615385E-2</v>
      </c>
    </row>
    <row r="27" spans="2:4" s="86" customFormat="1" ht="24" customHeight="1" x14ac:dyDescent="0.25">
      <c r="B27" s="90" t="s">
        <v>178</v>
      </c>
      <c r="C27" s="91">
        <v>8.1018518518518503E-5</v>
      </c>
      <c r="D27" s="92">
        <v>1.34615384615385E-2</v>
      </c>
    </row>
    <row r="28" spans="2:4" s="86" customFormat="1" ht="24" customHeight="1" x14ac:dyDescent="0.25">
      <c r="B28" s="90" t="s">
        <v>115</v>
      </c>
      <c r="C28" s="91">
        <v>8.1018518518518503E-5</v>
      </c>
      <c r="D28" s="92">
        <v>1.34615384615385E-2</v>
      </c>
    </row>
    <row r="29" spans="2:4" s="86" customFormat="1" ht="24" customHeight="1" thickBot="1" x14ac:dyDescent="0.3">
      <c r="B29" s="93" t="s">
        <v>177</v>
      </c>
      <c r="C29" s="94">
        <v>8.1018518518518503E-5</v>
      </c>
      <c r="D29" s="95">
        <v>1.34615384615385E-2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zoomScale="48" zoomScaleNormal="93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88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ht="24" customHeight="1" x14ac:dyDescent="0.25">
      <c r="B5" s="10" t="s">
        <v>10</v>
      </c>
      <c r="C5" s="11" t="s">
        <v>76</v>
      </c>
      <c r="D5" s="83" t="s">
        <v>5</v>
      </c>
    </row>
    <row r="6" spans="2:4" s="86" customFormat="1" ht="24" customHeight="1" x14ac:dyDescent="0.25">
      <c r="B6" s="90" t="s">
        <v>91</v>
      </c>
      <c r="C6" s="91">
        <v>1.4814814814814801E-3</v>
      </c>
      <c r="D6" s="92">
        <v>0.143820224719101</v>
      </c>
    </row>
    <row r="7" spans="2:4" s="86" customFormat="1" ht="24" customHeight="1" x14ac:dyDescent="0.25">
      <c r="B7" s="90" t="s">
        <v>167</v>
      </c>
      <c r="C7" s="91">
        <v>1.1226851851851901E-3</v>
      </c>
      <c r="D7" s="92">
        <v>0.10898876404494399</v>
      </c>
    </row>
    <row r="8" spans="2:4" s="86" customFormat="1" ht="24" customHeight="1" x14ac:dyDescent="0.25">
      <c r="B8" s="90" t="s">
        <v>93</v>
      </c>
      <c r="C8" s="91">
        <v>8.2175925925925895E-4</v>
      </c>
      <c r="D8" s="92">
        <v>7.9775280898876394E-2</v>
      </c>
    </row>
    <row r="9" spans="2:4" s="86" customFormat="1" ht="24" customHeight="1" x14ac:dyDescent="0.25">
      <c r="B9" s="90" t="s">
        <v>92</v>
      </c>
      <c r="C9" s="91">
        <v>6.2500000000000001E-4</v>
      </c>
      <c r="D9" s="92">
        <v>6.06741573033708E-2</v>
      </c>
    </row>
    <row r="10" spans="2:4" s="86" customFormat="1" ht="24" customHeight="1" x14ac:dyDescent="0.25">
      <c r="B10" s="90" t="s">
        <v>117</v>
      </c>
      <c r="C10" s="91">
        <v>5.4398148148148101E-4</v>
      </c>
      <c r="D10" s="92">
        <v>5.2808988764044898E-2</v>
      </c>
    </row>
    <row r="11" spans="2:4" s="86" customFormat="1" ht="24" customHeight="1" x14ac:dyDescent="0.25">
      <c r="B11" s="90" t="s">
        <v>178</v>
      </c>
      <c r="C11" s="91">
        <v>5.09259259259259E-4</v>
      </c>
      <c r="D11" s="92">
        <v>4.9438202247190997E-2</v>
      </c>
    </row>
    <row r="12" spans="2:4" s="86" customFormat="1" ht="24" customHeight="1" x14ac:dyDescent="0.25">
      <c r="B12" s="90" t="s">
        <v>179</v>
      </c>
      <c r="C12" s="91">
        <v>4.7453703703703698E-4</v>
      </c>
      <c r="D12" s="92">
        <v>4.6067415730337097E-2</v>
      </c>
    </row>
    <row r="13" spans="2:4" s="86" customFormat="1" ht="24" customHeight="1" x14ac:dyDescent="0.25">
      <c r="B13" s="90" t="s">
        <v>97</v>
      </c>
      <c r="C13" s="91">
        <v>3.5879629629629602E-4</v>
      </c>
      <c r="D13" s="92">
        <v>3.4831460674157301E-2</v>
      </c>
    </row>
    <row r="14" spans="2:4" s="86" customFormat="1" ht="24" customHeight="1" x14ac:dyDescent="0.25">
      <c r="B14" s="90" t="s">
        <v>115</v>
      </c>
      <c r="C14" s="91">
        <v>3.3564814814814801E-4</v>
      </c>
      <c r="D14" s="92">
        <v>3.25842696629213E-2</v>
      </c>
    </row>
    <row r="15" spans="2:4" s="86" customFormat="1" ht="24" customHeight="1" x14ac:dyDescent="0.25">
      <c r="B15" s="90" t="s">
        <v>99</v>
      </c>
      <c r="C15" s="91">
        <v>3.1250000000000001E-4</v>
      </c>
      <c r="D15" s="92">
        <v>3.03370786516854E-2</v>
      </c>
    </row>
    <row r="16" spans="2:4" s="86" customFormat="1" ht="24" customHeight="1" x14ac:dyDescent="0.25">
      <c r="B16" s="90" t="s">
        <v>180</v>
      </c>
      <c r="C16" s="91">
        <v>2.7777777777777799E-4</v>
      </c>
      <c r="D16" s="92">
        <v>2.6966292134831499E-2</v>
      </c>
    </row>
    <row r="17" spans="2:4" s="86" customFormat="1" ht="24" customHeight="1" x14ac:dyDescent="0.25">
      <c r="B17" s="90" t="s">
        <v>186</v>
      </c>
      <c r="C17" s="91">
        <v>2.6620370370370399E-4</v>
      </c>
      <c r="D17" s="92">
        <v>2.5842696629213499E-2</v>
      </c>
    </row>
    <row r="18" spans="2:4" s="86" customFormat="1" ht="24" customHeight="1" x14ac:dyDescent="0.25">
      <c r="B18" s="90" t="s">
        <v>182</v>
      </c>
      <c r="C18" s="91">
        <v>2.6620370370370399E-4</v>
      </c>
      <c r="D18" s="92">
        <v>2.5842696629213499E-2</v>
      </c>
    </row>
    <row r="19" spans="2:4" s="86" customFormat="1" ht="24" customHeight="1" x14ac:dyDescent="0.25">
      <c r="B19" s="90" t="s">
        <v>169</v>
      </c>
      <c r="C19" s="91">
        <v>2.5462962962962999E-4</v>
      </c>
      <c r="D19" s="92">
        <v>2.4719101123595499E-2</v>
      </c>
    </row>
    <row r="20" spans="2:4" s="86" customFormat="1" ht="24" customHeight="1" x14ac:dyDescent="0.25">
      <c r="B20" s="90" t="s">
        <v>174</v>
      </c>
      <c r="C20" s="91">
        <v>2.31481481481481E-4</v>
      </c>
      <c r="D20" s="92">
        <v>2.2471910112359599E-2</v>
      </c>
    </row>
    <row r="21" spans="2:4" s="86" customFormat="1" ht="24" customHeight="1" x14ac:dyDescent="0.25">
      <c r="B21" s="90" t="s">
        <v>197</v>
      </c>
      <c r="C21" s="91">
        <v>1.8518518518518501E-4</v>
      </c>
      <c r="D21" s="92">
        <v>1.79775280898876E-2</v>
      </c>
    </row>
    <row r="22" spans="2:4" s="86" customFormat="1" ht="24" customHeight="1" x14ac:dyDescent="0.25">
      <c r="B22" s="90" t="s">
        <v>249</v>
      </c>
      <c r="C22" s="91">
        <v>1.7361111111111101E-4</v>
      </c>
      <c r="D22" s="92">
        <v>1.6853932584269701E-2</v>
      </c>
    </row>
    <row r="23" spans="2:4" s="86" customFormat="1" ht="24" customHeight="1" x14ac:dyDescent="0.25">
      <c r="B23" s="90" t="s">
        <v>175</v>
      </c>
      <c r="C23" s="91">
        <v>1.7361111111111101E-4</v>
      </c>
      <c r="D23" s="92">
        <v>1.6853932584269701E-2</v>
      </c>
    </row>
    <row r="24" spans="2:4" s="86" customFormat="1" ht="24" customHeight="1" x14ac:dyDescent="0.25">
      <c r="B24" s="90" t="s">
        <v>199</v>
      </c>
      <c r="C24" s="91">
        <v>1.50462962962963E-4</v>
      </c>
      <c r="D24" s="92">
        <v>1.46067415730337E-2</v>
      </c>
    </row>
    <row r="25" spans="2:4" s="86" customFormat="1" ht="24" customHeight="1" x14ac:dyDescent="0.25">
      <c r="B25" s="90" t="s">
        <v>250</v>
      </c>
      <c r="C25" s="91">
        <v>1.38888888888889E-4</v>
      </c>
      <c r="D25" s="92">
        <v>1.3483146067415699E-2</v>
      </c>
    </row>
    <row r="26" spans="2:4" s="86" customFormat="1" ht="24" customHeight="1" thickBot="1" x14ac:dyDescent="0.3">
      <c r="B26" s="93" t="s">
        <v>176</v>
      </c>
      <c r="C26" s="94">
        <v>1.38888888888889E-4</v>
      </c>
      <c r="D26" s="95">
        <v>1.3483146067415699E-2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72"/>
  <sheetViews>
    <sheetView showGridLines="0" showZeros="0" topLeftCell="A4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41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1.1319444444444399E-2</v>
      </c>
      <c r="D7" s="15">
        <f>IFERROR(C7/C$25,0)</f>
        <v>0.11589050835407007</v>
      </c>
      <c r="E7" s="15">
        <f>IFERROR(C7/C$36,0)</f>
        <v>7.1512138052061788E-2</v>
      </c>
      <c r="F7" s="14">
        <v>9.1319444444444408E-3</v>
      </c>
      <c r="G7" s="15">
        <f>IFERROR(F7/F$25,0)</f>
        <v>0.23700811054370671</v>
      </c>
      <c r="H7" s="15">
        <f>IFERROR(F7/F$36,0)</f>
        <v>0.14400438036137986</v>
      </c>
      <c r="I7" s="14">
        <v>2.0451388888888901E-2</v>
      </c>
      <c r="J7" s="15">
        <f>IFERROR(I7/I$25,0)</f>
        <v>0.15015295717199195</v>
      </c>
      <c r="K7" s="17">
        <f>IFERROR(I7/I$36,0)</f>
        <v>9.2247454972592055E-2</v>
      </c>
    </row>
    <row r="8" spans="2:11" s="5" customFormat="1" x14ac:dyDescent="0.25">
      <c r="B8" s="13" t="s">
        <v>153</v>
      </c>
      <c r="C8" s="14">
        <v>2.9988425925925901E-2</v>
      </c>
      <c r="D8" s="15">
        <f t="shared" ref="D8:D24" si="0">IFERROR(C8/C$25,0)</f>
        <v>0.30702689892167329</v>
      </c>
      <c r="E8" s="15">
        <f t="shared" ref="E8:E24" si="1">IFERROR(C8/C$36,0)</f>
        <v>0.18945598128107635</v>
      </c>
      <c r="F8" s="14">
        <v>7.2453703703703699E-3</v>
      </c>
      <c r="G8" s="15">
        <f t="shared" ref="G8:G24" si="2">IFERROR(F8/F$25,0)</f>
        <v>0.18804445779513365</v>
      </c>
      <c r="H8" s="15">
        <f t="shared" ref="H8:H24" si="3">IFERROR(F8/F$36,0)</f>
        <v>0.11425442599014426</v>
      </c>
      <c r="I8" s="14">
        <v>3.72337962962963E-2</v>
      </c>
      <c r="J8" s="15">
        <f t="shared" ref="J8:J24" si="4">IFERROR(I8/I$25,0)</f>
        <v>0.27336845683208705</v>
      </c>
      <c r="K8" s="17">
        <f t="shared" ref="K8:K24" si="5">IFERROR(I8/I$36,0)</f>
        <v>0.16794570608196294</v>
      </c>
    </row>
    <row r="9" spans="2:11" s="5" customFormat="1" x14ac:dyDescent="0.25">
      <c r="B9" s="13" t="s">
        <v>11</v>
      </c>
      <c r="C9" s="14">
        <v>2.27546296296296E-2</v>
      </c>
      <c r="D9" s="15">
        <f t="shared" si="0"/>
        <v>0.23296599123118852</v>
      </c>
      <c r="E9" s="15">
        <f t="shared" si="1"/>
        <v>0.14375548405966651</v>
      </c>
      <c r="F9" s="14">
        <v>1.14814814814815E-2</v>
      </c>
      <c r="G9" s="15">
        <f t="shared" si="2"/>
        <v>0.29798738359867877</v>
      </c>
      <c r="H9" s="15">
        <f t="shared" si="3"/>
        <v>0.1810549370323056</v>
      </c>
      <c r="I9" s="14">
        <v>3.4236111111111099E-2</v>
      </c>
      <c r="J9" s="15">
        <f t="shared" si="4"/>
        <v>0.25135961930659412</v>
      </c>
      <c r="K9" s="17">
        <f t="shared" si="5"/>
        <v>0.15442443226311661</v>
      </c>
    </row>
    <row r="10" spans="2:11" s="5" customFormat="1" x14ac:dyDescent="0.25">
      <c r="B10" s="13" t="s">
        <v>63</v>
      </c>
      <c r="C10" s="14">
        <v>2.09259259259259E-2</v>
      </c>
      <c r="D10" s="15">
        <f t="shared" si="0"/>
        <v>0.21424339376703402</v>
      </c>
      <c r="E10" s="15">
        <f t="shared" si="1"/>
        <v>0.13220239836209413</v>
      </c>
      <c r="F10" s="14">
        <v>4.2361111111111098E-3</v>
      </c>
      <c r="G10" s="15">
        <f t="shared" si="2"/>
        <v>0.10994292580354456</v>
      </c>
      <c r="H10" s="15">
        <f t="shared" si="3"/>
        <v>6.6800511042161004E-2</v>
      </c>
      <c r="I10" s="14">
        <v>2.5162037037037E-2</v>
      </c>
      <c r="J10" s="15">
        <f t="shared" si="4"/>
        <v>0.18473827328348039</v>
      </c>
      <c r="K10" s="17">
        <f t="shared" si="5"/>
        <v>0.11349517097363596</v>
      </c>
    </row>
    <row r="11" spans="2:11" s="5" customFormat="1" x14ac:dyDescent="0.25">
      <c r="B11" s="13" t="s">
        <v>12</v>
      </c>
      <c r="C11" s="14">
        <v>2.6851851851851802E-3</v>
      </c>
      <c r="D11" s="15">
        <f t="shared" si="0"/>
        <v>2.7491408934707886E-2</v>
      </c>
      <c r="E11" s="15">
        <f t="shared" si="1"/>
        <v>1.696402456858729E-2</v>
      </c>
      <c r="F11" s="14">
        <v>2.16435185185185E-3</v>
      </c>
      <c r="G11" s="15">
        <f t="shared" si="2"/>
        <v>5.6173024932412087E-2</v>
      </c>
      <c r="H11" s="15">
        <f t="shared" si="3"/>
        <v>3.413031575104946E-2</v>
      </c>
      <c r="I11" s="14">
        <v>4.8495370370370402E-3</v>
      </c>
      <c r="J11" s="15">
        <f t="shared" si="4"/>
        <v>3.5605030591434425E-2</v>
      </c>
      <c r="K11" s="17">
        <f t="shared" si="5"/>
        <v>2.1874184286087197E-2</v>
      </c>
    </row>
    <row r="12" spans="2:11" s="5" customFormat="1" x14ac:dyDescent="0.25">
      <c r="B12" s="13" t="s">
        <v>154</v>
      </c>
      <c r="C12" s="14">
        <v>1.57407407407407E-3</v>
      </c>
      <c r="D12" s="15">
        <f t="shared" si="0"/>
        <v>1.611565351344944E-2</v>
      </c>
      <c r="E12" s="15">
        <f t="shared" si="1"/>
        <v>9.9444281953787496E-3</v>
      </c>
      <c r="F12" s="14">
        <v>0</v>
      </c>
      <c r="G12" s="15">
        <f t="shared" si="2"/>
        <v>0</v>
      </c>
      <c r="H12" s="15">
        <f t="shared" si="3"/>
        <v>0</v>
      </c>
      <c r="I12" s="14">
        <v>1.57407407407407E-3</v>
      </c>
      <c r="J12" s="15">
        <f t="shared" si="4"/>
        <v>1.1556764106050277E-2</v>
      </c>
      <c r="K12" s="17">
        <f t="shared" si="5"/>
        <v>7.0999738971547705E-3</v>
      </c>
    </row>
    <row r="13" spans="2:11" s="5" customFormat="1" x14ac:dyDescent="0.25">
      <c r="B13" s="13" t="s">
        <v>155</v>
      </c>
      <c r="C13" s="14">
        <v>1.2037037037037001E-3</v>
      </c>
      <c r="D13" s="15">
        <f t="shared" si="0"/>
        <v>1.2323735039696625E-2</v>
      </c>
      <c r="E13" s="15">
        <f t="shared" si="1"/>
        <v>7.6045627376425699E-3</v>
      </c>
      <c r="F13" s="14">
        <v>2.5115740740740702E-3</v>
      </c>
      <c r="G13" s="15">
        <f t="shared" si="2"/>
        <v>6.5184740162210764E-2</v>
      </c>
      <c r="H13" s="15">
        <f t="shared" si="3"/>
        <v>3.9605767475816719E-2</v>
      </c>
      <c r="I13" s="14">
        <v>3.71527777777778E-3</v>
      </c>
      <c r="J13" s="15">
        <f t="shared" si="4"/>
        <v>2.7277362338545226E-2</v>
      </c>
      <c r="K13" s="17">
        <f t="shared" si="5"/>
        <v>1.6758026624902122E-2</v>
      </c>
    </row>
    <row r="14" spans="2:11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157</v>
      </c>
      <c r="C15" s="14">
        <v>1.9212962962963001E-3</v>
      </c>
      <c r="D15" s="15">
        <f t="shared" si="0"/>
        <v>1.9670577082592788E-2</v>
      </c>
      <c r="E15" s="15">
        <f t="shared" si="1"/>
        <v>1.2138052062006469E-2</v>
      </c>
      <c r="F15" s="14">
        <v>0</v>
      </c>
      <c r="G15" s="15">
        <f t="shared" si="2"/>
        <v>0</v>
      </c>
      <c r="H15" s="15">
        <f t="shared" si="3"/>
        <v>0</v>
      </c>
      <c r="I15" s="14">
        <v>1.9212962962963001E-3</v>
      </c>
      <c r="J15" s="15">
        <f t="shared" si="4"/>
        <v>1.4106050305914374E-2</v>
      </c>
      <c r="K15" s="17">
        <f t="shared" si="5"/>
        <v>8.6661446097624807E-3</v>
      </c>
    </row>
    <row r="16" spans="2:11" s="5" customFormat="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5.3009259259259303E-3</v>
      </c>
      <c r="D24" s="15">
        <f t="shared" si="0"/>
        <v>5.4271833155587271E-2</v>
      </c>
      <c r="E24" s="15">
        <f t="shared" si="1"/>
        <v>3.3489324363849139E-2</v>
      </c>
      <c r="F24" s="24">
        <v>1.7592592592592601E-3</v>
      </c>
      <c r="G24" s="15">
        <f t="shared" si="2"/>
        <v>4.565935716431363E-2</v>
      </c>
      <c r="H24" s="15">
        <f t="shared" si="3"/>
        <v>2.7742288738820987E-2</v>
      </c>
      <c r="I24" s="24">
        <v>7.0601851851851798E-3</v>
      </c>
      <c r="J24" s="15">
        <f t="shared" si="4"/>
        <v>5.1835486063902071E-2</v>
      </c>
      <c r="K24" s="17">
        <f t="shared" si="5"/>
        <v>3.1845471156356019E-2</v>
      </c>
    </row>
    <row r="25" spans="2:11" s="5" customFormat="1" ht="16.5" thickTop="1" thickBot="1" x14ac:dyDescent="0.3">
      <c r="B25" s="36" t="s">
        <v>3</v>
      </c>
      <c r="C25" s="37">
        <f>SUM(C7:C24)</f>
        <v>9.7673611111110989E-2</v>
      </c>
      <c r="D25" s="38">
        <f>IFERROR(SUM(D7:D24),0)</f>
        <v>1</v>
      </c>
      <c r="E25" s="38">
        <f>IFERROR(SUM(E7:E24),0)</f>
        <v>0.61706639368236293</v>
      </c>
      <c r="F25" s="37">
        <f>SUM(F7:F24)</f>
        <v>3.8530092592592595E-2</v>
      </c>
      <c r="G25" s="38">
        <f>IFERROR(SUM(G7:G24),0)</f>
        <v>1.0000000000000002</v>
      </c>
      <c r="H25" s="38">
        <f>IFERROR(SUM(H7:H24),0)</f>
        <v>0.60759262639167777</v>
      </c>
      <c r="I25" s="37">
        <f>SUM(I7:I24)</f>
        <v>0.13620370370370369</v>
      </c>
      <c r="J25" s="38">
        <f>IFERROR(SUM(J7:J24),0)</f>
        <v>1</v>
      </c>
      <c r="K25" s="39">
        <f>IFERROR(SUM(K7:K24),0)</f>
        <v>0.61435656486557011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2.1875000000000002E-3</v>
      </c>
      <c r="D31" s="22"/>
      <c r="E31" s="15">
        <f t="shared" si="6"/>
        <v>1.3819830359754329E-2</v>
      </c>
      <c r="F31" s="14">
        <v>1.7361111111111099E-3</v>
      </c>
      <c r="G31" s="22"/>
      <c r="H31" s="15">
        <f t="shared" si="7"/>
        <v>2.7377258623836467E-2</v>
      </c>
      <c r="I31" s="14">
        <v>3.9236111111111104E-3</v>
      </c>
      <c r="J31" s="22"/>
      <c r="K31" s="17">
        <f t="shared" si="8"/>
        <v>1.7697729052466714E-2</v>
      </c>
    </row>
    <row r="32" spans="2:11" s="5" customFormat="1" x14ac:dyDescent="0.25">
      <c r="B32" s="21" t="s">
        <v>19</v>
      </c>
      <c r="C32" s="14">
        <v>5.8425925925925902E-2</v>
      </c>
      <c r="D32" s="22"/>
      <c r="E32" s="15">
        <f t="shared" si="6"/>
        <v>0.36911377595788258</v>
      </c>
      <c r="F32" s="14">
        <v>2.3148148148148098E-2</v>
      </c>
      <c r="G32" s="22"/>
      <c r="H32" s="15">
        <f t="shared" si="7"/>
        <v>0.36503011498448568</v>
      </c>
      <c r="I32" s="14">
        <v>8.1574074074074104E-2</v>
      </c>
      <c r="J32" s="22"/>
      <c r="K32" s="17">
        <f t="shared" si="8"/>
        <v>0.36794570608196303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6.0613425925925904E-2</v>
      </c>
      <c r="D34" s="38"/>
      <c r="E34" s="38">
        <f>IFERROR(SUM(E28:E33),0)</f>
        <v>0.3829336063176369</v>
      </c>
      <c r="F34" s="37">
        <f>SUM(F28:F33)</f>
        <v>2.4884259259259207E-2</v>
      </c>
      <c r="G34" s="38"/>
      <c r="H34" s="38">
        <f>IFERROR(SUM(H28:H33),0)</f>
        <v>0.39240737360832212</v>
      </c>
      <c r="I34" s="37">
        <f>SUM(I28:I33)</f>
        <v>8.5497685185185218E-2</v>
      </c>
      <c r="J34" s="38"/>
      <c r="K34" s="39">
        <f>IFERROR(SUM(K28:K33),0)</f>
        <v>0.38564343513442972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0.15828703703703689</v>
      </c>
      <c r="D36" s="40"/>
      <c r="E36" s="41">
        <f>IFERROR(SUM(E25,E34),0)</f>
        <v>0.99999999999999978</v>
      </c>
      <c r="F36" s="37">
        <f>SUM(F25,F34)</f>
        <v>6.3414351851851805E-2</v>
      </c>
      <c r="G36" s="40"/>
      <c r="H36" s="41">
        <f>IFERROR(SUM(H25,H34),0)</f>
        <v>0.99999999999999989</v>
      </c>
      <c r="I36" s="37">
        <f>SUM(I25,I34)</f>
        <v>0.22170138888888891</v>
      </c>
      <c r="J36" s="40"/>
      <c r="K36" s="43">
        <f>IFERROR(SUM(K25,K34),0)</f>
        <v>0.99999999999999978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89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 t="s">
        <v>92</v>
      </c>
      <c r="C6" s="91">
        <v>9.6180555555555602E-3</v>
      </c>
      <c r="D6" s="119">
        <v>0.15167001277605399</v>
      </c>
    </row>
    <row r="7" spans="2:4" s="86" customFormat="1" ht="24" customHeight="1" x14ac:dyDescent="0.25">
      <c r="B7" s="90" t="s">
        <v>97</v>
      </c>
      <c r="C7" s="91">
        <v>9.1319444444444408E-3</v>
      </c>
      <c r="D7" s="119">
        <v>0.14400438036138</v>
      </c>
    </row>
    <row r="8" spans="2:4" s="86" customFormat="1" ht="24" customHeight="1" x14ac:dyDescent="0.25">
      <c r="B8" s="90" t="s">
        <v>174</v>
      </c>
      <c r="C8" s="91">
        <v>6.2962962962962998E-3</v>
      </c>
      <c r="D8" s="119">
        <v>9.9288191275780299E-2</v>
      </c>
    </row>
    <row r="9" spans="2:4" s="86" customFormat="1" ht="24" customHeight="1" x14ac:dyDescent="0.25">
      <c r="B9" s="90" t="s">
        <v>169</v>
      </c>
      <c r="C9" s="91">
        <v>5.7291666666666697E-3</v>
      </c>
      <c r="D9" s="119">
        <v>9.0344953458660296E-2</v>
      </c>
    </row>
    <row r="10" spans="2:4" s="86" customFormat="1" ht="24" customHeight="1" x14ac:dyDescent="0.25">
      <c r="B10" s="90" t="s">
        <v>93</v>
      </c>
      <c r="C10" s="91">
        <v>4.7569444444444404E-3</v>
      </c>
      <c r="D10" s="119">
        <v>7.5013688629311903E-2</v>
      </c>
    </row>
    <row r="11" spans="2:4" s="86" customFormat="1" ht="24" customHeight="1" x14ac:dyDescent="0.25">
      <c r="B11" s="90" t="s">
        <v>200</v>
      </c>
      <c r="C11" s="91">
        <v>4.7106481481481496E-3</v>
      </c>
      <c r="D11" s="119">
        <v>7.4283628399342994E-2</v>
      </c>
    </row>
    <row r="12" spans="2:4" s="86" customFormat="1" ht="24" customHeight="1" x14ac:dyDescent="0.25">
      <c r="B12" s="90" t="s">
        <v>179</v>
      </c>
      <c r="C12" s="91">
        <v>2.6967592592592599E-3</v>
      </c>
      <c r="D12" s="119">
        <v>4.2526008395692601E-2</v>
      </c>
    </row>
    <row r="13" spans="2:4" s="86" customFormat="1" ht="24" customHeight="1" x14ac:dyDescent="0.25">
      <c r="B13" s="90" t="s">
        <v>180</v>
      </c>
      <c r="C13" s="91">
        <v>2.5115740740740702E-3</v>
      </c>
      <c r="D13" s="119">
        <v>3.9605767475816803E-2</v>
      </c>
    </row>
    <row r="14" spans="2:4" s="86" customFormat="1" ht="24" customHeight="1" x14ac:dyDescent="0.25">
      <c r="B14" s="90" t="s">
        <v>99</v>
      </c>
      <c r="C14" s="91">
        <v>2.16435185185185E-3</v>
      </c>
      <c r="D14" s="119">
        <v>3.4130315751049502E-2</v>
      </c>
    </row>
    <row r="15" spans="2:4" s="86" customFormat="1" ht="24" customHeight="1" x14ac:dyDescent="0.25">
      <c r="B15" s="90" t="s">
        <v>201</v>
      </c>
      <c r="C15" s="91">
        <v>1.80555555555556E-3</v>
      </c>
      <c r="D15" s="119">
        <v>2.84723489687899E-2</v>
      </c>
    </row>
    <row r="16" spans="2:4" s="86" customFormat="1" ht="24" customHeight="1" x14ac:dyDescent="0.25">
      <c r="B16" s="90" t="s">
        <v>185</v>
      </c>
      <c r="C16" s="91">
        <v>1.79398148148148E-3</v>
      </c>
      <c r="D16" s="119">
        <v>2.8289833911297701E-2</v>
      </c>
    </row>
    <row r="17" spans="2:4" s="86" customFormat="1" ht="24" customHeight="1" x14ac:dyDescent="0.25">
      <c r="B17" s="90" t="s">
        <v>91</v>
      </c>
      <c r="C17" s="91">
        <v>1.7361111111111099E-3</v>
      </c>
      <c r="D17" s="119">
        <v>2.7377258623836501E-2</v>
      </c>
    </row>
    <row r="18" spans="2:4" s="86" customFormat="1" ht="24" customHeight="1" x14ac:dyDescent="0.25">
      <c r="B18" s="90" t="s">
        <v>202</v>
      </c>
      <c r="C18" s="91">
        <v>1.5393518518518499E-3</v>
      </c>
      <c r="D18" s="119">
        <v>2.4274502646468299E-2</v>
      </c>
    </row>
    <row r="19" spans="2:4" s="86" customFormat="1" ht="24" customHeight="1" x14ac:dyDescent="0.25">
      <c r="B19" s="90" t="s">
        <v>168</v>
      </c>
      <c r="C19" s="91">
        <v>1.3194444444444399E-3</v>
      </c>
      <c r="D19" s="119">
        <v>2.0806716554115701E-2</v>
      </c>
    </row>
    <row r="20" spans="2:4" s="86" customFormat="1" ht="24" customHeight="1" x14ac:dyDescent="0.25">
      <c r="B20" s="90" t="s">
        <v>203</v>
      </c>
      <c r="C20" s="91">
        <v>1.07638888888889E-3</v>
      </c>
      <c r="D20" s="119">
        <v>1.6973900346778599E-2</v>
      </c>
    </row>
    <row r="21" spans="2:4" s="86" customFormat="1" ht="24" customHeight="1" x14ac:dyDescent="0.25">
      <c r="B21" s="90" t="s">
        <v>171</v>
      </c>
      <c r="C21" s="91">
        <v>1.0069444444444401E-3</v>
      </c>
      <c r="D21" s="119">
        <v>1.58788100018252E-2</v>
      </c>
    </row>
    <row r="22" spans="2:4" s="86" customFormat="1" ht="24" customHeight="1" x14ac:dyDescent="0.25">
      <c r="B22" s="90" t="s">
        <v>192</v>
      </c>
      <c r="C22" s="91">
        <v>8.6805555555555605E-4</v>
      </c>
      <c r="D22" s="119">
        <v>1.36886293119182E-2</v>
      </c>
    </row>
    <row r="23" spans="2:4" s="86" customFormat="1" ht="24" customHeight="1" x14ac:dyDescent="0.25">
      <c r="B23" s="90" t="s">
        <v>98</v>
      </c>
      <c r="C23" s="91">
        <v>8.1018518518518505E-4</v>
      </c>
      <c r="D23" s="119">
        <v>1.2776054024456999E-2</v>
      </c>
    </row>
    <row r="24" spans="2:4" s="86" customFormat="1" ht="24" customHeight="1" x14ac:dyDescent="0.25">
      <c r="B24" s="90" t="s">
        <v>204</v>
      </c>
      <c r="C24" s="91">
        <v>7.5231481481481503E-4</v>
      </c>
      <c r="D24" s="119">
        <v>1.18634787369958E-2</v>
      </c>
    </row>
    <row r="25" spans="2:4" s="86" customFormat="1" ht="24" customHeight="1" thickBot="1" x14ac:dyDescent="0.3">
      <c r="B25" s="93" t="s">
        <v>205</v>
      </c>
      <c r="C25" s="94">
        <v>7.4074074074074103E-4</v>
      </c>
      <c r="D25" s="120">
        <v>1.16809636795036E-2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94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5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thickBot="1" x14ac:dyDescent="0.3">
      <c r="B6" s="93"/>
      <c r="C6" s="94"/>
      <c r="D6" s="12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95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ht="24" customHeight="1" x14ac:dyDescent="0.25">
      <c r="B5" s="87" t="s">
        <v>10</v>
      </c>
      <c r="C5" s="88" t="s">
        <v>76</v>
      </c>
      <c r="D5" s="89" t="s">
        <v>5</v>
      </c>
    </row>
    <row r="6" spans="2:4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78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ht="24" customHeight="1" x14ac:dyDescent="0.25">
      <c r="B5" s="123" t="s">
        <v>10</v>
      </c>
      <c r="C5" s="124" t="s">
        <v>76</v>
      </c>
      <c r="D5" s="125" t="s">
        <v>5</v>
      </c>
    </row>
    <row r="6" spans="2:4" ht="24" customHeight="1" x14ac:dyDescent="0.25">
      <c r="B6" s="81"/>
      <c r="C6" s="82"/>
      <c r="D6" s="8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67" t="s">
        <v>79</v>
      </c>
      <c r="C3" s="168"/>
      <c r="D3" s="169"/>
    </row>
    <row r="4" spans="2:4" s="86" customFormat="1" ht="23.25" customHeight="1" x14ac:dyDescent="0.25">
      <c r="B4" s="170" t="s">
        <v>184</v>
      </c>
      <c r="C4" s="171"/>
      <c r="D4" s="172"/>
    </row>
    <row r="5" spans="2:4" s="86" customFormat="1" ht="23.25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thickBot="1" x14ac:dyDescent="0.3">
      <c r="B6" s="126"/>
      <c r="C6" s="127"/>
      <c r="D6" s="12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80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0"/>
  <sheetViews>
    <sheetView showGridLines="0" showZeros="0" zoomScale="60" zoomScaleNormal="60" zoomScaleSheetLayoutView="100" zoomScalePageLayoutView="8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81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 t="s">
        <v>97</v>
      </c>
      <c r="C6" s="91">
        <v>1.19212962962963E-3</v>
      </c>
      <c r="D6" s="92">
        <v>0.45982142857142899</v>
      </c>
    </row>
    <row r="7" spans="2:4" s="86" customFormat="1" ht="24" customHeight="1" x14ac:dyDescent="0.25">
      <c r="B7" s="90" t="s">
        <v>169</v>
      </c>
      <c r="C7" s="91">
        <v>6.9444444444444404E-4</v>
      </c>
      <c r="D7" s="92">
        <v>0.26785714285714302</v>
      </c>
    </row>
    <row r="8" spans="2:4" s="86" customFormat="1" ht="24" customHeight="1" x14ac:dyDescent="0.25">
      <c r="B8" s="90" t="s">
        <v>91</v>
      </c>
      <c r="C8" s="91">
        <v>2.89351851851852E-4</v>
      </c>
      <c r="D8" s="92">
        <v>0.111607142857143</v>
      </c>
    </row>
    <row r="9" spans="2:4" s="86" customFormat="1" ht="24" customHeight="1" x14ac:dyDescent="0.25">
      <c r="B9" s="90" t="s">
        <v>93</v>
      </c>
      <c r="C9" s="91">
        <v>2.5462962962962999E-4</v>
      </c>
      <c r="D9" s="92">
        <v>9.8214285714285698E-2</v>
      </c>
    </row>
    <row r="10" spans="2:4" s="86" customFormat="1" ht="24" customHeight="1" thickBot="1" x14ac:dyDescent="0.3">
      <c r="B10" s="93" t="s">
        <v>92</v>
      </c>
      <c r="C10" s="94">
        <v>1.6203703703703701E-4</v>
      </c>
      <c r="D10" s="95">
        <v>6.25E-2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4"/>
  <sheetViews>
    <sheetView showGridLines="0" showZeros="0" topLeftCell="A4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3" t="s">
        <v>82</v>
      </c>
      <c r="C3" s="174"/>
      <c r="D3" s="175"/>
    </row>
    <row r="4" spans="2:4" s="86" customFormat="1" ht="23.25" customHeight="1" x14ac:dyDescent="0.25">
      <c r="B4" s="176" t="s">
        <v>184</v>
      </c>
      <c r="C4" s="177"/>
      <c r="D4" s="178"/>
    </row>
    <row r="5" spans="2:4" s="86" customFormat="1" ht="23.25" customHeight="1" x14ac:dyDescent="0.25">
      <c r="B5" s="128" t="s">
        <v>10</v>
      </c>
      <c r="C5" s="129" t="s">
        <v>76</v>
      </c>
      <c r="D5" s="130" t="s">
        <v>5</v>
      </c>
    </row>
    <row r="6" spans="2:4" s="86" customFormat="1" ht="23.25" customHeight="1" x14ac:dyDescent="0.25">
      <c r="B6" s="131" t="s">
        <v>206</v>
      </c>
      <c r="C6" s="132">
        <v>2.0717592592592602E-3</v>
      </c>
      <c r="D6" s="133">
        <v>0.14105594956658801</v>
      </c>
    </row>
    <row r="7" spans="2:4" s="86" customFormat="1" ht="23.25" customHeight="1" x14ac:dyDescent="0.25">
      <c r="B7" s="131" t="s">
        <v>92</v>
      </c>
      <c r="C7" s="132">
        <v>1.72453703703704E-3</v>
      </c>
      <c r="D7" s="133">
        <v>0.117415287628054</v>
      </c>
    </row>
    <row r="8" spans="2:4" s="86" customFormat="1" ht="23.25" customHeight="1" x14ac:dyDescent="0.25">
      <c r="B8" s="131" t="s">
        <v>97</v>
      </c>
      <c r="C8" s="132">
        <v>1.68981481481481E-3</v>
      </c>
      <c r="D8" s="133">
        <v>0.1150512214342</v>
      </c>
    </row>
    <row r="9" spans="2:4" s="86" customFormat="1" ht="23.25" customHeight="1" x14ac:dyDescent="0.25">
      <c r="B9" s="131" t="s">
        <v>169</v>
      </c>
      <c r="C9" s="132">
        <v>1.37731481481481E-3</v>
      </c>
      <c r="D9" s="133">
        <v>9.3774625689519303E-2</v>
      </c>
    </row>
    <row r="10" spans="2:4" s="86" customFormat="1" ht="23.25" customHeight="1" x14ac:dyDescent="0.25">
      <c r="B10" s="131" t="s">
        <v>93</v>
      </c>
      <c r="C10" s="132">
        <v>1.13425925925926E-3</v>
      </c>
      <c r="D10" s="133">
        <v>7.7226162332545298E-2</v>
      </c>
    </row>
    <row r="11" spans="2:4" s="86" customFormat="1" ht="23.25" customHeight="1" x14ac:dyDescent="0.25">
      <c r="B11" s="131" t="s">
        <v>98</v>
      </c>
      <c r="C11" s="132">
        <v>7.5231481481481503E-4</v>
      </c>
      <c r="D11" s="133">
        <v>5.1221434200157602E-2</v>
      </c>
    </row>
    <row r="12" spans="2:4" s="86" customFormat="1" ht="23.25" customHeight="1" x14ac:dyDescent="0.25">
      <c r="B12" s="131" t="s">
        <v>207</v>
      </c>
      <c r="C12" s="132">
        <v>6.9444444444444404E-4</v>
      </c>
      <c r="D12" s="133">
        <v>4.7281323877068598E-2</v>
      </c>
    </row>
    <row r="13" spans="2:4" s="86" customFormat="1" ht="23.25" customHeight="1" x14ac:dyDescent="0.25">
      <c r="B13" s="131" t="s">
        <v>200</v>
      </c>
      <c r="C13" s="132">
        <v>6.8287037037037003E-4</v>
      </c>
      <c r="D13" s="133">
        <v>4.6493301812450802E-2</v>
      </c>
    </row>
    <row r="14" spans="2:4" s="86" customFormat="1" ht="23.25" customHeight="1" x14ac:dyDescent="0.25">
      <c r="B14" s="131" t="s">
        <v>208</v>
      </c>
      <c r="C14" s="132">
        <v>5.32407407407407E-4</v>
      </c>
      <c r="D14" s="133">
        <v>3.6249014972419197E-2</v>
      </c>
    </row>
    <row r="15" spans="2:4" s="86" customFormat="1" ht="23.25" customHeight="1" x14ac:dyDescent="0.25">
      <c r="B15" s="131" t="s">
        <v>209</v>
      </c>
      <c r="C15" s="132">
        <v>5.32407407407407E-4</v>
      </c>
      <c r="D15" s="133">
        <v>3.6249014972419197E-2</v>
      </c>
    </row>
    <row r="16" spans="2:4" s="86" customFormat="1" ht="23.25" customHeight="1" x14ac:dyDescent="0.25">
      <c r="B16" s="131" t="s">
        <v>210</v>
      </c>
      <c r="C16" s="132">
        <v>5.09259259259259E-4</v>
      </c>
      <c r="D16" s="133">
        <v>3.4672970843183597E-2</v>
      </c>
    </row>
    <row r="17" spans="2:4" s="86" customFormat="1" ht="23.25" customHeight="1" x14ac:dyDescent="0.25">
      <c r="B17" s="131" t="s">
        <v>211</v>
      </c>
      <c r="C17" s="132">
        <v>4.9768518518518499E-4</v>
      </c>
      <c r="D17" s="133">
        <v>3.38849487785658E-2</v>
      </c>
    </row>
    <row r="18" spans="2:4" s="86" customFormat="1" ht="23.25" customHeight="1" x14ac:dyDescent="0.25">
      <c r="B18" s="131" t="s">
        <v>212</v>
      </c>
      <c r="C18" s="132">
        <v>4.7453703703703698E-4</v>
      </c>
      <c r="D18" s="133">
        <v>3.23089046493302E-2</v>
      </c>
    </row>
    <row r="19" spans="2:4" s="86" customFormat="1" ht="23.25" customHeight="1" x14ac:dyDescent="0.25">
      <c r="B19" s="131" t="s">
        <v>179</v>
      </c>
      <c r="C19" s="132">
        <v>4.3981481481481503E-4</v>
      </c>
      <c r="D19" s="133">
        <v>2.99448384554768E-2</v>
      </c>
    </row>
    <row r="20" spans="2:4" s="86" customFormat="1" ht="23.25" customHeight="1" x14ac:dyDescent="0.25">
      <c r="B20" s="131" t="s">
        <v>213</v>
      </c>
      <c r="C20" s="132">
        <v>4.2824074074074102E-4</v>
      </c>
      <c r="D20" s="133">
        <v>2.9156816390858899E-2</v>
      </c>
    </row>
    <row r="21" spans="2:4" s="86" customFormat="1" ht="23.25" customHeight="1" x14ac:dyDescent="0.25">
      <c r="B21" s="131" t="s">
        <v>214</v>
      </c>
      <c r="C21" s="132">
        <v>3.8194444444444398E-4</v>
      </c>
      <c r="D21" s="133">
        <v>2.6004728132387699E-2</v>
      </c>
    </row>
    <row r="22" spans="2:4" s="86" customFormat="1" ht="23.25" customHeight="1" x14ac:dyDescent="0.25">
      <c r="B22" s="131" t="s">
        <v>91</v>
      </c>
      <c r="C22" s="132">
        <v>3.4722222222222202E-4</v>
      </c>
      <c r="D22" s="133">
        <v>2.3640661938534299E-2</v>
      </c>
    </row>
    <row r="23" spans="2:4" s="86" customFormat="1" ht="23.25" customHeight="1" x14ac:dyDescent="0.25">
      <c r="B23" s="131" t="s">
        <v>192</v>
      </c>
      <c r="C23" s="132">
        <v>2.89351851851852E-4</v>
      </c>
      <c r="D23" s="133">
        <v>1.9700551615445198E-2</v>
      </c>
    </row>
    <row r="24" spans="2:4" s="86" customFormat="1" ht="23.25" customHeight="1" thickBot="1" x14ac:dyDescent="0.3">
      <c r="B24" s="139" t="s">
        <v>183</v>
      </c>
      <c r="C24" s="140">
        <v>1.2731481481481499E-4</v>
      </c>
      <c r="D24" s="134">
        <v>8.6682427107958992E-3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8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83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x14ac:dyDescent="0.25">
      <c r="B6" s="131" t="s">
        <v>97</v>
      </c>
      <c r="C6" s="132">
        <v>2.7777777777777799E-4</v>
      </c>
      <c r="D6" s="133">
        <v>0.48979591836734698</v>
      </c>
    </row>
    <row r="7" spans="2:4" s="86" customFormat="1" ht="23.25" customHeight="1" x14ac:dyDescent="0.25">
      <c r="B7" s="131" t="s">
        <v>167</v>
      </c>
      <c r="C7" s="132">
        <v>1.6203703703703701E-4</v>
      </c>
      <c r="D7" s="133">
        <v>0.28571428571428598</v>
      </c>
    </row>
    <row r="8" spans="2:4" s="86" customFormat="1" ht="23.25" customHeight="1" thickBot="1" x14ac:dyDescent="0.3">
      <c r="B8" s="139" t="s">
        <v>169</v>
      </c>
      <c r="C8" s="140">
        <v>1.2731481481481499E-4</v>
      </c>
      <c r="D8" s="134">
        <v>0.22448979591836701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3"/>
  <sheetViews>
    <sheetView showGridLines="0" showZeros="0" topLeftCell="A2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84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3.25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x14ac:dyDescent="0.25">
      <c r="B6" s="90" t="s">
        <v>169</v>
      </c>
      <c r="C6" s="91">
        <v>1.66666666666667E-3</v>
      </c>
      <c r="D6" s="119">
        <v>0.20659971305595401</v>
      </c>
    </row>
    <row r="7" spans="2:4" s="86" customFormat="1" ht="23.25" customHeight="1" x14ac:dyDescent="0.25">
      <c r="B7" s="90" t="s">
        <v>174</v>
      </c>
      <c r="C7" s="91">
        <v>8.6805555555555605E-4</v>
      </c>
      <c r="D7" s="119">
        <v>0.10760401721664301</v>
      </c>
    </row>
    <row r="8" spans="2:4" s="86" customFormat="1" ht="23.25" customHeight="1" x14ac:dyDescent="0.25">
      <c r="B8" s="90" t="s">
        <v>168</v>
      </c>
      <c r="C8" s="91">
        <v>7.4074074074074103E-4</v>
      </c>
      <c r="D8" s="119">
        <v>9.1822094691535197E-2</v>
      </c>
    </row>
    <row r="9" spans="2:4" s="86" customFormat="1" ht="23.25" customHeight="1" x14ac:dyDescent="0.25">
      <c r="B9" s="90" t="s">
        <v>91</v>
      </c>
      <c r="C9" s="91">
        <v>7.4074074074074103E-4</v>
      </c>
      <c r="D9" s="119">
        <v>9.1822094691535197E-2</v>
      </c>
    </row>
    <row r="10" spans="2:4" s="86" customFormat="1" ht="23.25" customHeight="1" x14ac:dyDescent="0.25">
      <c r="B10" s="90" t="s">
        <v>215</v>
      </c>
      <c r="C10" s="91">
        <v>7.0601851851851804E-4</v>
      </c>
      <c r="D10" s="119">
        <v>8.7517934002869405E-2</v>
      </c>
    </row>
    <row r="11" spans="2:4" s="86" customFormat="1" ht="23.25" customHeight="1" x14ac:dyDescent="0.25">
      <c r="B11" s="90" t="s">
        <v>203</v>
      </c>
      <c r="C11" s="91">
        <v>6.4814814814814802E-4</v>
      </c>
      <c r="D11" s="119">
        <v>8.0344332855093306E-2</v>
      </c>
    </row>
    <row r="12" spans="2:4" s="86" customFormat="1" ht="23.25" customHeight="1" x14ac:dyDescent="0.25">
      <c r="B12" s="90" t="s">
        <v>115</v>
      </c>
      <c r="C12" s="91">
        <v>4.8611111111111099E-4</v>
      </c>
      <c r="D12" s="119">
        <v>6.02582496413199E-2</v>
      </c>
    </row>
    <row r="13" spans="2:4" s="86" customFormat="1" ht="23.25" customHeight="1" x14ac:dyDescent="0.25">
      <c r="B13" s="90" t="s">
        <v>92</v>
      </c>
      <c r="C13" s="91">
        <v>4.2824074074074102E-4</v>
      </c>
      <c r="D13" s="119">
        <v>5.3084648493543801E-2</v>
      </c>
    </row>
    <row r="14" spans="2:4" s="86" customFormat="1" ht="23.25" customHeight="1" x14ac:dyDescent="0.25">
      <c r="B14" s="90" t="s">
        <v>99</v>
      </c>
      <c r="C14" s="91">
        <v>3.4722222222222202E-4</v>
      </c>
      <c r="D14" s="119">
        <v>4.3041606886657098E-2</v>
      </c>
    </row>
    <row r="15" spans="2:4" s="86" customFormat="1" ht="23.25" customHeight="1" x14ac:dyDescent="0.25">
      <c r="B15" s="90" t="s">
        <v>195</v>
      </c>
      <c r="C15" s="91">
        <v>2.5462962962962999E-4</v>
      </c>
      <c r="D15" s="119">
        <v>3.15638450502152E-2</v>
      </c>
    </row>
    <row r="16" spans="2:4" s="86" customFormat="1" ht="23.25" customHeight="1" x14ac:dyDescent="0.25">
      <c r="B16" s="90" t="s">
        <v>93</v>
      </c>
      <c r="C16" s="91">
        <v>2.4305555555555601E-4</v>
      </c>
      <c r="D16" s="119">
        <v>3.0129124820659998E-2</v>
      </c>
    </row>
    <row r="17" spans="2:4" s="86" customFormat="1" ht="23.25" customHeight="1" x14ac:dyDescent="0.25">
      <c r="B17" s="90" t="s">
        <v>216</v>
      </c>
      <c r="C17" s="91">
        <v>1.9675925925925899E-4</v>
      </c>
      <c r="D17" s="119">
        <v>2.4390243902439001E-2</v>
      </c>
    </row>
    <row r="18" spans="2:4" s="86" customFormat="1" ht="23.25" customHeight="1" x14ac:dyDescent="0.25">
      <c r="B18" s="90" t="s">
        <v>97</v>
      </c>
      <c r="C18" s="91">
        <v>1.7361111111111101E-4</v>
      </c>
      <c r="D18" s="119">
        <v>2.1520803443328601E-2</v>
      </c>
    </row>
    <row r="19" spans="2:4" s="86" customFormat="1" ht="23.25" customHeight="1" x14ac:dyDescent="0.25">
      <c r="B19" s="90" t="s">
        <v>90</v>
      </c>
      <c r="C19" s="91">
        <v>1.38888888888889E-4</v>
      </c>
      <c r="D19" s="119">
        <v>1.7216642754662798E-2</v>
      </c>
    </row>
    <row r="20" spans="2:4" s="86" customFormat="1" ht="23.25" customHeight="1" x14ac:dyDescent="0.25">
      <c r="B20" s="90" t="s">
        <v>200</v>
      </c>
      <c r="C20" s="91">
        <v>1.38888888888889E-4</v>
      </c>
      <c r="D20" s="119">
        <v>1.7216642754662798E-2</v>
      </c>
    </row>
    <row r="21" spans="2:4" s="86" customFormat="1" ht="23.25" customHeight="1" x14ac:dyDescent="0.25">
      <c r="B21" s="90" t="s">
        <v>217</v>
      </c>
      <c r="C21" s="91">
        <v>1.2731481481481499E-4</v>
      </c>
      <c r="D21" s="119">
        <v>1.57819225251076E-2</v>
      </c>
    </row>
    <row r="22" spans="2:4" s="86" customFormat="1" ht="23.25" customHeight="1" x14ac:dyDescent="0.25">
      <c r="B22" s="90" t="s">
        <v>251</v>
      </c>
      <c r="C22" s="91">
        <v>9.2592592592592602E-5</v>
      </c>
      <c r="D22" s="119">
        <v>1.14777618364419E-2</v>
      </c>
    </row>
    <row r="23" spans="2:4" s="86" customFormat="1" ht="23.25" customHeight="1" thickBot="1" x14ac:dyDescent="0.3">
      <c r="B23" s="93" t="s">
        <v>218</v>
      </c>
      <c r="C23" s="94">
        <v>6.9444444444444404E-5</v>
      </c>
      <c r="D23" s="120">
        <v>8.60832137733142E-3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7"/>
  <sheetViews>
    <sheetView showGridLines="0" showZeros="0" topLeftCell="A5" zoomScale="90" zoomScaleNormal="9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51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5.0810185185185186E-3</v>
      </c>
      <c r="D7" s="15">
        <f>IFERROR(C7/C$25,0)</f>
        <v>0.22769709543568464</v>
      </c>
      <c r="E7" s="15">
        <f>IFERROR(C7/C$36,0)</f>
        <v>0.11890574214517877</v>
      </c>
      <c r="F7" s="14">
        <v>0</v>
      </c>
      <c r="G7" s="15">
        <f>IFERROR(F7/F$25,0)</f>
        <v>0</v>
      </c>
      <c r="H7" s="15">
        <f>IFERROR(F7/F$36,0)</f>
        <v>0</v>
      </c>
      <c r="I7" s="14">
        <v>5.0810185185185186E-3</v>
      </c>
      <c r="J7" s="15">
        <f>IFERROR(I7/I$25,0)</f>
        <v>0.22769709543568464</v>
      </c>
      <c r="K7" s="17">
        <f>IFERROR(I7/I$36,0)</f>
        <v>0.11890574214517877</v>
      </c>
    </row>
    <row r="8" spans="2:11" x14ac:dyDescent="0.25">
      <c r="B8" s="13" t="s">
        <v>153</v>
      </c>
      <c r="C8" s="14">
        <v>9.3634259259259261E-3</v>
      </c>
      <c r="D8" s="15">
        <f t="shared" ref="D8:D24" si="0">IFERROR(C8/C$25,0)</f>
        <v>0.41960580912863071</v>
      </c>
      <c r="E8" s="15">
        <f t="shared" ref="E8:E24" si="1">IFERROR(C8/C$36,0)</f>
        <v>0.21912242686890573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9.3634259259259261E-3</v>
      </c>
      <c r="J8" s="15">
        <f t="shared" ref="J8:J24" si="4">IFERROR(I8/I$25,0)</f>
        <v>0.41960580912863071</v>
      </c>
      <c r="K8" s="17">
        <f t="shared" ref="K8:K24" si="5">IFERROR(I8/I$36,0)</f>
        <v>0.21912242686890573</v>
      </c>
    </row>
    <row r="9" spans="2:11" x14ac:dyDescent="0.25">
      <c r="B9" s="13" t="s">
        <v>11</v>
      </c>
      <c r="C9" s="14">
        <v>2.48842592592593E-3</v>
      </c>
      <c r="D9" s="15">
        <f t="shared" si="0"/>
        <v>0.11151452282157694</v>
      </c>
      <c r="E9" s="15">
        <f t="shared" si="1"/>
        <v>5.8234019501625232E-2</v>
      </c>
      <c r="F9" s="14">
        <v>0</v>
      </c>
      <c r="G9" s="15">
        <f t="shared" si="2"/>
        <v>0</v>
      </c>
      <c r="H9" s="15">
        <f t="shared" si="3"/>
        <v>0</v>
      </c>
      <c r="I9" s="14">
        <v>2.48842592592593E-3</v>
      </c>
      <c r="J9" s="15">
        <f t="shared" si="4"/>
        <v>0.11151452282157694</v>
      </c>
      <c r="K9" s="17">
        <f t="shared" si="5"/>
        <v>5.8234019501625232E-2</v>
      </c>
    </row>
    <row r="10" spans="2:11" x14ac:dyDescent="0.25">
      <c r="B10" s="13" t="s">
        <v>63</v>
      </c>
      <c r="C10" s="14">
        <v>4.2824074074074075E-3</v>
      </c>
      <c r="D10" s="15">
        <f t="shared" si="0"/>
        <v>0.19190871369294607</v>
      </c>
      <c r="E10" s="15">
        <f t="shared" si="1"/>
        <v>0.10021668472372698</v>
      </c>
      <c r="F10" s="14">
        <v>0</v>
      </c>
      <c r="G10" s="15">
        <f t="shared" si="2"/>
        <v>0</v>
      </c>
      <c r="H10" s="15">
        <f t="shared" si="3"/>
        <v>0</v>
      </c>
      <c r="I10" s="14">
        <v>4.2824074074074075E-3</v>
      </c>
      <c r="J10" s="15">
        <f t="shared" si="4"/>
        <v>0.19190871369294607</v>
      </c>
      <c r="K10" s="17">
        <f t="shared" si="5"/>
        <v>0.10021668472372698</v>
      </c>
    </row>
    <row r="11" spans="2:11" x14ac:dyDescent="0.25">
      <c r="B11" s="13" t="s">
        <v>12</v>
      </c>
      <c r="C11" s="14">
        <v>2.6620370370370399E-4</v>
      </c>
      <c r="D11" s="15">
        <f t="shared" si="0"/>
        <v>1.1929460580912876E-2</v>
      </c>
      <c r="E11" s="15">
        <f t="shared" si="1"/>
        <v>6.2296858071506029E-3</v>
      </c>
      <c r="F11" s="14">
        <v>0</v>
      </c>
      <c r="G11" s="15">
        <f t="shared" si="2"/>
        <v>0</v>
      </c>
      <c r="H11" s="15">
        <f t="shared" si="3"/>
        <v>0</v>
      </c>
      <c r="I11" s="14">
        <v>2.6620370370370399E-4</v>
      </c>
      <c r="J11" s="15">
        <f t="shared" si="4"/>
        <v>1.1929460580912876E-2</v>
      </c>
      <c r="K11" s="17">
        <f t="shared" si="5"/>
        <v>6.2296858071506029E-3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8.3333333333333295E-4</v>
      </c>
      <c r="D24" s="15">
        <f t="shared" si="0"/>
        <v>3.7344398340248948E-2</v>
      </c>
      <c r="E24" s="15">
        <f t="shared" si="1"/>
        <v>1.9501625135427945E-2</v>
      </c>
      <c r="F24" s="24">
        <v>0</v>
      </c>
      <c r="G24" s="15">
        <f t="shared" si="2"/>
        <v>0</v>
      </c>
      <c r="H24" s="15">
        <f t="shared" si="3"/>
        <v>0</v>
      </c>
      <c r="I24" s="24">
        <v>8.3333333333333295E-4</v>
      </c>
      <c r="J24" s="15">
        <f t="shared" si="4"/>
        <v>3.7344398340248948E-2</v>
      </c>
      <c r="K24" s="17">
        <f t="shared" si="5"/>
        <v>1.9501625135427945E-2</v>
      </c>
    </row>
    <row r="25" spans="2:11" ht="16.5" thickTop="1" thickBot="1" x14ac:dyDescent="0.3">
      <c r="B25" s="36" t="s">
        <v>3</v>
      </c>
      <c r="C25" s="37">
        <f>SUM(C7:C24)</f>
        <v>2.2314814814814815E-2</v>
      </c>
      <c r="D25" s="38">
        <f>IFERROR(SUM(D7:D24),0)</f>
        <v>1.0000000000000002</v>
      </c>
      <c r="E25" s="38">
        <f>IFERROR(SUM(E7:E24),0)</f>
        <v>0.52221018418201526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2.2314814814814815E-2</v>
      </c>
      <c r="J25" s="38">
        <f>IFERROR(SUM(J7:J24),0)</f>
        <v>1.0000000000000002</v>
      </c>
      <c r="K25" s="39">
        <f>IFERROR(SUM(K7:K24),0)</f>
        <v>0.52221018418201526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8.1018518518518505E-4</v>
      </c>
      <c r="D28" s="22"/>
      <c r="E28" s="15">
        <f>IFERROR(C28/C$36,0)</f>
        <v>1.8959913326110505E-2</v>
      </c>
      <c r="F28" s="14">
        <v>0</v>
      </c>
      <c r="G28" s="22"/>
      <c r="H28" s="15">
        <f>IFERROR(F28/F$36,0)</f>
        <v>0</v>
      </c>
      <c r="I28" s="14">
        <v>8.1018518518518505E-4</v>
      </c>
      <c r="J28" s="22"/>
      <c r="K28" s="17">
        <f>IFERROR(I28/I$36,0)</f>
        <v>1.8959913326110505E-2</v>
      </c>
    </row>
    <row r="29" spans="2:11" x14ac:dyDescent="0.25">
      <c r="B29" s="21" t="s">
        <v>16</v>
      </c>
      <c r="C29" s="14">
        <v>4.6296296296296301E-5</v>
      </c>
      <c r="D29" s="22"/>
      <c r="E29" s="15">
        <f t="shared" ref="E29:E33" si="6">IFERROR(C29/C$36,0)</f>
        <v>1.0834236186348864E-3</v>
      </c>
      <c r="F29" s="14">
        <v>0</v>
      </c>
      <c r="G29" s="22"/>
      <c r="H29" s="15">
        <f t="shared" ref="H29:H33" si="7">IFERROR(F29/F$36,0)</f>
        <v>0</v>
      </c>
      <c r="I29" s="14">
        <v>4.6296296296296301E-5</v>
      </c>
      <c r="J29" s="22"/>
      <c r="K29" s="17">
        <f t="shared" ref="K29:K33" si="8">IFERROR(I29/I$36,0)</f>
        <v>1.0834236186348864E-3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2.04861111111111E-3</v>
      </c>
      <c r="D31" s="22"/>
      <c r="E31" s="15">
        <f t="shared" si="6"/>
        <v>4.794149512459369E-2</v>
      </c>
      <c r="F31" s="14">
        <v>0</v>
      </c>
      <c r="G31" s="22"/>
      <c r="H31" s="15">
        <f t="shared" si="7"/>
        <v>0</v>
      </c>
      <c r="I31" s="14">
        <v>2.04861111111111E-3</v>
      </c>
      <c r="J31" s="22"/>
      <c r="K31" s="17">
        <f t="shared" si="8"/>
        <v>4.794149512459369E-2</v>
      </c>
    </row>
    <row r="32" spans="2:11" x14ac:dyDescent="0.25">
      <c r="B32" s="21" t="s">
        <v>19</v>
      </c>
      <c r="C32" s="14">
        <v>1.7511574074074072E-2</v>
      </c>
      <c r="D32" s="22"/>
      <c r="E32" s="15">
        <f t="shared" si="6"/>
        <v>0.40980498374864566</v>
      </c>
      <c r="F32" s="14"/>
      <c r="G32" s="22"/>
      <c r="H32" s="15"/>
      <c r="I32" s="14">
        <v>1.7511574074074072E-2</v>
      </c>
      <c r="J32" s="22"/>
      <c r="K32" s="17">
        <f t="shared" si="8"/>
        <v>0.40980498374864566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/>
      <c r="G33" s="29"/>
      <c r="H33" s="25"/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2.0416666666666663E-2</v>
      </c>
      <c r="D34" s="38"/>
      <c r="E34" s="38">
        <f>IFERROR(SUM(E28:E33),0)</f>
        <v>0.47778981581798474</v>
      </c>
      <c r="F34" s="37"/>
      <c r="G34" s="38"/>
      <c r="H34" s="38"/>
      <c r="I34" s="37">
        <f>SUM(I28:I33)</f>
        <v>2.0416666666666663E-2</v>
      </c>
      <c r="J34" s="38"/>
      <c r="K34" s="39">
        <f>IFERROR(SUM(K28:K33),0)</f>
        <v>0.47778981581798474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4.2731481481481481E-2</v>
      </c>
      <c r="D36" s="40"/>
      <c r="E36" s="41">
        <f>IFERROR(SUM(E25,E34),0)</f>
        <v>1</v>
      </c>
      <c r="F36" s="37"/>
      <c r="G36" s="40"/>
      <c r="H36" s="41"/>
      <c r="I36" s="37">
        <f>SUM(I25,I34)</f>
        <v>4.2731481481481481E-2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85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x14ac:dyDescent="0.25">
      <c r="B6" s="90" t="s">
        <v>91</v>
      </c>
      <c r="C6" s="91">
        <v>3.2986111111111098E-3</v>
      </c>
      <c r="D6" s="119">
        <v>0.20212765957446799</v>
      </c>
    </row>
    <row r="7" spans="2:4" s="86" customFormat="1" ht="23.25" customHeight="1" x14ac:dyDescent="0.25">
      <c r="B7" s="90" t="s">
        <v>92</v>
      </c>
      <c r="C7" s="91">
        <v>1.7361111111111099E-3</v>
      </c>
      <c r="D7" s="119">
        <v>0.10638297872340401</v>
      </c>
    </row>
    <row r="8" spans="2:4" s="86" customFormat="1" ht="23.25" customHeight="1" x14ac:dyDescent="0.25">
      <c r="B8" s="90" t="s">
        <v>174</v>
      </c>
      <c r="C8" s="91">
        <v>1.6435185185185201E-3</v>
      </c>
      <c r="D8" s="119">
        <v>0.10070921985815599</v>
      </c>
    </row>
    <row r="9" spans="2:4" s="86" customFormat="1" ht="23.25" customHeight="1" x14ac:dyDescent="0.25">
      <c r="B9" s="90" t="s">
        <v>93</v>
      </c>
      <c r="C9" s="91">
        <v>1.52777777777778E-3</v>
      </c>
      <c r="D9" s="119">
        <v>9.3617021276595699E-2</v>
      </c>
    </row>
    <row r="10" spans="2:4" s="86" customFormat="1" ht="23.25" customHeight="1" x14ac:dyDescent="0.25">
      <c r="B10" s="90" t="s">
        <v>169</v>
      </c>
      <c r="C10" s="91">
        <v>1.07638888888889E-3</v>
      </c>
      <c r="D10" s="119">
        <v>6.5957446808510595E-2</v>
      </c>
    </row>
    <row r="11" spans="2:4" s="86" customFormat="1" ht="23.25" customHeight="1" x14ac:dyDescent="0.25">
      <c r="B11" s="90" t="s">
        <v>167</v>
      </c>
      <c r="C11" s="91">
        <v>1.05324074074074E-3</v>
      </c>
      <c r="D11" s="119">
        <v>6.4539007092198605E-2</v>
      </c>
    </row>
    <row r="12" spans="2:4" s="86" customFormat="1" ht="23.25" customHeight="1" x14ac:dyDescent="0.25">
      <c r="B12" s="90" t="s">
        <v>99</v>
      </c>
      <c r="C12" s="91">
        <v>8.7962962962963005E-4</v>
      </c>
      <c r="D12" s="119">
        <v>5.3900709219858199E-2</v>
      </c>
    </row>
    <row r="13" spans="2:4" s="86" customFormat="1" ht="23.25" customHeight="1" x14ac:dyDescent="0.25">
      <c r="B13" s="90" t="s">
        <v>97</v>
      </c>
      <c r="C13" s="91">
        <v>8.2175925925925895E-4</v>
      </c>
      <c r="D13" s="119">
        <v>5.0354609929077997E-2</v>
      </c>
    </row>
    <row r="14" spans="2:4" s="86" customFormat="1" ht="23.25" customHeight="1" x14ac:dyDescent="0.25">
      <c r="B14" s="90" t="s">
        <v>115</v>
      </c>
      <c r="C14" s="91">
        <v>6.1342592592592601E-4</v>
      </c>
      <c r="D14" s="119">
        <v>3.7588652482269502E-2</v>
      </c>
    </row>
    <row r="15" spans="2:4" s="86" customFormat="1" ht="23.25" customHeight="1" x14ac:dyDescent="0.25">
      <c r="B15" s="90" t="s">
        <v>219</v>
      </c>
      <c r="C15" s="91">
        <v>4.9768518518518499E-4</v>
      </c>
      <c r="D15" s="119">
        <v>3.0496453900709201E-2</v>
      </c>
    </row>
    <row r="16" spans="2:4" s="86" customFormat="1" ht="23.25" customHeight="1" x14ac:dyDescent="0.25">
      <c r="B16" s="90" t="s">
        <v>179</v>
      </c>
      <c r="C16" s="91">
        <v>4.1666666666666702E-4</v>
      </c>
      <c r="D16" s="119">
        <v>2.5531914893616999E-2</v>
      </c>
    </row>
    <row r="17" spans="2:4" s="86" customFormat="1" ht="23.25" customHeight="1" x14ac:dyDescent="0.25">
      <c r="B17" s="90" t="s">
        <v>168</v>
      </c>
      <c r="C17" s="91">
        <v>3.9351851851851901E-4</v>
      </c>
      <c r="D17" s="119">
        <v>2.4113475177304999E-2</v>
      </c>
    </row>
    <row r="18" spans="2:4" s="86" customFormat="1" ht="23.25" customHeight="1" x14ac:dyDescent="0.25">
      <c r="B18" s="90" t="s">
        <v>192</v>
      </c>
      <c r="C18" s="91">
        <v>3.7037037037037003E-4</v>
      </c>
      <c r="D18" s="119">
        <v>2.2695035460992899E-2</v>
      </c>
    </row>
    <row r="19" spans="2:4" s="86" customFormat="1" ht="23.25" customHeight="1" x14ac:dyDescent="0.25">
      <c r="B19" s="90" t="s">
        <v>200</v>
      </c>
      <c r="C19" s="91">
        <v>3.2407407407407401E-4</v>
      </c>
      <c r="D19" s="119">
        <v>1.9858156028368799E-2</v>
      </c>
    </row>
    <row r="20" spans="2:4" s="86" customFormat="1" ht="23.25" customHeight="1" x14ac:dyDescent="0.25">
      <c r="B20" s="90" t="s">
        <v>98</v>
      </c>
      <c r="C20" s="91">
        <v>3.2407407407407401E-4</v>
      </c>
      <c r="D20" s="119">
        <v>1.9858156028368799E-2</v>
      </c>
    </row>
    <row r="21" spans="2:4" s="86" customFormat="1" ht="23.25" customHeight="1" x14ac:dyDescent="0.25">
      <c r="B21" s="90" t="s">
        <v>96</v>
      </c>
      <c r="C21" s="91">
        <v>2.89351851851852E-4</v>
      </c>
      <c r="D21" s="119">
        <v>1.77304964539007E-2</v>
      </c>
    </row>
    <row r="22" spans="2:4" s="86" customFormat="1" ht="23.25" customHeight="1" x14ac:dyDescent="0.25">
      <c r="B22" s="90" t="s">
        <v>173</v>
      </c>
      <c r="C22" s="91">
        <v>2.6620370370370399E-4</v>
      </c>
      <c r="D22" s="119">
        <v>1.63120567375887E-2</v>
      </c>
    </row>
    <row r="23" spans="2:4" s="86" customFormat="1" ht="23.25" customHeight="1" x14ac:dyDescent="0.25">
      <c r="B23" s="90" t="s">
        <v>220</v>
      </c>
      <c r="C23" s="91">
        <v>2.19907407407407E-4</v>
      </c>
      <c r="D23" s="119">
        <v>1.3475177304964499E-2</v>
      </c>
    </row>
    <row r="24" spans="2:4" s="86" customFormat="1" ht="23.25" customHeight="1" x14ac:dyDescent="0.25">
      <c r="B24" s="90" t="s">
        <v>221</v>
      </c>
      <c r="C24" s="91">
        <v>2.0833333333333299E-4</v>
      </c>
      <c r="D24" s="119">
        <v>1.27659574468085E-2</v>
      </c>
    </row>
    <row r="25" spans="2:4" s="86" customFormat="1" ht="23.25" customHeight="1" thickBot="1" x14ac:dyDescent="0.3">
      <c r="B25" s="93" t="s">
        <v>195</v>
      </c>
      <c r="C25" s="94">
        <v>1.9675925925925899E-4</v>
      </c>
      <c r="D25" s="120">
        <v>1.20567375886525E-2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86</v>
      </c>
      <c r="C3" s="168"/>
      <c r="D3" s="169"/>
    </row>
    <row r="4" spans="2:4" s="86" customFormat="1" ht="24" customHeight="1" x14ac:dyDescent="0.25">
      <c r="B4" s="170" t="s">
        <v>184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79" t="s">
        <v>101</v>
      </c>
      <c r="C3" s="180"/>
      <c r="D3" s="181"/>
    </row>
    <row r="4" spans="2:4" s="86" customFormat="1" ht="24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222</v>
      </c>
      <c r="C6" s="110">
        <v>1.39351851851852E-2</v>
      </c>
      <c r="D6" s="111">
        <v>7.1166804586830598E-2</v>
      </c>
    </row>
    <row r="7" spans="2:4" s="86" customFormat="1" ht="23.25" customHeight="1" x14ac:dyDescent="0.25">
      <c r="B7" s="109" t="s">
        <v>169</v>
      </c>
      <c r="C7" s="110">
        <v>1.20486111111111E-2</v>
      </c>
      <c r="D7" s="111">
        <v>6.1532095992434102E-2</v>
      </c>
    </row>
    <row r="8" spans="2:4" s="86" customFormat="1" ht="23.25" customHeight="1" x14ac:dyDescent="0.25">
      <c r="B8" s="109" t="s">
        <v>223</v>
      </c>
      <c r="C8" s="110">
        <v>1.07523148148148E-2</v>
      </c>
      <c r="D8" s="111">
        <v>5.4911928123891701E-2</v>
      </c>
    </row>
    <row r="9" spans="2:4" s="86" customFormat="1" ht="23.25" customHeight="1" x14ac:dyDescent="0.25">
      <c r="B9" s="109" t="s">
        <v>224</v>
      </c>
      <c r="C9" s="110">
        <v>9.0972222222222201E-3</v>
      </c>
      <c r="D9" s="111">
        <v>4.6459392363163501E-2</v>
      </c>
    </row>
    <row r="10" spans="2:4" s="86" customFormat="1" ht="23.25" customHeight="1" x14ac:dyDescent="0.25">
      <c r="B10" s="109" t="s">
        <v>186</v>
      </c>
      <c r="C10" s="110">
        <v>7.9861111111111105E-3</v>
      </c>
      <c r="D10" s="111">
        <v>4.0784962761555701E-2</v>
      </c>
    </row>
    <row r="11" spans="2:4" s="86" customFormat="1" ht="23.25" customHeight="1" x14ac:dyDescent="0.25">
      <c r="B11" s="109" t="s">
        <v>178</v>
      </c>
      <c r="C11" s="110">
        <v>7.4652777777777799E-3</v>
      </c>
      <c r="D11" s="111">
        <v>3.8125073885802101E-2</v>
      </c>
    </row>
    <row r="12" spans="2:4" s="86" customFormat="1" ht="23.25" customHeight="1" x14ac:dyDescent="0.25">
      <c r="B12" s="109" t="s">
        <v>183</v>
      </c>
      <c r="C12" s="110">
        <v>5.5092592592592598E-3</v>
      </c>
      <c r="D12" s="111">
        <v>2.81357134413051E-2</v>
      </c>
    </row>
    <row r="13" spans="2:4" s="86" customFormat="1" ht="23.25" customHeight="1" x14ac:dyDescent="0.25">
      <c r="B13" s="109" t="s">
        <v>97</v>
      </c>
      <c r="C13" s="110">
        <v>4.8611111111111103E-3</v>
      </c>
      <c r="D13" s="111">
        <v>2.4825629507033899E-2</v>
      </c>
    </row>
    <row r="14" spans="2:4" s="86" customFormat="1" ht="23.25" customHeight="1" x14ac:dyDescent="0.25">
      <c r="B14" s="109" t="s">
        <v>181</v>
      </c>
      <c r="C14" s="110">
        <v>4.6990740740740699E-3</v>
      </c>
      <c r="D14" s="111">
        <v>2.3998108523466101E-2</v>
      </c>
    </row>
    <row r="15" spans="2:4" s="86" customFormat="1" ht="23.25" customHeight="1" x14ac:dyDescent="0.25">
      <c r="B15" s="109" t="s">
        <v>225</v>
      </c>
      <c r="C15" s="110">
        <v>4.65277777777778E-3</v>
      </c>
      <c r="D15" s="111">
        <v>2.3761673956732499E-2</v>
      </c>
    </row>
    <row r="16" spans="2:4" s="86" customFormat="1" ht="23.25" customHeight="1" x14ac:dyDescent="0.25">
      <c r="B16" s="109" t="s">
        <v>226</v>
      </c>
      <c r="C16" s="110">
        <v>4.4675925925925898E-3</v>
      </c>
      <c r="D16" s="111">
        <v>2.2815935689797801E-2</v>
      </c>
    </row>
    <row r="17" spans="2:4" s="86" customFormat="1" ht="23.25" customHeight="1" x14ac:dyDescent="0.25">
      <c r="B17" s="109" t="s">
        <v>177</v>
      </c>
      <c r="C17" s="110">
        <v>4.1087962962962996E-3</v>
      </c>
      <c r="D17" s="111">
        <v>2.0983567797611999E-2</v>
      </c>
    </row>
    <row r="18" spans="2:4" s="86" customFormat="1" ht="23.25" customHeight="1" x14ac:dyDescent="0.25">
      <c r="B18" s="109" t="s">
        <v>99</v>
      </c>
      <c r="C18" s="110">
        <v>3.9467592592592601E-3</v>
      </c>
      <c r="D18" s="111">
        <v>2.01560468140442E-2</v>
      </c>
    </row>
    <row r="19" spans="2:4" s="86" customFormat="1" ht="23.25" customHeight="1" x14ac:dyDescent="0.25">
      <c r="B19" s="109" t="s">
        <v>192</v>
      </c>
      <c r="C19" s="110">
        <v>3.8888888888888901E-3</v>
      </c>
      <c r="D19" s="111">
        <v>1.9860503605627099E-2</v>
      </c>
    </row>
    <row r="20" spans="2:4" s="86" customFormat="1" ht="23.25" customHeight="1" x14ac:dyDescent="0.25">
      <c r="B20" s="109" t="s">
        <v>118</v>
      </c>
      <c r="C20" s="110">
        <v>3.8078703703703699E-3</v>
      </c>
      <c r="D20" s="111">
        <v>1.9446743113843201E-2</v>
      </c>
    </row>
    <row r="21" spans="2:4" s="86" customFormat="1" ht="23.25" customHeight="1" x14ac:dyDescent="0.25">
      <c r="B21" s="109" t="s">
        <v>227</v>
      </c>
      <c r="C21" s="110">
        <v>3.7384259259259302E-3</v>
      </c>
      <c r="D21" s="111">
        <v>1.90920912637428E-2</v>
      </c>
    </row>
    <row r="22" spans="2:4" s="86" customFormat="1" ht="23.25" customHeight="1" x14ac:dyDescent="0.25">
      <c r="B22" s="109" t="s">
        <v>228</v>
      </c>
      <c r="C22" s="110">
        <v>3.59953703703704E-3</v>
      </c>
      <c r="D22" s="111">
        <v>1.8382787563541801E-2</v>
      </c>
    </row>
    <row r="23" spans="2:4" s="86" customFormat="1" ht="23.25" customHeight="1" x14ac:dyDescent="0.25">
      <c r="B23" s="109" t="s">
        <v>172</v>
      </c>
      <c r="C23" s="110">
        <v>3.4722222222222199E-3</v>
      </c>
      <c r="D23" s="111">
        <v>1.7732592505024201E-2</v>
      </c>
    </row>
    <row r="24" spans="2:4" s="86" customFormat="1" ht="23.25" customHeight="1" x14ac:dyDescent="0.25">
      <c r="B24" s="109" t="s">
        <v>229</v>
      </c>
      <c r="C24" s="110">
        <v>3.2407407407407402E-3</v>
      </c>
      <c r="D24" s="111">
        <v>1.6550419671355999E-2</v>
      </c>
    </row>
    <row r="25" spans="2:4" s="86" customFormat="1" ht="23.25" customHeight="1" thickBot="1" x14ac:dyDescent="0.3">
      <c r="B25" s="112" t="s">
        <v>100</v>
      </c>
      <c r="C25" s="113">
        <v>3.1250000000000002E-3</v>
      </c>
      <c r="D25" s="114">
        <v>1.5959333254521799E-2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topLeftCell="A3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9" t="s">
        <v>102</v>
      </c>
      <c r="C3" s="180"/>
      <c r="D3" s="181"/>
    </row>
    <row r="4" spans="2:4" ht="23.25" customHeight="1" x14ac:dyDescent="0.25">
      <c r="B4" s="182" t="s">
        <v>184</v>
      </c>
      <c r="C4" s="183"/>
      <c r="D4" s="184"/>
    </row>
    <row r="5" spans="2:4" ht="23.25" customHeight="1" x14ac:dyDescent="0.25">
      <c r="B5" s="106" t="s">
        <v>10</v>
      </c>
      <c r="C5" s="107" t="s">
        <v>76</v>
      </c>
      <c r="D5" s="108" t="s">
        <v>5</v>
      </c>
    </row>
    <row r="6" spans="2:4" ht="23.25" customHeight="1" x14ac:dyDescent="0.25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topLeftCell="A3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9" t="s">
        <v>103</v>
      </c>
      <c r="C3" s="180"/>
      <c r="D3" s="181"/>
    </row>
    <row r="4" spans="2:4" ht="23.25" customHeight="1" x14ac:dyDescent="0.25">
      <c r="B4" s="182" t="s">
        <v>184</v>
      </c>
      <c r="C4" s="183"/>
      <c r="D4" s="184"/>
    </row>
    <row r="5" spans="2:4" ht="23.25" customHeight="1" x14ac:dyDescent="0.25">
      <c r="B5" s="106" t="s">
        <v>10</v>
      </c>
      <c r="C5" s="107" t="s">
        <v>76</v>
      </c>
      <c r="D5" s="108" t="s">
        <v>5</v>
      </c>
    </row>
    <row r="6" spans="2:4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6"/>
  <sheetViews>
    <sheetView showGridLines="0" showZeros="0" zoomScale="48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104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216</v>
      </c>
      <c r="C6" s="110">
        <v>1.8333333333333299E-2</v>
      </c>
      <c r="D6" s="111">
        <v>0.23107221006564599</v>
      </c>
    </row>
    <row r="7" spans="2:4" s="86" customFormat="1" ht="23.25" customHeight="1" x14ac:dyDescent="0.25">
      <c r="B7" s="109" t="s">
        <v>168</v>
      </c>
      <c r="C7" s="110">
        <v>1.22685185185185E-2</v>
      </c>
      <c r="D7" s="111">
        <v>0.154631655725748</v>
      </c>
    </row>
    <row r="8" spans="2:4" s="86" customFormat="1" ht="23.25" customHeight="1" x14ac:dyDescent="0.25">
      <c r="B8" s="109" t="s">
        <v>92</v>
      </c>
      <c r="C8" s="110">
        <v>9.53703703703704E-3</v>
      </c>
      <c r="D8" s="111">
        <v>0.120204230488694</v>
      </c>
    </row>
    <row r="9" spans="2:4" s="86" customFormat="1" ht="23.25" customHeight="1" x14ac:dyDescent="0.25">
      <c r="B9" s="109" t="s">
        <v>230</v>
      </c>
      <c r="C9" s="110">
        <v>6.1805555555555598E-3</v>
      </c>
      <c r="D9" s="111">
        <v>7.7899343544857794E-2</v>
      </c>
    </row>
    <row r="10" spans="2:4" s="86" customFormat="1" ht="23.25" customHeight="1" x14ac:dyDescent="0.25">
      <c r="B10" s="109" t="s">
        <v>231</v>
      </c>
      <c r="C10" s="110">
        <v>4.6990740740740699E-3</v>
      </c>
      <c r="D10" s="111">
        <v>5.9226841721371298E-2</v>
      </c>
    </row>
    <row r="11" spans="2:4" s="86" customFormat="1" ht="23.25" customHeight="1" x14ac:dyDescent="0.25">
      <c r="B11" s="109" t="s">
        <v>189</v>
      </c>
      <c r="C11" s="110">
        <v>4.2592592592592604E-3</v>
      </c>
      <c r="D11" s="111">
        <v>5.36834427425237E-2</v>
      </c>
    </row>
    <row r="12" spans="2:4" s="86" customFormat="1" ht="23.25" customHeight="1" x14ac:dyDescent="0.25">
      <c r="B12" s="109" t="s">
        <v>191</v>
      </c>
      <c r="C12" s="110">
        <v>4.2476851851851903E-3</v>
      </c>
      <c r="D12" s="111">
        <v>5.3537563822027699E-2</v>
      </c>
    </row>
    <row r="13" spans="2:4" s="86" customFormat="1" ht="23.25" customHeight="1" x14ac:dyDescent="0.25">
      <c r="B13" s="109" t="s">
        <v>232</v>
      </c>
      <c r="C13" s="110">
        <v>3.3680555555555599E-3</v>
      </c>
      <c r="D13" s="111">
        <v>4.24507658643326E-2</v>
      </c>
    </row>
    <row r="14" spans="2:4" s="86" customFormat="1" ht="23.25" customHeight="1" x14ac:dyDescent="0.25">
      <c r="B14" s="109" t="s">
        <v>169</v>
      </c>
      <c r="C14" s="110">
        <v>3.2870370370370401E-3</v>
      </c>
      <c r="D14" s="111">
        <v>4.1429613420860698E-2</v>
      </c>
    </row>
    <row r="15" spans="2:4" s="86" customFormat="1" ht="23.25" customHeight="1" x14ac:dyDescent="0.25">
      <c r="B15" s="109" t="s">
        <v>233</v>
      </c>
      <c r="C15" s="110">
        <v>2.7662037037037E-3</v>
      </c>
      <c r="D15" s="111">
        <v>3.4865061998541197E-2</v>
      </c>
    </row>
    <row r="16" spans="2:4" s="86" customFormat="1" ht="23.25" customHeight="1" x14ac:dyDescent="0.25">
      <c r="B16" s="109" t="s">
        <v>93</v>
      </c>
      <c r="C16" s="110">
        <v>2.3379629629629601E-3</v>
      </c>
      <c r="D16" s="111">
        <v>2.94675419401896E-2</v>
      </c>
    </row>
    <row r="17" spans="2:4" s="86" customFormat="1" ht="23.25" customHeight="1" x14ac:dyDescent="0.25">
      <c r="B17" s="109" t="s">
        <v>97</v>
      </c>
      <c r="C17" s="110">
        <v>1.68981481481481E-3</v>
      </c>
      <c r="D17" s="111">
        <v>2.12983223924143E-2</v>
      </c>
    </row>
    <row r="18" spans="2:4" s="86" customFormat="1" ht="23.25" customHeight="1" x14ac:dyDescent="0.25">
      <c r="B18" s="109" t="s">
        <v>174</v>
      </c>
      <c r="C18" s="110">
        <v>1.5625000000000001E-3</v>
      </c>
      <c r="D18" s="111">
        <v>1.9693654266958401E-2</v>
      </c>
    </row>
    <row r="19" spans="2:4" s="86" customFormat="1" ht="23.25" customHeight="1" x14ac:dyDescent="0.25">
      <c r="B19" s="109" t="s">
        <v>234</v>
      </c>
      <c r="C19" s="110">
        <v>7.7546296296296304E-4</v>
      </c>
      <c r="D19" s="111">
        <v>9.7738876732312192E-3</v>
      </c>
    </row>
    <row r="20" spans="2:4" s="86" customFormat="1" ht="23.25" customHeight="1" x14ac:dyDescent="0.25">
      <c r="B20" s="109" t="s">
        <v>203</v>
      </c>
      <c r="C20" s="110">
        <v>5.78703703703704E-4</v>
      </c>
      <c r="D20" s="111">
        <v>7.2939460247994203E-3</v>
      </c>
    </row>
    <row r="21" spans="2:4" s="86" customFormat="1" ht="23.25" customHeight="1" x14ac:dyDescent="0.25">
      <c r="B21" s="109" t="s">
        <v>235</v>
      </c>
      <c r="C21" s="110">
        <v>5.4398148148148101E-4</v>
      </c>
      <c r="D21" s="111">
        <v>6.8563092633114496E-3</v>
      </c>
    </row>
    <row r="22" spans="2:4" s="86" customFormat="1" ht="23.25" customHeight="1" x14ac:dyDescent="0.25">
      <c r="B22" s="109" t="s">
        <v>171</v>
      </c>
      <c r="C22" s="110">
        <v>4.3981481481481503E-4</v>
      </c>
      <c r="D22" s="111">
        <v>5.54339897884756E-3</v>
      </c>
    </row>
    <row r="23" spans="2:4" s="86" customFormat="1" ht="23.25" customHeight="1" x14ac:dyDescent="0.25">
      <c r="B23" s="109" t="s">
        <v>99</v>
      </c>
      <c r="C23" s="110">
        <v>4.0509259259259301E-4</v>
      </c>
      <c r="D23" s="111">
        <v>5.1057622173595902E-3</v>
      </c>
    </row>
    <row r="24" spans="2:4" s="86" customFormat="1" ht="23.25" customHeight="1" x14ac:dyDescent="0.25">
      <c r="B24" s="109" t="s">
        <v>179</v>
      </c>
      <c r="C24" s="110">
        <v>3.9351851851851901E-4</v>
      </c>
      <c r="D24" s="111">
        <v>4.9598832968635997E-3</v>
      </c>
    </row>
    <row r="25" spans="2:4" s="86" customFormat="1" ht="23.25" customHeight="1" x14ac:dyDescent="0.25">
      <c r="B25" s="109" t="s">
        <v>236</v>
      </c>
      <c r="C25" s="110">
        <v>3.3564814814814801E-4</v>
      </c>
      <c r="D25" s="111">
        <v>4.2304886943836601E-3</v>
      </c>
    </row>
    <row r="26" spans="2:4" s="86" customFormat="1" ht="23.25" customHeight="1" thickBot="1" x14ac:dyDescent="0.3">
      <c r="B26" s="141" t="s">
        <v>91</v>
      </c>
      <c r="C26" s="142">
        <v>3.3564814814814801E-4</v>
      </c>
      <c r="D26" s="143">
        <v>4.2304886943836601E-3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105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106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1" t="s">
        <v>107</v>
      </c>
      <c r="C3" s="162"/>
      <c r="D3" s="163"/>
    </row>
    <row r="4" spans="2:4" ht="23.25" customHeight="1" x14ac:dyDescent="0.25">
      <c r="B4" s="164" t="s">
        <v>184</v>
      </c>
      <c r="C4" s="165"/>
      <c r="D4" s="166"/>
    </row>
    <row r="5" spans="2:4" ht="23.25" customHeight="1" x14ac:dyDescent="0.25">
      <c r="B5" s="45" t="s">
        <v>10</v>
      </c>
      <c r="C5" s="46" t="s">
        <v>76</v>
      </c>
      <c r="D5" s="47" t="s">
        <v>5</v>
      </c>
    </row>
    <row r="6" spans="2:4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108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7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55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1.6435185185185201E-3</v>
      </c>
      <c r="D7" s="15">
        <f>IFERROR(C7/C$25,0)</f>
        <v>0.2286634460547507</v>
      </c>
      <c r="E7" s="15">
        <f>IFERROR(C7/C$36,0)</f>
        <v>0.10334788937409038</v>
      </c>
      <c r="F7" s="14">
        <v>0</v>
      </c>
      <c r="G7" s="15">
        <f>IFERROR(F7/F$25,0)</f>
        <v>0</v>
      </c>
      <c r="H7" s="15">
        <f>IFERROR(F7/F$36,0)</f>
        <v>0</v>
      </c>
      <c r="I7" s="14">
        <v>1.6435185185185201E-3</v>
      </c>
      <c r="J7" s="15">
        <f>IFERROR(I7/I$25,0)</f>
        <v>0.2286634460547507</v>
      </c>
      <c r="K7" s="17">
        <f>IFERROR(I7/I$36,0)</f>
        <v>0.10334788937409038</v>
      </c>
    </row>
    <row r="8" spans="2:11" x14ac:dyDescent="0.25">
      <c r="B8" s="13" t="s">
        <v>153</v>
      </c>
      <c r="C8" s="14">
        <v>2.6273148148148102E-3</v>
      </c>
      <c r="D8" s="15">
        <f t="shared" ref="D8:D24" si="0">IFERROR(C8/C$25,0)</f>
        <v>0.36553945249597369</v>
      </c>
      <c r="E8" s="15">
        <f t="shared" ref="E8:E24" si="1">IFERROR(C8/C$36,0)</f>
        <v>0.16521106259097501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2.6273148148148102E-3</v>
      </c>
      <c r="J8" s="15">
        <f t="shared" ref="J8:J24" si="4">IFERROR(I8/I$25,0)</f>
        <v>0.36553945249597369</v>
      </c>
      <c r="K8" s="17">
        <f t="shared" ref="K8:K24" si="5">IFERROR(I8/I$36,0)</f>
        <v>0.16521106259097501</v>
      </c>
    </row>
    <row r="9" spans="2:11" x14ac:dyDescent="0.25">
      <c r="B9" s="13" t="s">
        <v>11</v>
      </c>
      <c r="C9" s="14">
        <v>1.1805555555555599E-3</v>
      </c>
      <c r="D9" s="15">
        <f t="shared" si="0"/>
        <v>0.16425120772946925</v>
      </c>
      <c r="E9" s="15">
        <f t="shared" si="1"/>
        <v>7.4235807860262307E-2</v>
      </c>
      <c r="F9" s="14">
        <v>0</v>
      </c>
      <c r="G9" s="15">
        <f t="shared" si="2"/>
        <v>0</v>
      </c>
      <c r="H9" s="15">
        <f t="shared" si="3"/>
        <v>0</v>
      </c>
      <c r="I9" s="14">
        <v>1.1805555555555599E-3</v>
      </c>
      <c r="J9" s="15">
        <f t="shared" si="4"/>
        <v>0.16425120772946925</v>
      </c>
      <c r="K9" s="17">
        <f t="shared" si="5"/>
        <v>7.4235807860262307E-2</v>
      </c>
    </row>
    <row r="10" spans="2:11" x14ac:dyDescent="0.25">
      <c r="B10" s="13" t="s">
        <v>63</v>
      </c>
      <c r="C10" s="14">
        <v>1.2615740740740699E-3</v>
      </c>
      <c r="D10" s="15">
        <f t="shared" si="0"/>
        <v>0.17552334943639239</v>
      </c>
      <c r="E10" s="15">
        <f t="shared" si="1"/>
        <v>7.933042212518171E-2</v>
      </c>
      <c r="F10" s="14">
        <v>0</v>
      </c>
      <c r="G10" s="15">
        <f t="shared" si="2"/>
        <v>0</v>
      </c>
      <c r="H10" s="15">
        <f t="shared" si="3"/>
        <v>0</v>
      </c>
      <c r="I10" s="14">
        <v>1.2615740740740699E-3</v>
      </c>
      <c r="J10" s="15">
        <f t="shared" si="4"/>
        <v>0.17552334943639239</v>
      </c>
      <c r="K10" s="17">
        <f t="shared" si="5"/>
        <v>7.933042212518171E-2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9.2592592592592602E-5</v>
      </c>
      <c r="D19" s="15">
        <f t="shared" si="0"/>
        <v>1.2882447665056366E-2</v>
      </c>
      <c r="E19" s="15">
        <f t="shared" si="1"/>
        <v>5.8224163027656506E-3</v>
      </c>
      <c r="F19" s="18">
        <v>0</v>
      </c>
      <c r="G19" s="15">
        <f t="shared" si="2"/>
        <v>0</v>
      </c>
      <c r="H19" s="15">
        <f t="shared" si="3"/>
        <v>0</v>
      </c>
      <c r="I19" s="18">
        <v>9.2592592592592602E-5</v>
      </c>
      <c r="J19" s="15">
        <f t="shared" si="4"/>
        <v>1.2882447665056366E-2</v>
      </c>
      <c r="K19" s="17">
        <f t="shared" si="5"/>
        <v>5.8224163027656506E-3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3.8194444444444398E-4</v>
      </c>
      <c r="D24" s="15">
        <f t="shared" si="0"/>
        <v>5.3140096618357439E-2</v>
      </c>
      <c r="E24" s="15">
        <f t="shared" si="1"/>
        <v>2.4017467248908277E-2</v>
      </c>
      <c r="F24" s="24">
        <v>0</v>
      </c>
      <c r="G24" s="15">
        <f t="shared" si="2"/>
        <v>0</v>
      </c>
      <c r="H24" s="15">
        <f t="shared" si="3"/>
        <v>0</v>
      </c>
      <c r="I24" s="24">
        <v>3.8194444444444398E-4</v>
      </c>
      <c r="J24" s="15">
        <f t="shared" si="4"/>
        <v>5.3140096618357439E-2</v>
      </c>
      <c r="K24" s="17">
        <f t="shared" si="5"/>
        <v>2.4017467248908277E-2</v>
      </c>
    </row>
    <row r="25" spans="2:11" ht="16.5" thickTop="1" thickBot="1" x14ac:dyDescent="0.3">
      <c r="B25" s="36" t="s">
        <v>3</v>
      </c>
      <c r="C25" s="37">
        <f>SUM(C7:C24)</f>
        <v>7.1874999999999977E-3</v>
      </c>
      <c r="D25" s="38">
        <f>IFERROR(SUM(D7:D24),0)</f>
        <v>0.99999999999999978</v>
      </c>
      <c r="E25" s="38">
        <f>IFERROR(SUM(E7:E24),0)</f>
        <v>0.45196506550218335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7.1874999999999977E-3</v>
      </c>
      <c r="J25" s="38">
        <f>IFERROR(SUM(J7:J24),0)</f>
        <v>0.99999999999999978</v>
      </c>
      <c r="K25" s="39">
        <f>IFERROR(SUM(K7:K24),0)</f>
        <v>0.45196506550218335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2.6620370370370399E-4</v>
      </c>
      <c r="D28" s="22"/>
      <c r="E28" s="15">
        <f>IFERROR(C28/C$36,0)</f>
        <v>1.6739446870451261E-2</v>
      </c>
      <c r="F28" s="14">
        <v>0</v>
      </c>
      <c r="G28" s="22"/>
      <c r="H28" s="15">
        <f>IFERROR(F28/F$36,0)</f>
        <v>0</v>
      </c>
      <c r="I28" s="14">
        <v>2.6620370370370399E-4</v>
      </c>
      <c r="J28" s="22"/>
      <c r="K28" s="17">
        <f>IFERROR(I28/I$36,0)</f>
        <v>1.6739446870451261E-2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1.11111111111111E-3</v>
      </c>
      <c r="D31" s="22"/>
      <c r="E31" s="15">
        <f t="shared" si="6"/>
        <v>6.9868995633187728E-2</v>
      </c>
      <c r="F31" s="14">
        <v>0</v>
      </c>
      <c r="G31" s="22"/>
      <c r="H31" s="15">
        <f t="shared" si="7"/>
        <v>0</v>
      </c>
      <c r="I31" s="14">
        <v>1.11111111111111E-3</v>
      </c>
      <c r="J31" s="22"/>
      <c r="K31" s="17">
        <f t="shared" si="8"/>
        <v>6.9868995633187728E-2</v>
      </c>
    </row>
    <row r="32" spans="2:11" x14ac:dyDescent="0.25">
      <c r="B32" s="21" t="s">
        <v>19</v>
      </c>
      <c r="C32" s="14">
        <v>7.3379629629629602E-3</v>
      </c>
      <c r="D32" s="22"/>
      <c r="E32" s="15">
        <f t="shared" si="6"/>
        <v>0.46142649199417757</v>
      </c>
      <c r="F32" s="14">
        <v>0</v>
      </c>
      <c r="G32" s="22"/>
      <c r="H32" s="15">
        <f t="shared" si="7"/>
        <v>0</v>
      </c>
      <c r="I32" s="14">
        <v>7.3379629629629602E-3</v>
      </c>
      <c r="J32" s="22"/>
      <c r="K32" s="17">
        <f t="shared" si="8"/>
        <v>0.46142649199417757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8.7152777777777749E-3</v>
      </c>
      <c r="D34" s="38"/>
      <c r="E34" s="38">
        <f>IFERROR(SUM(E28:E33),0)</f>
        <v>0.54803493449781659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8.7152777777777749E-3</v>
      </c>
      <c r="J34" s="38"/>
      <c r="K34" s="39">
        <f>IFERROR(SUM(K28:K33),0)</f>
        <v>0.54803493449781659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1.5902777777777773E-2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1.5902777777777773E-2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topLeftCell="A3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109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7"/>
      <c r="D6" s="11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110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7"/>
      <c r="D6" s="11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111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237</v>
      </c>
      <c r="C6" s="110">
        <v>1.61111111111111E-2</v>
      </c>
      <c r="D6" s="111">
        <v>0.208726945569051</v>
      </c>
    </row>
    <row r="7" spans="2:4" s="86" customFormat="1" ht="23.25" customHeight="1" x14ac:dyDescent="0.25">
      <c r="B7" s="109" t="s">
        <v>238</v>
      </c>
      <c r="C7" s="110">
        <v>1.1412037037037E-2</v>
      </c>
      <c r="D7" s="111">
        <v>0.147848253111411</v>
      </c>
    </row>
    <row r="8" spans="2:4" s="86" customFormat="1" ht="23.25" customHeight="1" x14ac:dyDescent="0.25">
      <c r="B8" s="109" t="s">
        <v>208</v>
      </c>
      <c r="C8" s="110">
        <v>8.0092592592592594E-3</v>
      </c>
      <c r="D8" s="111">
        <v>0.10376368271105101</v>
      </c>
    </row>
    <row r="9" spans="2:4" s="86" customFormat="1" ht="23.25" customHeight="1" x14ac:dyDescent="0.25">
      <c r="B9" s="109" t="s">
        <v>239</v>
      </c>
      <c r="C9" s="110">
        <v>6.5624999999999998E-3</v>
      </c>
      <c r="D9" s="111">
        <v>8.5020242914979699E-2</v>
      </c>
    </row>
    <row r="10" spans="2:4" s="86" customFormat="1" ht="23.25" customHeight="1" x14ac:dyDescent="0.25">
      <c r="B10" s="109" t="s">
        <v>211</v>
      </c>
      <c r="C10" s="110">
        <v>5.6712962962963001E-3</v>
      </c>
      <c r="D10" s="111">
        <v>7.3474284000599799E-2</v>
      </c>
    </row>
    <row r="11" spans="2:4" s="86" customFormat="1" ht="23.25" customHeight="1" x14ac:dyDescent="0.25">
      <c r="B11" s="109" t="s">
        <v>214</v>
      </c>
      <c r="C11" s="110">
        <v>5.0810185185185203E-3</v>
      </c>
      <c r="D11" s="111">
        <v>6.5826960563802703E-2</v>
      </c>
    </row>
    <row r="12" spans="2:4" s="86" customFormat="1" ht="23.25" customHeight="1" x14ac:dyDescent="0.25">
      <c r="B12" s="109" t="s">
        <v>92</v>
      </c>
      <c r="C12" s="110">
        <v>3.8657407407407399E-3</v>
      </c>
      <c r="D12" s="111">
        <v>5.0082471135102703E-2</v>
      </c>
    </row>
    <row r="13" spans="2:4" s="86" customFormat="1" ht="23.25" customHeight="1" x14ac:dyDescent="0.25">
      <c r="B13" s="109" t="s">
        <v>213</v>
      </c>
      <c r="C13" s="110">
        <v>3.5532407407407401E-3</v>
      </c>
      <c r="D13" s="111">
        <v>4.6033888139151297E-2</v>
      </c>
    </row>
    <row r="14" spans="2:4" s="86" customFormat="1" ht="23.25" customHeight="1" x14ac:dyDescent="0.25">
      <c r="B14" s="109" t="s">
        <v>227</v>
      </c>
      <c r="C14" s="110">
        <v>2.7546296296296299E-3</v>
      </c>
      <c r="D14" s="111">
        <v>3.5687509371719897E-2</v>
      </c>
    </row>
    <row r="15" spans="2:4" s="86" customFormat="1" ht="23.25" customHeight="1" x14ac:dyDescent="0.25">
      <c r="B15" s="109" t="s">
        <v>240</v>
      </c>
      <c r="C15" s="110">
        <v>2.1875000000000002E-3</v>
      </c>
      <c r="D15" s="111">
        <v>2.8340080971659899E-2</v>
      </c>
    </row>
    <row r="16" spans="2:4" s="86" customFormat="1" ht="23.25" customHeight="1" x14ac:dyDescent="0.25">
      <c r="B16" s="109" t="s">
        <v>169</v>
      </c>
      <c r="C16" s="110">
        <v>2.04861111111111E-3</v>
      </c>
      <c r="D16" s="111">
        <v>2.6540710751237099E-2</v>
      </c>
    </row>
    <row r="17" spans="2:4" s="86" customFormat="1" ht="23.25" customHeight="1" x14ac:dyDescent="0.25">
      <c r="B17" s="109" t="s">
        <v>99</v>
      </c>
      <c r="C17" s="110">
        <v>1.25E-3</v>
      </c>
      <c r="D17" s="111">
        <v>1.6194331983805699E-2</v>
      </c>
    </row>
    <row r="18" spans="2:4" s="86" customFormat="1" ht="23.25" customHeight="1" x14ac:dyDescent="0.25">
      <c r="B18" s="109" t="s">
        <v>97</v>
      </c>
      <c r="C18" s="110">
        <v>1.21527777777778E-3</v>
      </c>
      <c r="D18" s="111">
        <v>1.57444894287E-2</v>
      </c>
    </row>
    <row r="19" spans="2:4" s="86" customFormat="1" ht="23.25" customHeight="1" x14ac:dyDescent="0.25">
      <c r="B19" s="109" t="s">
        <v>120</v>
      </c>
      <c r="C19" s="110">
        <v>1.1574074074074099E-3</v>
      </c>
      <c r="D19" s="111">
        <v>1.49947518368571E-2</v>
      </c>
    </row>
    <row r="20" spans="2:4" s="86" customFormat="1" ht="23.25" customHeight="1" x14ac:dyDescent="0.25">
      <c r="B20" s="109" t="s">
        <v>119</v>
      </c>
      <c r="C20" s="110">
        <v>1.11111111111111E-3</v>
      </c>
      <c r="D20" s="111">
        <v>1.4394961763382799E-2</v>
      </c>
    </row>
    <row r="21" spans="2:4" s="86" customFormat="1" ht="23.25" customHeight="1" x14ac:dyDescent="0.25">
      <c r="B21" s="109" t="s">
        <v>179</v>
      </c>
      <c r="C21" s="110">
        <v>1.0879629629629601E-3</v>
      </c>
      <c r="D21" s="111">
        <v>1.40950667266457E-2</v>
      </c>
    </row>
    <row r="22" spans="2:4" s="86" customFormat="1" ht="23.25" customHeight="1" x14ac:dyDescent="0.25">
      <c r="B22" s="109" t="s">
        <v>91</v>
      </c>
      <c r="C22" s="110">
        <v>1.0648148148148101E-3</v>
      </c>
      <c r="D22" s="111">
        <v>1.37951716899085E-2</v>
      </c>
    </row>
    <row r="23" spans="2:4" s="86" customFormat="1" ht="23.25" customHeight="1" x14ac:dyDescent="0.25">
      <c r="B23" s="109" t="s">
        <v>221</v>
      </c>
      <c r="C23" s="110">
        <v>8.5648148148148205E-4</v>
      </c>
      <c r="D23" s="111">
        <v>1.1096116359274299E-2</v>
      </c>
    </row>
    <row r="24" spans="2:4" s="86" customFormat="1" ht="23.25" customHeight="1" x14ac:dyDescent="0.25">
      <c r="B24" s="109" t="s">
        <v>236</v>
      </c>
      <c r="C24" s="110">
        <v>7.1759259259259302E-4</v>
      </c>
      <c r="D24" s="111">
        <v>9.2967461388514007E-3</v>
      </c>
    </row>
    <row r="25" spans="2:4" s="86" customFormat="1" ht="23.25" customHeight="1" thickBot="1" x14ac:dyDescent="0.3">
      <c r="B25" s="112" t="s">
        <v>241</v>
      </c>
      <c r="C25" s="113">
        <v>4.8611111111111099E-4</v>
      </c>
      <c r="D25" s="114">
        <v>6.2977957714799799E-3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5" customFormat="1" ht="23.25" customHeight="1" x14ac:dyDescent="0.25">
      <c r="B3" s="185" t="s">
        <v>112</v>
      </c>
      <c r="C3" s="186"/>
      <c r="D3" s="187"/>
    </row>
    <row r="4" spans="2:4" s="85" customFormat="1" ht="23.25" customHeight="1" x14ac:dyDescent="0.25">
      <c r="B4" s="188" t="s">
        <v>184</v>
      </c>
      <c r="C4" s="189"/>
      <c r="D4" s="190"/>
    </row>
    <row r="5" spans="2:4" s="85" customFormat="1" ht="23.25" customHeight="1" x14ac:dyDescent="0.25">
      <c r="B5" s="102" t="s">
        <v>10</v>
      </c>
      <c r="C5" s="103" t="s">
        <v>76</v>
      </c>
      <c r="D5" s="104" t="s">
        <v>5</v>
      </c>
    </row>
    <row r="6" spans="2:4" s="85" customFormat="1" ht="23.25" customHeight="1" thickBot="1" x14ac:dyDescent="0.3">
      <c r="B6" s="105"/>
      <c r="C6" s="115"/>
      <c r="D6" s="11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6"/>
  <sheetViews>
    <sheetView showGridLines="0" showZeros="0" topLeftCell="A3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113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41"/>
      <c r="C6" s="142"/>
      <c r="D6" s="14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114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116</v>
      </c>
      <c r="C3" s="180"/>
      <c r="D3" s="181"/>
    </row>
    <row r="4" spans="2:4" s="86" customFormat="1" ht="23.25" customHeight="1" x14ac:dyDescent="0.25">
      <c r="B4" s="182" t="s">
        <v>184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5"/>
  <sheetViews>
    <sheetView showZeros="0" workbookViewId="0">
      <selection activeCell="B1" sqref="B1:P19"/>
    </sheetView>
  </sheetViews>
  <sheetFormatPr defaultRowHeight="15" x14ac:dyDescent="0.25"/>
  <cols>
    <col min="1" max="1" width="39.28515625" bestFit="1" customWidth="1"/>
  </cols>
  <sheetData>
    <row r="1" spans="1:16" x14ac:dyDescent="0.25">
      <c r="A1" t="s">
        <v>123</v>
      </c>
      <c r="B1" t="s">
        <v>124</v>
      </c>
      <c r="C1" t="s">
        <v>125</v>
      </c>
      <c r="D1" t="s">
        <v>126</v>
      </c>
      <c r="E1" t="s">
        <v>127</v>
      </c>
      <c r="F1" t="s">
        <v>128</v>
      </c>
      <c r="G1" t="s">
        <v>129</v>
      </c>
      <c r="H1" t="s">
        <v>130</v>
      </c>
      <c r="I1" t="s">
        <v>131</v>
      </c>
      <c r="J1" t="s">
        <v>132</v>
      </c>
      <c r="K1" t="s">
        <v>133</v>
      </c>
      <c r="L1" t="s">
        <v>134</v>
      </c>
      <c r="M1" t="s">
        <v>135</v>
      </c>
      <c r="N1" t="s">
        <v>136</v>
      </c>
      <c r="O1" t="s">
        <v>137</v>
      </c>
      <c r="P1" t="s">
        <v>138</v>
      </c>
    </row>
    <row r="2" spans="1:16" x14ac:dyDescent="0.25">
      <c r="A2" t="s">
        <v>48</v>
      </c>
      <c r="B2">
        <v>0</v>
      </c>
      <c r="C2">
        <v>1.3194444444444399E-3</v>
      </c>
      <c r="D2">
        <v>1.7361111111111101E-4</v>
      </c>
      <c r="E2">
        <v>2.7777777777777799E-4</v>
      </c>
      <c r="F2">
        <v>2.1990740740740699E-3</v>
      </c>
      <c r="G2">
        <v>1.19212962962963E-3</v>
      </c>
      <c r="H2">
        <v>0</v>
      </c>
      <c r="I2">
        <v>0</v>
      </c>
      <c r="J2">
        <v>0</v>
      </c>
      <c r="K2">
        <v>0</v>
      </c>
      <c r="L2">
        <v>0</v>
      </c>
      <c r="M2">
        <v>9.1319444444444408E-3</v>
      </c>
      <c r="N2">
        <v>8.6805555555555605E-4</v>
      </c>
      <c r="O2">
        <v>6.3657407407407402E-4</v>
      </c>
      <c r="P2">
        <v>4.5023148148148097E-3</v>
      </c>
    </row>
    <row r="3" spans="1:16" x14ac:dyDescent="0.25">
      <c r="A3" t="s">
        <v>153</v>
      </c>
      <c r="B3">
        <v>0</v>
      </c>
      <c r="C3">
        <v>1.2384259259259299E-3</v>
      </c>
      <c r="D3">
        <v>1.66666666666667E-3</v>
      </c>
      <c r="E3">
        <v>1.2731481481481499E-4</v>
      </c>
      <c r="F3">
        <v>1.90972222222222E-3</v>
      </c>
      <c r="G3">
        <v>6.9444444444444404E-4</v>
      </c>
      <c r="H3">
        <v>0</v>
      </c>
      <c r="I3">
        <v>0</v>
      </c>
      <c r="J3">
        <v>0</v>
      </c>
      <c r="K3">
        <v>0</v>
      </c>
      <c r="L3">
        <v>0</v>
      </c>
      <c r="M3">
        <v>7.2453703703703699E-3</v>
      </c>
      <c r="N3">
        <v>9.3749999999999997E-4</v>
      </c>
      <c r="O3">
        <v>1.03009259259259E-3</v>
      </c>
      <c r="P3">
        <v>5.3009259259259303E-3</v>
      </c>
    </row>
    <row r="4" spans="1:16" x14ac:dyDescent="0.25">
      <c r="A4" t="s">
        <v>11</v>
      </c>
      <c r="B4">
        <v>0</v>
      </c>
      <c r="C4">
        <v>2.4537037037037001E-3</v>
      </c>
      <c r="D4">
        <v>3.3564814814814798E-3</v>
      </c>
      <c r="E4">
        <v>0</v>
      </c>
      <c r="F4">
        <v>3.6689814814814801E-3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1.14814814814815E-2</v>
      </c>
      <c r="N4">
        <v>9.7222222222222198E-4</v>
      </c>
      <c r="O4">
        <v>4.9768518518518499E-4</v>
      </c>
      <c r="P4">
        <v>4.9074074074074098E-3</v>
      </c>
    </row>
    <row r="5" spans="1:16" x14ac:dyDescent="0.25">
      <c r="A5" t="s">
        <v>63</v>
      </c>
      <c r="B5">
        <v>0</v>
      </c>
      <c r="C5">
        <v>1.03009259259259E-3</v>
      </c>
      <c r="D5">
        <v>4.8611111111111099E-4</v>
      </c>
      <c r="E5">
        <v>0</v>
      </c>
      <c r="F5">
        <v>4.3981481481481503E-4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4.2361111111111098E-3</v>
      </c>
      <c r="N5">
        <v>1.11111111111111E-3</v>
      </c>
      <c r="O5">
        <v>3.4722222222222202E-4</v>
      </c>
      <c r="P5">
        <v>3.9004629629629602E-3</v>
      </c>
    </row>
    <row r="6" spans="1:16" x14ac:dyDescent="0.25">
      <c r="A6" t="s">
        <v>12</v>
      </c>
      <c r="B6">
        <v>0</v>
      </c>
      <c r="C6">
        <v>8.7962962962963005E-4</v>
      </c>
      <c r="D6">
        <v>3.4722222222222202E-4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2.16435185185185E-3</v>
      </c>
      <c r="N6">
        <v>1.21527777777778E-3</v>
      </c>
      <c r="O6">
        <v>3.4722222222222202E-4</v>
      </c>
      <c r="P6">
        <v>1.9560185185185201E-3</v>
      </c>
    </row>
    <row r="7" spans="1:16" x14ac:dyDescent="0.25">
      <c r="A7" t="s">
        <v>154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2.19907407407407E-4</v>
      </c>
    </row>
    <row r="8" spans="1:16" x14ac:dyDescent="0.25">
      <c r="A8" t="s">
        <v>155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2.5115740740740702E-3</v>
      </c>
      <c r="N8">
        <v>4.2824074074074102E-4</v>
      </c>
      <c r="O8">
        <v>9.2592592592592602E-5</v>
      </c>
      <c r="P8">
        <v>6.8287037037037003E-4</v>
      </c>
    </row>
    <row r="9" spans="1:16" x14ac:dyDescent="0.25">
      <c r="A9" t="s">
        <v>156</v>
      </c>
      <c r="B9">
        <v>0</v>
      </c>
      <c r="C9">
        <v>0</v>
      </c>
      <c r="D9">
        <v>1.9675925925925899E-4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157</v>
      </c>
      <c r="B10">
        <v>0</v>
      </c>
      <c r="C10">
        <v>0</v>
      </c>
      <c r="D10">
        <v>1.2731481481481499E-4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158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6.7129629629629603E-4</v>
      </c>
    </row>
    <row r="12" spans="1:16" x14ac:dyDescent="0.25">
      <c r="A12" t="s">
        <v>159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6.2500000000000001E-4</v>
      </c>
    </row>
    <row r="13" spans="1:16" x14ac:dyDescent="0.25">
      <c r="A13" t="s">
        <v>160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6.3657407407407402E-4</v>
      </c>
    </row>
    <row r="14" spans="1:16" x14ac:dyDescent="0.25">
      <c r="A14" t="s">
        <v>161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3.8194444444444398E-4</v>
      </c>
    </row>
    <row r="15" spans="1:16" x14ac:dyDescent="0.25">
      <c r="A15" t="s">
        <v>162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5.78703703703704E-4</v>
      </c>
      <c r="P15">
        <v>0</v>
      </c>
    </row>
    <row r="16" spans="1:16" x14ac:dyDescent="0.25">
      <c r="A16" t="s">
        <v>163</v>
      </c>
      <c r="B16">
        <v>0</v>
      </c>
      <c r="C16">
        <v>0</v>
      </c>
      <c r="D16">
        <v>6.9444444444444404E-5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6.4814814814814802E-4</v>
      </c>
    </row>
    <row r="17" spans="1:16" x14ac:dyDescent="0.25">
      <c r="A17" t="s">
        <v>164</v>
      </c>
      <c r="B17">
        <v>0</v>
      </c>
      <c r="C17">
        <v>0</v>
      </c>
      <c r="D17">
        <v>9.2592592592592602E-5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165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13</v>
      </c>
      <c r="B19">
        <v>0</v>
      </c>
      <c r="C19">
        <v>2.0833333333333299E-4</v>
      </c>
      <c r="D19">
        <v>0</v>
      </c>
      <c r="E19">
        <v>0</v>
      </c>
      <c r="F19">
        <v>1.41203703703704E-3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1.7592592592592601E-3</v>
      </c>
      <c r="N19">
        <v>3.5879629629629602E-4</v>
      </c>
      <c r="O19">
        <v>2.19907407407407E-4</v>
      </c>
      <c r="P19">
        <v>8.5648148148148205E-4</v>
      </c>
    </row>
    <row r="20" spans="1:16" x14ac:dyDescent="0.25">
      <c r="A20" t="s">
        <v>15</v>
      </c>
      <c r="B20">
        <v>0</v>
      </c>
      <c r="C20">
        <v>1.05324074074074E-3</v>
      </c>
      <c r="D20">
        <v>0</v>
      </c>
      <c r="E20">
        <v>1.6203703703703701E-4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1.1226851851851901E-3</v>
      </c>
      <c r="O20">
        <v>8.1018518518518505E-4</v>
      </c>
      <c r="P20">
        <v>4.0740740740740702E-3</v>
      </c>
    </row>
    <row r="21" spans="1:16" x14ac:dyDescent="0.25">
      <c r="A21" t="s">
        <v>16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17</v>
      </c>
      <c r="B22">
        <v>0</v>
      </c>
      <c r="C22">
        <v>2.6620370370370399E-4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18</v>
      </c>
      <c r="B23">
        <v>0</v>
      </c>
      <c r="C23">
        <v>3.2986111111111098E-3</v>
      </c>
      <c r="D23">
        <v>7.4074074074074103E-4</v>
      </c>
      <c r="E23">
        <v>0</v>
      </c>
      <c r="F23">
        <v>3.4722222222222202E-4</v>
      </c>
      <c r="G23">
        <v>2.89351851851852E-4</v>
      </c>
      <c r="H23">
        <v>0</v>
      </c>
      <c r="I23">
        <v>0</v>
      </c>
      <c r="J23">
        <v>0</v>
      </c>
      <c r="K23">
        <v>0</v>
      </c>
      <c r="L23">
        <v>0</v>
      </c>
      <c r="M23">
        <v>1.7361111111111099E-3</v>
      </c>
      <c r="N23">
        <v>1.4814814814814801E-3</v>
      </c>
      <c r="O23">
        <v>9.6064814814814797E-4</v>
      </c>
      <c r="P23">
        <v>1.79398148148148E-3</v>
      </c>
    </row>
    <row r="24" spans="1:16" x14ac:dyDescent="0.25">
      <c r="A24" t="s">
        <v>19</v>
      </c>
      <c r="B24">
        <v>0</v>
      </c>
      <c r="C24">
        <v>4.5717592592592598E-3</v>
      </c>
      <c r="D24">
        <v>8.1018518518518505E-4</v>
      </c>
      <c r="E24">
        <v>0</v>
      </c>
      <c r="F24">
        <v>4.7106481481481496E-3</v>
      </c>
      <c r="G24">
        <v>4.1666666666666702E-4</v>
      </c>
      <c r="H24">
        <v>0</v>
      </c>
      <c r="I24">
        <v>0</v>
      </c>
      <c r="J24">
        <v>0</v>
      </c>
      <c r="K24">
        <v>0</v>
      </c>
      <c r="L24">
        <v>1.9675925925925899E-4</v>
      </c>
      <c r="M24">
        <v>2.3148148148148098E-2</v>
      </c>
      <c r="N24">
        <v>1.80555555555556E-3</v>
      </c>
      <c r="O24">
        <v>4.9768518518518499E-4</v>
      </c>
      <c r="P24">
        <v>3.0787037037036998E-3</v>
      </c>
    </row>
    <row r="25" spans="1:16" x14ac:dyDescent="0.25">
      <c r="A25" t="s">
        <v>20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3.1712962962963001E-3</v>
      </c>
      <c r="C2" s="79">
        <v>2.8356481481481501E-3</v>
      </c>
      <c r="D2" s="80">
        <v>0.52793834296724496</v>
      </c>
      <c r="E2" s="80">
        <v>0.47206165703275499</v>
      </c>
    </row>
    <row r="3" spans="1:10" x14ac:dyDescent="0.25">
      <c r="A3" s="79" t="s">
        <v>153</v>
      </c>
      <c r="B3" s="79">
        <v>7.0486111111111097E-3</v>
      </c>
      <c r="C3" s="79">
        <v>2.19907407407407E-4</v>
      </c>
      <c r="D3" s="80">
        <v>0.96974522292993603</v>
      </c>
      <c r="E3" s="80">
        <v>3.0254777070063701E-2</v>
      </c>
    </row>
    <row r="4" spans="1:10" x14ac:dyDescent="0.25">
      <c r="A4" s="79" t="s">
        <v>11</v>
      </c>
      <c r="B4" s="79">
        <v>5.9722222222222199E-3</v>
      </c>
      <c r="C4" s="79">
        <v>4.0509259259259301E-4</v>
      </c>
      <c r="D4" s="80">
        <v>0.93647912885662399</v>
      </c>
      <c r="E4" s="80">
        <v>6.3520871143375707E-2</v>
      </c>
    </row>
    <row r="5" spans="1:10" x14ac:dyDescent="0.25">
      <c r="A5" s="79" t="s">
        <v>63</v>
      </c>
      <c r="B5" s="79">
        <v>5.1388888888888899E-3</v>
      </c>
      <c r="C5" s="79">
        <v>2.19907407407407E-4</v>
      </c>
      <c r="D5" s="80">
        <v>0.95896328293736499</v>
      </c>
      <c r="E5" s="80">
        <v>4.1036717062635002E-2</v>
      </c>
    </row>
    <row r="6" spans="1:10" x14ac:dyDescent="0.25">
      <c r="A6" s="79" t="s">
        <v>12</v>
      </c>
      <c r="B6" s="79">
        <v>1.88657407407407E-3</v>
      </c>
      <c r="C6" s="79">
        <v>1.63194444444444E-3</v>
      </c>
      <c r="D6" s="80">
        <v>0.53618421052631604</v>
      </c>
      <c r="E6" s="80">
        <v>0.46381578947368401</v>
      </c>
    </row>
    <row r="7" spans="1:10" x14ac:dyDescent="0.25">
      <c r="A7" s="79" t="s">
        <v>154</v>
      </c>
      <c r="B7" s="79">
        <v>2.19907407407407E-4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1.2037037037037001E-3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6.7129629629629603E-4</v>
      </c>
      <c r="C11" s="79">
        <v>0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6.2500000000000001E-4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6.3657407407407402E-4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3.8194444444444398E-4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5.78703703703704E-4</v>
      </c>
      <c r="C15" s="79">
        <v>0</v>
      </c>
      <c r="D15" s="80">
        <v>1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6.4814814814814802E-4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1.4351851851851899E-3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6.0069444444444398E-3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4.2361111111111098E-3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4.6064814814814796E-3</v>
      </c>
      <c r="C24" s="79">
        <v>7.7546296296296304E-4</v>
      </c>
      <c r="D24" s="79">
        <v>0.85591397849462403</v>
      </c>
      <c r="E24" s="79">
        <v>0.144086021505376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1.9675925925925899E-4</v>
      </c>
      <c r="C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72"/>
  <sheetViews>
    <sheetView showGridLines="0" showZeros="0" topLeftCell="A4" zoomScale="90" zoomScaleNormal="9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60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6.5972222222222203E-4</v>
      </c>
      <c r="D7" s="15">
        <f>IFERROR(C7/C$25,0)</f>
        <v>0.16814159292035383</v>
      </c>
      <c r="E7" s="15">
        <f>IFERROR(C7/C$36,0)</f>
        <v>7.4509803921568557E-2</v>
      </c>
      <c r="F7" s="14">
        <v>0</v>
      </c>
      <c r="G7" s="15">
        <f>IFERROR(F7/F$25,0)</f>
        <v>0</v>
      </c>
      <c r="H7" s="15">
        <f>IFERROR(F7/F$36,0)</f>
        <v>0</v>
      </c>
      <c r="I7" s="14">
        <v>6.5972222222222203E-4</v>
      </c>
      <c r="J7" s="15">
        <f>IFERROR(I7/I$25,0)</f>
        <v>0.16814159292035383</v>
      </c>
      <c r="K7" s="17">
        <f>IFERROR(I7/I$36,0)</f>
        <v>7.4509803921568557E-2</v>
      </c>
    </row>
    <row r="8" spans="2:11" s="5" customFormat="1" x14ac:dyDescent="0.25">
      <c r="B8" s="13" t="s">
        <v>153</v>
      </c>
      <c r="C8" s="14">
        <v>1.41203703703704E-3</v>
      </c>
      <c r="D8" s="15">
        <f t="shared" ref="D8:D24" si="0">IFERROR(C8/C$25,0)</f>
        <v>0.35988200589970554</v>
      </c>
      <c r="E8" s="15">
        <f t="shared" ref="E8:E24" si="1">IFERROR(C8/C$36,0)</f>
        <v>0.15947712418300677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1.41203703703704E-3</v>
      </c>
      <c r="J8" s="15">
        <f t="shared" ref="J8:J24" si="4">IFERROR(I8/I$25,0)</f>
        <v>0.35988200589970554</v>
      </c>
      <c r="K8" s="17">
        <f t="shared" ref="K8:K24" si="5">IFERROR(I8/I$36,0)</f>
        <v>0.15947712418300677</v>
      </c>
    </row>
    <row r="9" spans="2:11" s="5" customFormat="1" x14ac:dyDescent="0.25">
      <c r="B9" s="13" t="s">
        <v>11</v>
      </c>
      <c r="C9" s="14">
        <v>7.0601851851851804E-4</v>
      </c>
      <c r="D9" s="15">
        <f t="shared" si="0"/>
        <v>0.17994100294985227</v>
      </c>
      <c r="E9" s="15">
        <f t="shared" si="1"/>
        <v>7.9738562091503165E-2</v>
      </c>
      <c r="F9" s="14">
        <v>0</v>
      </c>
      <c r="G9" s="15">
        <f t="shared" si="2"/>
        <v>0</v>
      </c>
      <c r="H9" s="15">
        <f t="shared" si="3"/>
        <v>0</v>
      </c>
      <c r="I9" s="14">
        <v>7.0601851851851804E-4</v>
      </c>
      <c r="J9" s="15">
        <f t="shared" si="4"/>
        <v>0.17994100294985227</v>
      </c>
      <c r="K9" s="17">
        <f t="shared" si="5"/>
        <v>7.9738562091503165E-2</v>
      </c>
    </row>
    <row r="10" spans="2:11" s="5" customFormat="1" x14ac:dyDescent="0.25">
      <c r="B10" s="13" t="s">
        <v>63</v>
      </c>
      <c r="C10" s="14">
        <v>7.6388888888888904E-4</v>
      </c>
      <c r="D10" s="15">
        <f t="shared" si="0"/>
        <v>0.19469026548672558</v>
      </c>
      <c r="E10" s="15">
        <f t="shared" si="1"/>
        <v>8.627450980392154E-2</v>
      </c>
      <c r="F10" s="14">
        <v>0</v>
      </c>
      <c r="G10" s="15">
        <f t="shared" si="2"/>
        <v>0</v>
      </c>
      <c r="H10" s="15">
        <f t="shared" si="3"/>
        <v>0</v>
      </c>
      <c r="I10" s="14">
        <v>7.6388888888888904E-4</v>
      </c>
      <c r="J10" s="15">
        <f t="shared" si="4"/>
        <v>0.19469026548672558</v>
      </c>
      <c r="K10" s="17">
        <f t="shared" si="5"/>
        <v>8.627450980392154E-2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161</v>
      </c>
      <c r="C19" s="14">
        <v>1.15740740740741E-4</v>
      </c>
      <c r="D19" s="15">
        <f t="shared" si="0"/>
        <v>2.9498525073746357E-2</v>
      </c>
      <c r="E19" s="15">
        <f t="shared" si="1"/>
        <v>1.3071895424836624E-2</v>
      </c>
      <c r="F19" s="18">
        <v>0</v>
      </c>
      <c r="G19" s="15">
        <f t="shared" si="2"/>
        <v>0</v>
      </c>
      <c r="H19" s="15">
        <f t="shared" si="3"/>
        <v>0</v>
      </c>
      <c r="I19" s="18">
        <v>1.15740740740741E-4</v>
      </c>
      <c r="J19" s="15">
        <f t="shared" si="4"/>
        <v>2.9498525073746357E-2</v>
      </c>
      <c r="K19" s="17">
        <f t="shared" si="5"/>
        <v>1.3071895424836624E-2</v>
      </c>
    </row>
    <row r="20" spans="2:11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2.6620370370370399E-4</v>
      </c>
      <c r="D24" s="15">
        <f t="shared" si="0"/>
        <v>6.7846607669616546E-2</v>
      </c>
      <c r="E24" s="15">
        <f t="shared" si="1"/>
        <v>3.0065359477124198E-2</v>
      </c>
      <c r="F24" s="24">
        <v>0</v>
      </c>
      <c r="G24" s="15">
        <f t="shared" si="2"/>
        <v>0</v>
      </c>
      <c r="H24" s="15">
        <f t="shared" si="3"/>
        <v>0</v>
      </c>
      <c r="I24" s="24">
        <v>2.6620370370370399E-4</v>
      </c>
      <c r="J24" s="15">
        <f t="shared" si="4"/>
        <v>6.7846607669616546E-2</v>
      </c>
      <c r="K24" s="17">
        <f t="shared" si="5"/>
        <v>3.0065359477124198E-2</v>
      </c>
    </row>
    <row r="25" spans="2:11" s="5" customFormat="1" ht="16.5" thickTop="1" thickBot="1" x14ac:dyDescent="0.3">
      <c r="B25" s="36" t="s">
        <v>3</v>
      </c>
      <c r="C25" s="37">
        <f>SUM(C7:C24)</f>
        <v>3.9236111111111138E-3</v>
      </c>
      <c r="D25" s="38">
        <f>IFERROR(SUM(D7:D24),0)</f>
        <v>1.0000000000000002</v>
      </c>
      <c r="E25" s="38">
        <f>IFERROR(SUM(E7:E24),0)</f>
        <v>0.44313725490196082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3.9236111111111138E-3</v>
      </c>
      <c r="J25" s="38">
        <f>IFERROR(SUM(J7:J24),0)</f>
        <v>1.0000000000000002</v>
      </c>
      <c r="K25" s="39">
        <f>IFERROR(SUM(K7:K24),0)</f>
        <v>0.44313725490196082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1.6203703703703701E-4</v>
      </c>
      <c r="D28" s="22"/>
      <c r="E28" s="15">
        <f>IFERROR(C28/C$36,0)</f>
        <v>1.8300653594771229E-2</v>
      </c>
      <c r="F28" s="14">
        <v>0</v>
      </c>
      <c r="G28" s="22"/>
      <c r="H28" s="15">
        <f>IFERROR(F28/F$36,0)</f>
        <v>0</v>
      </c>
      <c r="I28" s="14">
        <v>1.6203703703703701E-4</v>
      </c>
      <c r="J28" s="22"/>
      <c r="K28" s="17">
        <f>IFERROR(I28/I$36,0)</f>
        <v>1.8300653594771229E-2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6.2500000000000001E-4</v>
      </c>
      <c r="D31" s="22"/>
      <c r="E31" s="15">
        <f t="shared" si="6"/>
        <v>7.0588235294117604E-2</v>
      </c>
      <c r="F31" s="14">
        <v>0</v>
      </c>
      <c r="G31" s="22"/>
      <c r="H31" s="15">
        <f t="shared" si="7"/>
        <v>0</v>
      </c>
      <c r="I31" s="14">
        <v>6.2500000000000001E-4</v>
      </c>
      <c r="J31" s="22"/>
      <c r="K31" s="17">
        <f t="shared" si="8"/>
        <v>7.0588235294117604E-2</v>
      </c>
    </row>
    <row r="32" spans="2:11" s="5" customFormat="1" x14ac:dyDescent="0.25">
      <c r="B32" s="21" t="s">
        <v>19</v>
      </c>
      <c r="C32" s="14">
        <v>4.1435185185185203E-3</v>
      </c>
      <c r="D32" s="22"/>
      <c r="E32" s="15">
        <f t="shared" si="6"/>
        <v>0.46797385620915027</v>
      </c>
      <c r="F32" s="14">
        <v>0</v>
      </c>
      <c r="G32" s="22"/>
      <c r="H32" s="15">
        <f t="shared" si="7"/>
        <v>0</v>
      </c>
      <c r="I32" s="14">
        <v>4.1435185185185203E-3</v>
      </c>
      <c r="J32" s="22"/>
      <c r="K32" s="17">
        <f t="shared" si="8"/>
        <v>0.46797385620915027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4.9305555555555578E-3</v>
      </c>
      <c r="D34" s="38"/>
      <c r="E34" s="38">
        <f>IFERROR(SUM(E28:E33),0)</f>
        <v>0.55686274509803912</v>
      </c>
      <c r="F34" s="37">
        <f>SUM(F28:F33)</f>
        <v>0</v>
      </c>
      <c r="G34" s="38"/>
      <c r="H34" s="38">
        <f>IFERROR(SUM(H28:H33),0)</f>
        <v>0</v>
      </c>
      <c r="I34" s="37">
        <f>SUM(I28:I33)</f>
        <v>4.9305555555555578E-3</v>
      </c>
      <c r="J34" s="38"/>
      <c r="K34" s="39">
        <f>IFERROR(SUM(K28:K33),0)</f>
        <v>0.55686274509803912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8.8541666666666716E-3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8.8541666666666716E-3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2.88194444444444E-3</v>
      </c>
      <c r="C2" s="79">
        <v>5.09259259259259E-4</v>
      </c>
      <c r="D2" s="80">
        <v>0.84982935153583605</v>
      </c>
      <c r="E2" s="80">
        <v>0.150170648464164</v>
      </c>
    </row>
    <row r="3" spans="1:10" x14ac:dyDescent="0.25">
      <c r="A3" s="79" t="s">
        <v>153</v>
      </c>
      <c r="B3" s="79">
        <v>2.60416666666667E-3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3.1944444444444399E-3</v>
      </c>
      <c r="C4" s="79">
        <v>4.7453703703703698E-4</v>
      </c>
      <c r="D4" s="80">
        <v>0.87066246056782304</v>
      </c>
      <c r="E4" s="80">
        <v>0.12933753943217699</v>
      </c>
    </row>
    <row r="5" spans="1:10" x14ac:dyDescent="0.25">
      <c r="A5" s="79" t="s">
        <v>63</v>
      </c>
      <c r="B5" s="79">
        <v>4.3981481481481503E-4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1.41203703703704E-3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6.3657407407407402E-4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4.0856481481481499E-3</v>
      </c>
      <c r="C24" s="79">
        <v>1.0416666666666699E-3</v>
      </c>
      <c r="D24" s="79">
        <v>0.79683972911963896</v>
      </c>
      <c r="E24" s="79">
        <v>0.20316027088036101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9.1319444444444408E-3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153</v>
      </c>
      <c r="B3" s="79">
        <v>7.2453703703703699E-3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1.07407407407407E-2</v>
      </c>
      <c r="C4" s="79">
        <v>7.4074074074074103E-4</v>
      </c>
      <c r="D4" s="80">
        <v>0.93548387096774199</v>
      </c>
      <c r="E4" s="80">
        <v>6.4516129032258104E-2</v>
      </c>
    </row>
    <row r="5" spans="1:10" x14ac:dyDescent="0.25">
      <c r="A5" s="79" t="s">
        <v>63</v>
      </c>
      <c r="B5" s="79">
        <v>2.6967592592592599E-3</v>
      </c>
      <c r="C5" s="79">
        <v>1.5393518518518499E-3</v>
      </c>
      <c r="D5" s="80">
        <v>0.63661202185792298</v>
      </c>
      <c r="E5" s="80">
        <v>0.36338797814207602</v>
      </c>
    </row>
    <row r="6" spans="1:10" x14ac:dyDescent="0.25">
      <c r="A6" s="79" t="s">
        <v>12</v>
      </c>
      <c r="B6" s="79">
        <v>0</v>
      </c>
      <c r="C6" s="79">
        <v>2.16435185185185E-3</v>
      </c>
      <c r="D6" s="80">
        <v>0</v>
      </c>
      <c r="E6" s="80">
        <v>1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2.5115740740740702E-3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4.6296296296296298E-4</v>
      </c>
      <c r="C19" s="79">
        <v>1.2962962962962999E-3</v>
      </c>
      <c r="D19" s="80">
        <v>0.26315789473684198</v>
      </c>
      <c r="E19" s="80">
        <v>0.73684210526315796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1.7361111111111099E-3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1.9664351851851902E-2</v>
      </c>
      <c r="C24" s="79">
        <v>3.4837962962962999E-3</v>
      </c>
      <c r="D24" s="79">
        <v>0.84950000000000003</v>
      </c>
      <c r="E24" s="79">
        <v>0.15049999999999999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2.7777777777777799E-4</v>
      </c>
      <c r="C2" s="79">
        <v>0</v>
      </c>
      <c r="D2" s="80">
        <v>1</v>
      </c>
      <c r="E2" s="80">
        <v>0</v>
      </c>
    </row>
    <row r="3" spans="1:10" x14ac:dyDescent="0.25">
      <c r="A3" s="79" t="s">
        <v>153</v>
      </c>
      <c r="B3" s="79">
        <v>1.2731481481481499E-4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1.6203703703703701E-4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1.7361111111111101E-4</v>
      </c>
      <c r="C2" s="79">
        <v>0</v>
      </c>
      <c r="D2" s="80">
        <v>1</v>
      </c>
      <c r="E2" s="80">
        <v>0</v>
      </c>
    </row>
    <row r="3" spans="1:10" x14ac:dyDescent="0.25">
      <c r="A3" s="79" t="s">
        <v>153</v>
      </c>
      <c r="B3" s="79">
        <v>1.66666666666667E-3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3.3564814814814798E-3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4.8611111111111099E-4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3.4722222222222202E-4</v>
      </c>
      <c r="D6" s="80">
        <v>0</v>
      </c>
      <c r="E6" s="80">
        <v>1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1.9675925925925899E-4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1.2731481481481499E-4</v>
      </c>
      <c r="D10" s="80">
        <v>0</v>
      </c>
      <c r="E10" s="80">
        <v>1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6.9444444444444404E-5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9.2592592592592602E-5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7.4074074074074103E-4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8.1018518518518505E-4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8.2175925925925895E-4</v>
      </c>
      <c r="C2" s="79">
        <v>4.9768518518518499E-4</v>
      </c>
      <c r="D2" s="80">
        <v>0.62280701754386003</v>
      </c>
      <c r="E2" s="80">
        <v>0.37719298245614002</v>
      </c>
    </row>
    <row r="3" spans="1:10" x14ac:dyDescent="0.25">
      <c r="A3" s="79" t="s">
        <v>153</v>
      </c>
      <c r="B3" s="79">
        <v>1.2384259259259299E-3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2.4537037037037001E-3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1.03009259259259E-3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8.7962962962963005E-4</v>
      </c>
      <c r="D6" s="80">
        <v>0</v>
      </c>
      <c r="E6" s="80">
        <v>1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2.0833333333333299E-4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1.05324074074074E-3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2.6620370370370399E-4</v>
      </c>
      <c r="C22" s="79">
        <v>0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3.2986111111111098E-3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3.87731481481481E-3</v>
      </c>
      <c r="C24" s="79">
        <v>6.9444444444444404E-4</v>
      </c>
      <c r="D24" s="79">
        <v>0.848101265822785</v>
      </c>
      <c r="E24" s="79">
        <v>0.151898734177215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2.62615740740741E-2</v>
      </c>
      <c r="C2" s="79">
        <v>1.3807870370370399E-2</v>
      </c>
      <c r="D2" s="80">
        <v>0.65540150202195302</v>
      </c>
      <c r="E2" s="80">
        <v>0.34459849797804698</v>
      </c>
    </row>
    <row r="3" spans="1:10" x14ac:dyDescent="0.25">
      <c r="A3" s="79" t="s">
        <v>153</v>
      </c>
      <c r="B3" s="79">
        <v>3.6296296296296299E-2</v>
      </c>
      <c r="C3" s="79">
        <v>3.59953703703704E-3</v>
      </c>
      <c r="D3" s="80">
        <v>0.90977661734841897</v>
      </c>
      <c r="E3" s="80">
        <v>9.0223382651581099E-2</v>
      </c>
    </row>
    <row r="4" spans="1:10" x14ac:dyDescent="0.25">
      <c r="A4" s="79" t="s">
        <v>11</v>
      </c>
      <c r="B4" s="79">
        <v>2.4039351851851899E-2</v>
      </c>
      <c r="C4" s="79">
        <v>1.4085648148148101E-2</v>
      </c>
      <c r="D4" s="80">
        <v>0.63054037644201599</v>
      </c>
      <c r="E4" s="80">
        <v>0.36945962355798401</v>
      </c>
    </row>
    <row r="5" spans="1:10" x14ac:dyDescent="0.25">
      <c r="A5" s="79" t="s">
        <v>63</v>
      </c>
      <c r="B5" s="79">
        <v>1.25462962962963E-2</v>
      </c>
      <c r="C5" s="79">
        <v>9.2592592592592602E-5</v>
      </c>
      <c r="D5" s="80">
        <v>0.99267399267399303</v>
      </c>
      <c r="E5" s="80">
        <v>7.3260073260073303E-3</v>
      </c>
    </row>
    <row r="6" spans="1:10" x14ac:dyDescent="0.25">
      <c r="A6" s="79" t="s">
        <v>12</v>
      </c>
      <c r="B6" s="79">
        <v>2.5115740740740702E-3</v>
      </c>
      <c r="C6" s="79">
        <v>3.9467592592592601E-3</v>
      </c>
      <c r="D6" s="80">
        <v>0.38888888888888901</v>
      </c>
      <c r="E6" s="80">
        <v>0.61111111111111105</v>
      </c>
    </row>
    <row r="7" spans="1:10" x14ac:dyDescent="0.25">
      <c r="A7" s="79" t="s">
        <v>154</v>
      </c>
      <c r="B7" s="79">
        <v>3.59953703703704E-3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1.4814814814814801E-3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2.6967592592592599E-3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9.2592592592592602E-5</v>
      </c>
      <c r="C11" s="79">
        <v>0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1.39351851851852E-2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2.8703703703703699E-3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2.9166666666666698E-3</v>
      </c>
      <c r="C15" s="79">
        <v>0</v>
      </c>
      <c r="D15" s="80">
        <v>1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7.4074074074074103E-3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4.0509259259259301E-4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1.7673611111111098E-2</v>
      </c>
      <c r="C24" s="79">
        <v>3.8888888888888901E-3</v>
      </c>
      <c r="D24" s="79">
        <v>0.81964573268921104</v>
      </c>
      <c r="E24" s="79">
        <v>0.18035426731078899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1.65509259259259E-3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5.8449074074074098E-3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153</v>
      </c>
      <c r="B3" s="79">
        <v>1.6840277777777801E-2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1.6562500000000001E-2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1.0879629629629601E-3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1.7361111111111101E-2</v>
      </c>
      <c r="D6" s="80">
        <v>0</v>
      </c>
      <c r="E6" s="80">
        <v>1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1.1608796296296299E-2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1.0648148148148101E-3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4.6296296296296302E-3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2.1875000000000002E-3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2.0254629629629598E-3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153</v>
      </c>
      <c r="B3" s="79">
        <v>4.5023148148148097E-3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1.4722222222222201E-2</v>
      </c>
      <c r="C4" s="79">
        <v>6.1805555555555598E-3</v>
      </c>
      <c r="D4" s="80">
        <v>0.70431893687707603</v>
      </c>
      <c r="E4" s="80">
        <v>0.29568106312292403</v>
      </c>
    </row>
    <row r="5" spans="1:10" x14ac:dyDescent="0.25">
      <c r="A5" s="79" t="s">
        <v>63</v>
      </c>
      <c r="B5" s="79">
        <v>4.9768518518518499E-4</v>
      </c>
      <c r="C5" s="79">
        <v>1.38888888888889E-4</v>
      </c>
      <c r="D5" s="80">
        <v>0.78181818181818197</v>
      </c>
      <c r="E5" s="80">
        <v>0.218181818181818</v>
      </c>
    </row>
    <row r="6" spans="1:10" x14ac:dyDescent="0.25">
      <c r="A6" s="79" t="s">
        <v>12</v>
      </c>
      <c r="B6" s="79">
        <v>0</v>
      </c>
      <c r="C6" s="79">
        <v>4.0509259259259301E-4</v>
      </c>
      <c r="D6" s="80">
        <v>0</v>
      </c>
      <c r="E6" s="80">
        <v>1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2.7777777777777799E-4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1.8333333333333299E-2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2.7662037037037E-3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4.2592592592592604E-3</v>
      </c>
      <c r="C11" s="79">
        <v>0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4.2476851851851903E-3</v>
      </c>
      <c r="C15" s="79">
        <v>0</v>
      </c>
      <c r="D15" s="80">
        <v>1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3.3680555555555599E-3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3.3564814814814801E-4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1.72800925925926E-2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7"/>
  <sheetViews>
    <sheetView showGridLines="0" showZeros="0" topLeftCell="B1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59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3.5300925925925899E-3</v>
      </c>
      <c r="D7" s="15">
        <f>IFERROR(C7/C$25,0)</f>
        <v>0.25227460711331662</v>
      </c>
      <c r="E7" s="15">
        <f>IFERROR(C7/C$36,0)</f>
        <v>0.11090909090909079</v>
      </c>
      <c r="F7" s="14">
        <v>0</v>
      </c>
      <c r="G7" s="15">
        <f>IFERROR(F7/F$25,0)</f>
        <v>0</v>
      </c>
      <c r="H7" s="15">
        <f>IFERROR(F7/F$36,0)</f>
        <v>0</v>
      </c>
      <c r="I7" s="14">
        <v>3.5300925925925899E-3</v>
      </c>
      <c r="J7" s="15">
        <f>IFERROR(I7/I$25,0)</f>
        <v>0.25227460711331662</v>
      </c>
      <c r="K7" s="17">
        <f>IFERROR(I7/I$36,0)</f>
        <v>0.11090909090909079</v>
      </c>
    </row>
    <row r="8" spans="2:11" x14ac:dyDescent="0.25">
      <c r="B8" s="13" t="s">
        <v>153</v>
      </c>
      <c r="C8" s="14">
        <v>4.5601851851851897E-3</v>
      </c>
      <c r="D8" s="15">
        <f t="shared" ref="D8:D24" si="0">IFERROR(C8/C$25,0)</f>
        <v>0.32588916459884232</v>
      </c>
      <c r="E8" s="15">
        <f t="shared" ref="E8:E24" si="1">IFERROR(C8/C$36,0)</f>
        <v>0.14327272727272738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4.5601851851851897E-3</v>
      </c>
      <c r="J8" s="15">
        <f t="shared" ref="J8:J24" si="4">IFERROR(I8/I$25,0)</f>
        <v>0.32588916459884232</v>
      </c>
      <c r="K8" s="17">
        <f t="shared" ref="K8:K24" si="5">IFERROR(I8/I$36,0)</f>
        <v>0.14327272727272738</v>
      </c>
    </row>
    <row r="9" spans="2:11" x14ac:dyDescent="0.25">
      <c r="B9" s="13" t="s">
        <v>11</v>
      </c>
      <c r="C9" s="14">
        <v>1.65509259259259E-3</v>
      </c>
      <c r="D9" s="15">
        <f t="shared" si="0"/>
        <v>0.11827956989247293</v>
      </c>
      <c r="E9" s="15">
        <f t="shared" si="1"/>
        <v>5.19999999999999E-2</v>
      </c>
      <c r="F9" s="14">
        <v>0</v>
      </c>
      <c r="G9" s="15">
        <f t="shared" si="2"/>
        <v>0</v>
      </c>
      <c r="H9" s="15">
        <f t="shared" si="3"/>
        <v>0</v>
      </c>
      <c r="I9" s="14">
        <v>1.65509259259259E-3</v>
      </c>
      <c r="J9" s="15">
        <f t="shared" si="4"/>
        <v>0.11827956989247293</v>
      </c>
      <c r="K9" s="17">
        <f t="shared" si="5"/>
        <v>5.19999999999999E-2</v>
      </c>
    </row>
    <row r="10" spans="2:11" x14ac:dyDescent="0.25">
      <c r="B10" s="13" t="s">
        <v>63</v>
      </c>
      <c r="C10" s="14">
        <v>2.5462962962963E-3</v>
      </c>
      <c r="D10" s="15">
        <f t="shared" si="0"/>
        <v>0.18196856906534353</v>
      </c>
      <c r="E10" s="15">
        <f t="shared" si="1"/>
        <v>8.0000000000000085E-2</v>
      </c>
      <c r="F10" s="14">
        <v>0</v>
      </c>
      <c r="G10" s="15">
        <f t="shared" si="2"/>
        <v>0</v>
      </c>
      <c r="H10" s="15">
        <f t="shared" si="3"/>
        <v>0</v>
      </c>
      <c r="I10" s="14">
        <v>2.5462962962963E-3</v>
      </c>
      <c r="J10" s="15">
        <f t="shared" si="4"/>
        <v>0.18196856906534353</v>
      </c>
      <c r="K10" s="17">
        <f t="shared" si="5"/>
        <v>8.0000000000000085E-2</v>
      </c>
    </row>
    <row r="11" spans="2:11" x14ac:dyDescent="0.25">
      <c r="B11" s="13" t="s">
        <v>12</v>
      </c>
      <c r="C11" s="14">
        <v>1.8518518518518501E-4</v>
      </c>
      <c r="D11" s="15">
        <f t="shared" si="0"/>
        <v>1.323407775020677E-2</v>
      </c>
      <c r="E11" s="15">
        <f t="shared" si="1"/>
        <v>5.8181818181818109E-3</v>
      </c>
      <c r="F11" s="14">
        <v>0</v>
      </c>
      <c r="G11" s="15">
        <f t="shared" si="2"/>
        <v>0</v>
      </c>
      <c r="H11" s="15">
        <f t="shared" si="3"/>
        <v>0</v>
      </c>
      <c r="I11" s="14">
        <v>1.8518518518518501E-4</v>
      </c>
      <c r="J11" s="15">
        <f t="shared" si="4"/>
        <v>1.323407775020677E-2</v>
      </c>
      <c r="K11" s="17">
        <f t="shared" si="5"/>
        <v>5.8181818181818109E-3</v>
      </c>
    </row>
    <row r="12" spans="2:1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1.5162037037037E-3</v>
      </c>
      <c r="D24" s="15">
        <f t="shared" si="0"/>
        <v>0.10835401157981776</v>
      </c>
      <c r="E24" s="15">
        <f t="shared" si="1"/>
        <v>4.7636363636363505E-2</v>
      </c>
      <c r="F24" s="24">
        <v>0</v>
      </c>
      <c r="G24" s="15">
        <f t="shared" si="2"/>
        <v>0</v>
      </c>
      <c r="H24" s="15">
        <f t="shared" si="3"/>
        <v>0</v>
      </c>
      <c r="I24" s="24">
        <v>1.5162037037037E-3</v>
      </c>
      <c r="J24" s="15">
        <f t="shared" si="4"/>
        <v>0.10835401157981776</v>
      </c>
      <c r="K24" s="17">
        <f t="shared" si="5"/>
        <v>4.7636363636363505E-2</v>
      </c>
    </row>
    <row r="25" spans="2:11" ht="16.5" thickTop="1" thickBot="1" x14ac:dyDescent="0.3">
      <c r="B25" s="36" t="s">
        <v>3</v>
      </c>
      <c r="C25" s="37">
        <f>SUM(C7:C24)</f>
        <v>1.3993055555555555E-2</v>
      </c>
      <c r="D25" s="38">
        <f>IFERROR(SUM(D7:D24),0)</f>
        <v>0.99999999999999989</v>
      </c>
      <c r="E25" s="38">
        <f>IFERROR(SUM(E7:E24),0)</f>
        <v>0.43963636363636349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1.3993055555555555E-2</v>
      </c>
      <c r="J25" s="38">
        <f>IFERROR(SUM(J7:J24),0)</f>
        <v>0.99999999999999989</v>
      </c>
      <c r="K25" s="39">
        <f>IFERROR(SUM(K7:K24),0)</f>
        <v>0.43963636363636349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5.20833333333333E-4</v>
      </c>
      <c r="D28" s="22"/>
      <c r="E28" s="15">
        <f>IFERROR(C28/C$36,0)</f>
        <v>1.6363636363636348E-2</v>
      </c>
      <c r="F28" s="14">
        <v>0</v>
      </c>
      <c r="G28" s="22"/>
      <c r="H28" s="15">
        <f>IFERROR(F28/F$36,0)</f>
        <v>0</v>
      </c>
      <c r="I28" s="14">
        <v>5.20833333333333E-4</v>
      </c>
      <c r="J28" s="22"/>
      <c r="K28" s="17">
        <f>IFERROR(I28/I$36,0)</f>
        <v>1.6363636363636348E-2</v>
      </c>
    </row>
    <row r="29" spans="2:11" x14ac:dyDescent="0.25">
      <c r="B29" s="21" t="s">
        <v>16</v>
      </c>
      <c r="C29" s="14">
        <v>3.4722222222222202E-5</v>
      </c>
      <c r="D29" s="22"/>
      <c r="E29" s="15">
        <f t="shared" ref="E29:E33" si="6">IFERROR(C29/C$36,0)</f>
        <v>1.0909090909090899E-3</v>
      </c>
      <c r="F29" s="14">
        <v>0</v>
      </c>
      <c r="G29" s="22"/>
      <c r="H29" s="15">
        <f t="shared" ref="H29:H33" si="7">IFERROR(F29/F$36,0)</f>
        <v>0</v>
      </c>
      <c r="I29" s="14">
        <v>3.4722222222222202E-5</v>
      </c>
      <c r="J29" s="22"/>
      <c r="K29" s="17">
        <f t="shared" ref="K29:K33" si="8">IFERROR(I29/I$36,0)</f>
        <v>1.0909090909090899E-3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1.9212962962963001E-3</v>
      </c>
      <c r="D31" s="22"/>
      <c r="E31" s="15">
        <f t="shared" si="6"/>
        <v>6.0363636363636466E-2</v>
      </c>
      <c r="F31" s="14">
        <v>0</v>
      </c>
      <c r="G31" s="22"/>
      <c r="H31" s="15">
        <f t="shared" si="7"/>
        <v>0</v>
      </c>
      <c r="I31" s="14">
        <v>1.9212962962963001E-3</v>
      </c>
      <c r="J31" s="22"/>
      <c r="K31" s="17">
        <f t="shared" si="8"/>
        <v>6.0363636363636466E-2</v>
      </c>
    </row>
    <row r="32" spans="2:11" x14ac:dyDescent="0.25">
      <c r="B32" s="21" t="s">
        <v>19</v>
      </c>
      <c r="C32" s="14">
        <v>1.5358796296296299E-2</v>
      </c>
      <c r="D32" s="22"/>
      <c r="E32" s="15">
        <f t="shared" si="6"/>
        <v>0.4825454545454545</v>
      </c>
      <c r="F32" s="14">
        <v>0</v>
      </c>
      <c r="G32" s="22"/>
      <c r="H32" s="15">
        <f t="shared" si="7"/>
        <v>0</v>
      </c>
      <c r="I32" s="14">
        <v>1.5358796296296299E-2</v>
      </c>
      <c r="J32" s="22"/>
      <c r="K32" s="17">
        <f t="shared" si="8"/>
        <v>0.4825454545454545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1.7835648148148156E-2</v>
      </c>
      <c r="D34" s="38"/>
      <c r="E34" s="38">
        <f>IFERROR(SUM(E28:E33),0)</f>
        <v>0.5603636363636364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1.7835648148148156E-2</v>
      </c>
      <c r="J34" s="38"/>
      <c r="K34" s="39">
        <f>IFERROR(SUM(K28:K33),0)</f>
        <v>0.5603636363636364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3.1828703703703713E-2</v>
      </c>
      <c r="D36" s="40"/>
      <c r="E36" s="41">
        <f>IFERROR(SUM(E25,E34),0)</f>
        <v>0.99999999999999989</v>
      </c>
      <c r="F36" s="37">
        <f>SUM(F25,F34)</f>
        <v>0</v>
      </c>
      <c r="G36" s="40"/>
      <c r="H36" s="41">
        <f>IFERROR(SUM(H25,H34),0)</f>
        <v>0</v>
      </c>
      <c r="I36" s="37">
        <f>SUM(I25,I34)</f>
        <v>3.1828703703703713E-2</v>
      </c>
      <c r="J36" s="40"/>
      <c r="K36" s="43">
        <f>IFERROR(SUM(K25,K34),0)</f>
        <v>0.99999999999999989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B1" sqref="B1:P19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121</v>
      </c>
      <c r="E1" s="79" t="s">
        <v>122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154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155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156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157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158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159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160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161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162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163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164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165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72"/>
  <sheetViews>
    <sheetView showGridLines="0" showZeros="0" zoomScale="80" zoomScaleNormal="80" zoomScaleSheetLayoutView="110" workbookViewId="0">
      <selection activeCell="P33" sqref="P33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ht="16.5" customHeight="1" x14ac:dyDescent="0.25">
      <c r="B3" s="147" t="s">
        <v>49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184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1.13425925925926E-3</v>
      </c>
      <c r="D7" s="15">
        <f>IFERROR(C7/C$25,0)</f>
        <v>0.31210191082802535</v>
      </c>
      <c r="E7" s="15">
        <f>IFERROR(C7/C$36,0)</f>
        <v>0.22528735632183883</v>
      </c>
      <c r="F7" s="14">
        <v>0</v>
      </c>
      <c r="G7" s="15">
        <f>IFERROR(F7/F$25,0)</f>
        <v>0</v>
      </c>
      <c r="H7" s="15">
        <f>IFERROR(F7/F$36,0)</f>
        <v>0</v>
      </c>
      <c r="I7" s="14">
        <v>1.13425925925926E-3</v>
      </c>
      <c r="J7" s="15">
        <f>IFERROR(I7/I$25,0)</f>
        <v>0.31210191082802535</v>
      </c>
      <c r="K7" s="17">
        <f>IFERROR(I7/I$36,0)</f>
        <v>0.22528735632183883</v>
      </c>
    </row>
    <row r="8" spans="2:11" s="5" customFormat="1" x14ac:dyDescent="0.25">
      <c r="B8" s="13" t="s">
        <v>153</v>
      </c>
      <c r="C8" s="14">
        <v>1.9791666666666699E-3</v>
      </c>
      <c r="D8" s="15">
        <f t="shared" ref="D8:D24" si="0">IFERROR(C8/C$25,0)</f>
        <v>0.54458598726114682</v>
      </c>
      <c r="E8" s="15">
        <f t="shared" ref="E8:E24" si="1">IFERROR(C8/C$36,0)</f>
        <v>0.39310344827586202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1.9791666666666699E-3</v>
      </c>
      <c r="J8" s="15">
        <f t="shared" ref="J8:J24" si="4">IFERROR(I8/I$25,0)</f>
        <v>0.54458598726114682</v>
      </c>
      <c r="K8" s="17">
        <f t="shared" ref="K8:K24" si="5">IFERROR(I8/I$36,0)</f>
        <v>0.39310344827586202</v>
      </c>
    </row>
    <row r="9" spans="2:11" s="5" customFormat="1" x14ac:dyDescent="0.25">
      <c r="B9" s="13" t="s">
        <v>11</v>
      </c>
      <c r="C9" s="14">
        <v>3.7037037037037003E-4</v>
      </c>
      <c r="D9" s="15">
        <f t="shared" si="0"/>
        <v>0.10191082802547752</v>
      </c>
      <c r="E9" s="15">
        <f t="shared" si="1"/>
        <v>7.3563218390804402E-2</v>
      </c>
      <c r="F9" s="14">
        <v>0</v>
      </c>
      <c r="G9" s="15">
        <f t="shared" si="2"/>
        <v>0</v>
      </c>
      <c r="H9" s="15">
        <f t="shared" si="3"/>
        <v>0</v>
      </c>
      <c r="I9" s="14">
        <v>3.7037037037037003E-4</v>
      </c>
      <c r="J9" s="15">
        <f t="shared" si="4"/>
        <v>0.10191082802547752</v>
      </c>
      <c r="K9" s="17">
        <f t="shared" si="5"/>
        <v>7.3563218390804402E-2</v>
      </c>
    </row>
    <row r="10" spans="2:11" s="5" customFormat="1" x14ac:dyDescent="0.25">
      <c r="B10" s="13" t="s">
        <v>63</v>
      </c>
      <c r="C10" s="14">
        <v>0</v>
      </c>
      <c r="D10" s="15">
        <f t="shared" si="0"/>
        <v>0</v>
      </c>
      <c r="E10" s="15">
        <f t="shared" si="1"/>
        <v>0</v>
      </c>
      <c r="F10" s="14">
        <v>0</v>
      </c>
      <c r="G10" s="15">
        <f t="shared" si="2"/>
        <v>0</v>
      </c>
      <c r="H10" s="15">
        <f t="shared" si="3"/>
        <v>0</v>
      </c>
      <c r="I10" s="14">
        <v>0</v>
      </c>
      <c r="J10" s="15">
        <f t="shared" si="4"/>
        <v>0</v>
      </c>
      <c r="K10" s="17">
        <f t="shared" si="5"/>
        <v>0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154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155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156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157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158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159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160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161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162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163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164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165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1.50462962962963E-4</v>
      </c>
      <c r="D24" s="15">
        <f t="shared" si="0"/>
        <v>4.1401273885350288E-2</v>
      </c>
      <c r="E24" s="15">
        <f t="shared" si="1"/>
        <v>2.9885057471264322E-2</v>
      </c>
      <c r="F24" s="24">
        <v>0</v>
      </c>
      <c r="G24" s="15">
        <f t="shared" si="2"/>
        <v>0</v>
      </c>
      <c r="H24" s="15">
        <f t="shared" si="3"/>
        <v>0</v>
      </c>
      <c r="I24" s="24">
        <v>1.50462962962963E-4</v>
      </c>
      <c r="J24" s="15">
        <f t="shared" si="4"/>
        <v>4.1401273885350288E-2</v>
      </c>
      <c r="K24" s="17">
        <f t="shared" si="5"/>
        <v>2.9885057471264322E-2</v>
      </c>
    </row>
    <row r="25" spans="2:11" s="5" customFormat="1" ht="16.5" thickTop="1" thickBot="1" x14ac:dyDescent="0.3">
      <c r="B25" s="36" t="s">
        <v>3</v>
      </c>
      <c r="C25" s="37">
        <f>SUM(C7:C24)</f>
        <v>3.6342592592592629E-3</v>
      </c>
      <c r="D25" s="38">
        <f>IFERROR(SUM(D7:D24),0)</f>
        <v>0.99999999999999989</v>
      </c>
      <c r="E25" s="38">
        <f>IFERROR(SUM(E7:E24),0)</f>
        <v>0.72183908045976963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3.6342592592592629E-3</v>
      </c>
      <c r="J25" s="38">
        <f>IFERROR(SUM(J7:J24),0)</f>
        <v>0.99999999999999989</v>
      </c>
      <c r="K25" s="39">
        <f>IFERROR(SUM(K7:K24),0)</f>
        <v>0.72183908045976963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2.7777777777777799E-4</v>
      </c>
      <c r="D31" s="22"/>
      <c r="E31" s="15">
        <f t="shared" si="6"/>
        <v>5.5172413793103392E-2</v>
      </c>
      <c r="F31" s="14">
        <v>0</v>
      </c>
      <c r="G31" s="22"/>
      <c r="H31" s="15">
        <f t="shared" si="7"/>
        <v>0</v>
      </c>
      <c r="I31" s="14">
        <v>2.7777777777777799E-4</v>
      </c>
      <c r="J31" s="22"/>
      <c r="K31" s="17">
        <f t="shared" si="8"/>
        <v>5.5172413793103392E-2</v>
      </c>
    </row>
    <row r="32" spans="2:11" s="5" customFormat="1" x14ac:dyDescent="0.25">
      <c r="B32" s="21" t="s">
        <v>19</v>
      </c>
      <c r="C32" s="14">
        <v>1.1226851851851901E-3</v>
      </c>
      <c r="D32" s="22"/>
      <c r="E32" s="15">
        <f t="shared" si="6"/>
        <v>0.222988505747127</v>
      </c>
      <c r="F32" s="14">
        <v>0</v>
      </c>
      <c r="G32" s="22"/>
      <c r="H32" s="15">
        <f t="shared" si="7"/>
        <v>0</v>
      </c>
      <c r="I32" s="14">
        <v>1.1226851851851901E-3</v>
      </c>
      <c r="J32" s="22"/>
      <c r="K32" s="17">
        <f t="shared" si="8"/>
        <v>0.222988505747127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1.4004629629629682E-3</v>
      </c>
      <c r="D34" s="38"/>
      <c r="E34" s="38">
        <f>IFERROR(SUM(E28:E33),0)</f>
        <v>0.27816091954023037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1.4004629629629682E-3</v>
      </c>
      <c r="J34" s="38"/>
      <c r="K34" s="39">
        <f>IFERROR(SUM(K28:K33),0)</f>
        <v>0.27816091954023037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5.0347222222222312E-3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5.0347222222222312E-3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28</vt:i4>
      </vt:variant>
    </vt:vector>
  </HeadingPairs>
  <TitlesOfParts>
    <vt:vector size="12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2019-05-21T15:08:38Z</cp:lastPrinted>
  <dcterms:created xsi:type="dcterms:W3CDTF">2015-07-28T09:23:17Z</dcterms:created>
  <dcterms:modified xsi:type="dcterms:W3CDTF">2019-05-21T15:10:44Z</dcterms:modified>
</cp:coreProperties>
</file>