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/>
  <mc:AlternateContent xmlns:mc="http://schemas.openxmlformats.org/markup-compatibility/2006">
    <mc:Choice Requires="x15">
      <x15ac:absPath xmlns:x15ac="http://schemas.microsoft.com/office/spreadsheetml/2010/11/ac" url="/Users/claudia_cola/Downloads/"/>
    </mc:Choice>
  </mc:AlternateContent>
  <xr:revisionPtr revIDLastSave="0" documentId="13_ncr:1_{70D9EB02-5A56-2840-8163-270EE6E6B726}" xr6:coauthVersionLast="46" xr6:coauthVersionMax="46" xr10:uidLastSave="{00000000-0000-0000-0000-000000000000}"/>
  <bookViews>
    <workbookView xWindow="14360" yWindow="500" windowWidth="14440" windowHeight="15640" tabRatio="842" activeTab="1" xr2:uid="{00000000-000D-0000-FFFF-FFFF00000000}"/>
  </bookViews>
  <sheets>
    <sheet name="Indice-Index" sheetId="22" r:id="rId1"/>
    <sheet name="1.1" sheetId="11" r:id="rId2"/>
    <sheet name="1.2" sheetId="5" r:id="rId3"/>
    <sheet name="1.3" sheetId="70" r:id="rId4"/>
    <sheet name="1.4" sheetId="61" r:id="rId5"/>
    <sheet name="1.5" sheetId="56" r:id="rId6"/>
    <sheet name="1.6" sheetId="9" r:id="rId7"/>
    <sheet name="1.7" sheetId="10" r:id="rId8"/>
    <sheet name="1.8" sheetId="3" r:id="rId9"/>
    <sheet name="1.9" sheetId="28" r:id="rId10"/>
    <sheet name="2.1" sheetId="36" r:id="rId11"/>
    <sheet name="2.2" sheetId="39" r:id="rId12"/>
    <sheet name="2.3" sheetId="64" r:id="rId13"/>
    <sheet name="2.4" sheetId="68" r:id="rId14"/>
    <sheet name="3.1" sheetId="14" r:id="rId15"/>
    <sheet name="3.2" sheetId="46" r:id="rId16"/>
    <sheet name="3.3" sheetId="40" r:id="rId17"/>
    <sheet name="3.4" sheetId="47" r:id="rId18"/>
    <sheet name="3.5" sheetId="37" r:id="rId19"/>
    <sheet name="3.6" sheetId="48" r:id="rId20"/>
    <sheet name="4.1" sheetId="31" r:id="rId21"/>
    <sheet name="4.2" sheetId="17" r:id="rId22"/>
    <sheet name="4.3" sheetId="30" r:id="rId23"/>
    <sheet name="4.4" sheetId="19" r:id="rId24"/>
  </sheets>
  <definedNames>
    <definedName name="_xlnm.Print_Area" localSheetId="19">'3.6'!$A$1:$I$16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39" l="1"/>
  <c r="C20" i="39"/>
  <c r="D20" i="39"/>
  <c r="E20" i="39"/>
  <c r="F20" i="39"/>
  <c r="G20" i="39"/>
  <c r="H20" i="39"/>
  <c r="I20" i="39"/>
  <c r="T16" i="31"/>
  <c r="A1" i="70"/>
  <c r="D24" i="56"/>
  <c r="G24" i="56"/>
  <c r="I25" i="70"/>
  <c r="C25" i="70"/>
  <c r="I18" i="70"/>
  <c r="C18" i="70"/>
  <c r="U7" i="30"/>
  <c r="T7" i="30"/>
  <c r="D18" i="36"/>
  <c r="D3" i="39"/>
  <c r="B18" i="36"/>
  <c r="B3" i="39"/>
  <c r="E11" i="46"/>
  <c r="T10" i="31"/>
  <c r="H20" i="47"/>
  <c r="U8" i="31"/>
  <c r="T8" i="17"/>
  <c r="C11" i="40"/>
  <c r="E11" i="40" s="1"/>
  <c r="B11" i="40"/>
  <c r="C8" i="40"/>
  <c r="B8" i="40"/>
  <c r="C11" i="14"/>
  <c r="E11" i="14" s="1"/>
  <c r="B11" i="14"/>
  <c r="C8" i="14"/>
  <c r="B8" i="14"/>
  <c r="E8" i="14"/>
  <c r="E8" i="40"/>
  <c r="H14" i="48"/>
  <c r="I14" i="48"/>
  <c r="H19" i="46"/>
  <c r="F22" i="47"/>
  <c r="I22" i="47" s="1"/>
  <c r="H22" i="47"/>
  <c r="E22" i="47"/>
  <c r="D22" i="47"/>
  <c r="C22" i="47"/>
  <c r="B22" i="47"/>
  <c r="I21" i="47"/>
  <c r="H21" i="47"/>
  <c r="I20" i="47"/>
  <c r="F19" i="47"/>
  <c r="E19" i="47"/>
  <c r="D19" i="47"/>
  <c r="C19" i="47"/>
  <c r="B19" i="47"/>
  <c r="H19" i="47"/>
  <c r="I18" i="47"/>
  <c r="H18" i="47"/>
  <c r="I17" i="47"/>
  <c r="H17" i="47"/>
  <c r="F11" i="47"/>
  <c r="I11" i="47"/>
  <c r="E11" i="47"/>
  <c r="D11" i="47"/>
  <c r="C11" i="47"/>
  <c r="B11" i="47"/>
  <c r="H11" i="47" s="1"/>
  <c r="I10" i="47"/>
  <c r="H10" i="47"/>
  <c r="I9" i="47"/>
  <c r="H9" i="47"/>
  <c r="F8" i="47"/>
  <c r="H8" i="47"/>
  <c r="E8" i="47"/>
  <c r="D8" i="47"/>
  <c r="C8" i="47"/>
  <c r="B8" i="47"/>
  <c r="I7" i="47"/>
  <c r="H7" i="47"/>
  <c r="I6" i="47"/>
  <c r="H6" i="47"/>
  <c r="C3" i="40"/>
  <c r="B14" i="40"/>
  <c r="B24" i="40"/>
  <c r="B3" i="40"/>
  <c r="B30" i="40"/>
  <c r="E10" i="40"/>
  <c r="H23" i="46"/>
  <c r="I23" i="46"/>
  <c r="H10" i="46"/>
  <c r="I10" i="46"/>
  <c r="I19" i="46"/>
  <c r="C21" i="46"/>
  <c r="D21" i="46"/>
  <c r="E21" i="46"/>
  <c r="F21" i="46"/>
  <c r="C24" i="46"/>
  <c r="D24" i="46"/>
  <c r="E24" i="46"/>
  <c r="F24" i="46"/>
  <c r="H24" i="46" s="1"/>
  <c r="B24" i="46"/>
  <c r="B21" i="46"/>
  <c r="C8" i="46"/>
  <c r="D8" i="46"/>
  <c r="E8" i="46"/>
  <c r="F8" i="46"/>
  <c r="H8" i="46"/>
  <c r="C11" i="46"/>
  <c r="C13" i="46" s="1"/>
  <c r="D11" i="46"/>
  <c r="D13" i="46"/>
  <c r="F11" i="46"/>
  <c r="I11" i="46" s="1"/>
  <c r="B11" i="46"/>
  <c r="B13" i="46" s="1"/>
  <c r="B8" i="46"/>
  <c r="B29" i="14"/>
  <c r="E9" i="14"/>
  <c r="E10" i="14"/>
  <c r="I5" i="64"/>
  <c r="J5" i="64"/>
  <c r="U12" i="17"/>
  <c r="T12" i="17"/>
  <c r="U8" i="17"/>
  <c r="I22" i="46"/>
  <c r="H22" i="46"/>
  <c r="I20" i="46"/>
  <c r="H20" i="46"/>
  <c r="H7" i="46"/>
  <c r="I7" i="46"/>
  <c r="H9" i="46"/>
  <c r="I9" i="46"/>
  <c r="I6" i="46"/>
  <c r="H6" i="46"/>
  <c r="H15" i="48"/>
  <c r="I15" i="48"/>
  <c r="I13" i="48"/>
  <c r="H8" i="48"/>
  <c r="H13" i="48"/>
  <c r="H9" i="48"/>
  <c r="I9" i="48"/>
  <c r="H10" i="48"/>
  <c r="I10" i="48"/>
  <c r="I8" i="48"/>
  <c r="C15" i="37"/>
  <c r="G11" i="37"/>
  <c r="H21" i="46"/>
  <c r="W15" i="61"/>
  <c r="Q15" i="61"/>
  <c r="K15" i="61"/>
  <c r="E15" i="61"/>
  <c r="O14" i="11"/>
  <c r="O14" i="5"/>
  <c r="U15" i="30"/>
  <c r="T15" i="30"/>
  <c r="U13" i="30"/>
  <c r="T13" i="30"/>
  <c r="U14" i="30"/>
  <c r="T14" i="30"/>
  <c r="T9" i="30"/>
  <c r="U9" i="30"/>
  <c r="T8" i="30"/>
  <c r="U8" i="30"/>
  <c r="U13" i="17"/>
  <c r="T13" i="17"/>
  <c r="T7" i="17"/>
  <c r="U7" i="17"/>
  <c r="T9" i="17"/>
  <c r="U9" i="17"/>
  <c r="U22" i="31"/>
  <c r="T22" i="31"/>
  <c r="U20" i="31"/>
  <c r="T20" i="31"/>
  <c r="U17" i="31"/>
  <c r="T17" i="31"/>
  <c r="U21" i="31"/>
  <c r="T21" i="31"/>
  <c r="U18" i="31"/>
  <c r="T18" i="31"/>
  <c r="U19" i="31"/>
  <c r="T19" i="31"/>
  <c r="U16" i="31"/>
  <c r="U7" i="31"/>
  <c r="T7" i="31"/>
  <c r="U9" i="31"/>
  <c r="T9" i="31"/>
  <c r="U10" i="31"/>
  <c r="T8" i="31"/>
  <c r="C5" i="36"/>
  <c r="C15" i="39"/>
  <c r="D5" i="36"/>
  <c r="D6" i="68"/>
  <c r="E5" i="36"/>
  <c r="E6" i="68"/>
  <c r="F5" i="36"/>
  <c r="F6" i="68"/>
  <c r="G5" i="36"/>
  <c r="G15" i="39"/>
  <c r="H5" i="36"/>
  <c r="H6" i="68"/>
  <c r="I5" i="36"/>
  <c r="I15" i="39"/>
  <c r="C6" i="36"/>
  <c r="C16" i="39"/>
  <c r="D6" i="36"/>
  <c r="C6" i="64"/>
  <c r="E6" i="36"/>
  <c r="D6" i="64"/>
  <c r="F6" i="36"/>
  <c r="F16" i="39"/>
  <c r="G6" i="36"/>
  <c r="G16" i="39"/>
  <c r="H6" i="36"/>
  <c r="H16" i="39"/>
  <c r="I6" i="36"/>
  <c r="I7" i="68"/>
  <c r="B6" i="36"/>
  <c r="B16" i="39"/>
  <c r="B5" i="36"/>
  <c r="B15" i="39"/>
  <c r="F13" i="10"/>
  <c r="C13" i="10"/>
  <c r="F4" i="9"/>
  <c r="F4" i="3"/>
  <c r="F3" i="9"/>
  <c r="F3" i="10"/>
  <c r="C3" i="9"/>
  <c r="C3" i="28"/>
  <c r="D3" i="9"/>
  <c r="D3" i="28"/>
  <c r="D3" i="3"/>
  <c r="E3" i="9"/>
  <c r="E3" i="28"/>
  <c r="C4" i="9"/>
  <c r="C4" i="28"/>
  <c r="D4" i="9"/>
  <c r="D4" i="28"/>
  <c r="E4" i="9"/>
  <c r="E4" i="3"/>
  <c r="B4" i="9"/>
  <c r="B4" i="10"/>
  <c r="B3" i="9"/>
  <c r="B3" i="10"/>
  <c r="G14" i="56"/>
  <c r="F13" i="9"/>
  <c r="D14" i="56"/>
  <c r="C13" i="9"/>
  <c r="C3" i="56"/>
  <c r="D3" i="56"/>
  <c r="E3" i="56"/>
  <c r="F3" i="56"/>
  <c r="G3" i="56"/>
  <c r="H3" i="56"/>
  <c r="I3" i="56"/>
  <c r="C4" i="56"/>
  <c r="D4" i="56"/>
  <c r="E4" i="56"/>
  <c r="F4" i="56"/>
  <c r="G4" i="56"/>
  <c r="H4" i="56"/>
  <c r="I4" i="56"/>
  <c r="B4" i="56"/>
  <c r="B3" i="56"/>
  <c r="W5" i="61"/>
  <c r="Q5" i="61"/>
  <c r="K5" i="61"/>
  <c r="A1" i="61"/>
  <c r="T15" i="61"/>
  <c r="N15" i="61"/>
  <c r="H15" i="61"/>
  <c r="B15" i="61"/>
  <c r="E7" i="61"/>
  <c r="K7" i="61"/>
  <c r="Q7" i="61"/>
  <c r="W7" i="61"/>
  <c r="B7" i="61"/>
  <c r="H7" i="61"/>
  <c r="N7" i="61"/>
  <c r="T7" i="61"/>
  <c r="C14" i="11"/>
  <c r="D14" i="11"/>
  <c r="E14" i="11"/>
  <c r="F14" i="11"/>
  <c r="G14" i="11"/>
  <c r="H14" i="11"/>
  <c r="I14" i="11"/>
  <c r="B14" i="11"/>
  <c r="O4" i="5"/>
  <c r="L4" i="5"/>
  <c r="I4" i="5"/>
  <c r="C4" i="70"/>
  <c r="I4" i="70"/>
  <c r="I5" i="5"/>
  <c r="C5" i="70"/>
  <c r="I5" i="70"/>
  <c r="C4" i="5"/>
  <c r="D4" i="5"/>
  <c r="E4" i="5"/>
  <c r="F4" i="5"/>
  <c r="G4" i="5"/>
  <c r="H4" i="5"/>
  <c r="C5" i="5"/>
  <c r="D5" i="5"/>
  <c r="E5" i="5"/>
  <c r="F5" i="5"/>
  <c r="G5" i="5"/>
  <c r="H5" i="5"/>
  <c r="B5" i="5"/>
  <c r="B4" i="5"/>
  <c r="L14" i="11"/>
  <c r="B15" i="37"/>
  <c r="B15" i="47"/>
  <c r="B14" i="47"/>
  <c r="B3" i="47"/>
  <c r="B3" i="48"/>
  <c r="D3" i="47"/>
  <c r="D3" i="48"/>
  <c r="E3" i="47"/>
  <c r="E3" i="48"/>
  <c r="F3" i="47"/>
  <c r="F3" i="48"/>
  <c r="D26" i="36"/>
  <c r="A1" i="68"/>
  <c r="B5" i="37"/>
  <c r="F5" i="37"/>
  <c r="J5" i="37"/>
  <c r="L14" i="5"/>
  <c r="A1" i="64"/>
  <c r="J15" i="37"/>
  <c r="B26" i="36"/>
  <c r="B12" i="39"/>
  <c r="K15" i="37"/>
  <c r="F11" i="3"/>
  <c r="F6" i="9"/>
  <c r="F6" i="10"/>
  <c r="E6" i="9"/>
  <c r="E6" i="10"/>
  <c r="D6" i="9"/>
  <c r="D6" i="10"/>
  <c r="C6" i="9"/>
  <c r="C6" i="10"/>
  <c r="B6" i="9"/>
  <c r="B6" i="10"/>
  <c r="G33" i="56"/>
  <c r="D33" i="56"/>
  <c r="I9" i="56"/>
  <c r="H9" i="56"/>
  <c r="G9" i="56"/>
  <c r="F9" i="56"/>
  <c r="E9" i="56"/>
  <c r="D9" i="56"/>
  <c r="C9" i="56"/>
  <c r="B9" i="56"/>
  <c r="A1" i="56"/>
  <c r="A1" i="48"/>
  <c r="C3" i="47"/>
  <c r="C3" i="48"/>
  <c r="A1" i="37"/>
  <c r="A1" i="47"/>
  <c r="A1" i="46"/>
  <c r="G7" i="68"/>
  <c r="R3" i="17"/>
  <c r="R4" i="17"/>
  <c r="C3" i="17"/>
  <c r="D3" i="17"/>
  <c r="E3" i="17"/>
  <c r="F3" i="17"/>
  <c r="G3" i="17"/>
  <c r="H3" i="17"/>
  <c r="I3" i="17"/>
  <c r="J3" i="17"/>
  <c r="K3" i="17"/>
  <c r="L3" i="17"/>
  <c r="M3" i="17"/>
  <c r="N3" i="17"/>
  <c r="O3" i="17"/>
  <c r="P3" i="17"/>
  <c r="Q3" i="17"/>
  <c r="C4" i="17"/>
  <c r="D4" i="17"/>
  <c r="E4" i="17"/>
  <c r="F4" i="17"/>
  <c r="G4" i="17"/>
  <c r="H4" i="17"/>
  <c r="I4" i="17"/>
  <c r="J4" i="17"/>
  <c r="K4" i="17"/>
  <c r="L4" i="17"/>
  <c r="M4" i="17"/>
  <c r="N4" i="17"/>
  <c r="O4" i="17"/>
  <c r="P4" i="17"/>
  <c r="Q4" i="17"/>
  <c r="F11" i="37"/>
  <c r="E7" i="40"/>
  <c r="E9" i="40"/>
  <c r="B22" i="40"/>
  <c r="E6" i="40"/>
  <c r="B22" i="14"/>
  <c r="A1" i="40"/>
  <c r="F28" i="10"/>
  <c r="C28" i="10"/>
  <c r="F29" i="9"/>
  <c r="C29" i="9"/>
  <c r="A1" i="19"/>
  <c r="A1" i="30"/>
  <c r="B3" i="30"/>
  <c r="C3" i="30"/>
  <c r="D3" i="30"/>
  <c r="E3" i="30"/>
  <c r="F3" i="30"/>
  <c r="G3" i="30"/>
  <c r="H3" i="30"/>
  <c r="I3" i="30"/>
  <c r="J3" i="30"/>
  <c r="K3" i="30"/>
  <c r="L3" i="30"/>
  <c r="M3" i="30"/>
  <c r="N3" i="30"/>
  <c r="O3" i="30"/>
  <c r="P3" i="30"/>
  <c r="Q3" i="30"/>
  <c r="R3" i="30"/>
  <c r="B4" i="30"/>
  <c r="C4" i="30"/>
  <c r="D4" i="30"/>
  <c r="E4" i="30"/>
  <c r="F4" i="30"/>
  <c r="G4" i="30"/>
  <c r="H4" i="30"/>
  <c r="I4" i="30"/>
  <c r="J4" i="30"/>
  <c r="K4" i="30"/>
  <c r="L4" i="30"/>
  <c r="M4" i="30"/>
  <c r="N4" i="30"/>
  <c r="O4" i="30"/>
  <c r="P4" i="30"/>
  <c r="Q4" i="30"/>
  <c r="R4" i="30"/>
  <c r="A1" i="17"/>
  <c r="B3" i="17"/>
  <c r="B4" i="17"/>
  <c r="A1" i="31"/>
  <c r="A1" i="14"/>
  <c r="B14" i="14"/>
  <c r="E6" i="14"/>
  <c r="E7" i="14"/>
  <c r="A1" i="39"/>
  <c r="A1" i="36"/>
  <c r="A1" i="28"/>
  <c r="B20" i="28"/>
  <c r="B28" i="28"/>
  <c r="A1" i="3"/>
  <c r="C11" i="3"/>
  <c r="D11" i="3"/>
  <c r="E11" i="3"/>
  <c r="A1" i="10"/>
  <c r="B11" i="10"/>
  <c r="C11" i="10"/>
  <c r="D11" i="10"/>
  <c r="E11" i="10"/>
  <c r="F11" i="10"/>
  <c r="C21" i="10"/>
  <c r="F21" i="10"/>
  <c r="A1" i="9"/>
  <c r="C14" i="47"/>
  <c r="F14" i="47"/>
  <c r="D15" i="47"/>
  <c r="F15" i="47"/>
  <c r="B11" i="9"/>
  <c r="C11" i="9"/>
  <c r="D11" i="9"/>
  <c r="E11" i="9"/>
  <c r="F11" i="9"/>
  <c r="G5" i="37"/>
  <c r="K5" i="37"/>
  <c r="C21" i="9"/>
  <c r="F21" i="9"/>
  <c r="A1" i="5"/>
  <c r="B10" i="5"/>
  <c r="C10" i="5"/>
  <c r="D10" i="5"/>
  <c r="E10" i="5"/>
  <c r="F10" i="5"/>
  <c r="G10" i="5"/>
  <c r="H10" i="5"/>
  <c r="I10" i="5"/>
  <c r="A1" i="11"/>
  <c r="E14" i="47"/>
  <c r="E15" i="47"/>
  <c r="C15" i="47"/>
  <c r="D14" i="47"/>
  <c r="I19" i="47"/>
  <c r="I8" i="47"/>
  <c r="E26" i="46"/>
  <c r="I21" i="46"/>
  <c r="E13" i="46"/>
  <c r="D16" i="39"/>
  <c r="I24" i="46"/>
  <c r="F26" i="46"/>
  <c r="I26" i="46"/>
  <c r="H11" i="46"/>
  <c r="D4" i="3"/>
  <c r="D4" i="10"/>
  <c r="H7" i="68"/>
  <c r="F4" i="28"/>
  <c r="B13" i="28"/>
  <c r="I16" i="39"/>
  <c r="E3" i="3"/>
  <c r="G6" i="68"/>
  <c r="E16" i="39"/>
  <c r="E6" i="64"/>
  <c r="J6" i="64"/>
  <c r="I6" i="68"/>
  <c r="F3" i="28"/>
  <c r="B12" i="28"/>
  <c r="F3" i="3"/>
  <c r="E15" i="39"/>
  <c r="C6" i="68"/>
  <c r="C3" i="3"/>
  <c r="D3" i="10"/>
  <c r="C3" i="10"/>
  <c r="B6" i="64"/>
  <c r="I6" i="64"/>
  <c r="B3" i="3"/>
  <c r="B3" i="28"/>
  <c r="B4" i="28"/>
  <c r="B4" i="3"/>
  <c r="F4" i="10"/>
  <c r="E3" i="10"/>
  <c r="F7" i="68"/>
  <c r="C4" i="3"/>
  <c r="D7" i="68"/>
  <c r="E4" i="10"/>
  <c r="E7" i="68"/>
  <c r="C7" i="68"/>
  <c r="C4" i="10"/>
  <c r="F15" i="39"/>
  <c r="D15" i="39"/>
  <c r="E4" i="28"/>
  <c r="H15" i="39"/>
  <c r="B26" i="46"/>
  <c r="H26" i="46"/>
  <c r="D26" i="46"/>
  <c r="C26" i="46"/>
  <c r="I8" i="46"/>
  <c r="B12" i="14"/>
  <c r="F13" i="46" l="1"/>
  <c r="C12" i="14"/>
  <c r="E12" i="14" s="1"/>
  <c r="I13" i="46" l="1"/>
  <c r="H13" i="46"/>
</calcChain>
</file>

<file path=xl/sharedStrings.xml><?xml version="1.0" encoding="utf-8"?>
<sst xmlns="http://schemas.openxmlformats.org/spreadsheetml/2006/main" count="622" uniqueCount="356">
  <si>
    <t>Rai</t>
  </si>
  <si>
    <t>Mediaset</t>
  </si>
  <si>
    <t>Discovery</t>
  </si>
  <si>
    <t>Google</t>
  </si>
  <si>
    <t>Facebook</t>
  </si>
  <si>
    <t>Microsoft</t>
  </si>
  <si>
    <t>Amazon</t>
  </si>
  <si>
    <t>Fastweb</t>
  </si>
  <si>
    <t>Vodafone</t>
  </si>
  <si>
    <t>Tiscali</t>
  </si>
  <si>
    <t>FWA</t>
  </si>
  <si>
    <t>DSL</t>
  </si>
  <si>
    <t>%</t>
  </si>
  <si>
    <t>MVNO</t>
  </si>
  <si>
    <t>Poste Mobile</t>
  </si>
  <si>
    <t>Pay TV (8)</t>
  </si>
  <si>
    <t>Servizi regolamentati nazionali (Regulated services - national)</t>
  </si>
  <si>
    <t>Luce (Power) (3)</t>
  </si>
  <si>
    <t>(2) - 04 42</t>
  </si>
  <si>
    <t>(3) - 04 51</t>
  </si>
  <si>
    <t>(4) - 04 52</t>
  </si>
  <si>
    <t>(1) - 04 41</t>
  </si>
  <si>
    <t>(5) - 07 31</t>
  </si>
  <si>
    <t>(6) - 07 32 11</t>
  </si>
  <si>
    <t>(7) - 08</t>
  </si>
  <si>
    <r>
      <t xml:space="preserve">Terminali </t>
    </r>
    <r>
      <rPr>
        <i/>
        <sz val="12"/>
        <rFont val="Calibri"/>
        <family val="2"/>
      </rPr>
      <t>(Devices)</t>
    </r>
    <r>
      <rPr>
        <sz val="12"/>
        <rFont val="Calibri"/>
        <family val="2"/>
      </rPr>
      <t xml:space="preserve"> (1)</t>
    </r>
  </si>
  <si>
    <r>
      <t>Larga banda /Internet (</t>
    </r>
    <r>
      <rPr>
        <i/>
        <sz val="12"/>
        <rFont val="Calibri"/>
        <family val="2"/>
      </rPr>
      <t>broadband/internet</t>
    </r>
    <r>
      <rPr>
        <sz val="12"/>
        <rFont val="Calibri"/>
        <family val="2"/>
      </rPr>
      <t>) (3)</t>
    </r>
  </si>
  <si>
    <r>
      <t xml:space="preserve">Terminali </t>
    </r>
    <r>
      <rPr>
        <i/>
        <sz val="12"/>
        <rFont val="Calibri"/>
        <family val="2"/>
      </rPr>
      <t>(Devices)</t>
    </r>
    <r>
      <rPr>
        <sz val="12"/>
        <rFont val="Calibri"/>
        <family val="2"/>
      </rPr>
      <t xml:space="preserve"> (4)</t>
    </r>
  </si>
  <si>
    <t>(1) - 08 20 10</t>
  </si>
  <si>
    <t>(2) - 08 30 10</t>
  </si>
  <si>
    <t>(3) - 08 30 30</t>
  </si>
  <si>
    <t>(4) - 08 20 20</t>
  </si>
  <si>
    <t>(5) - 08 30 20</t>
  </si>
  <si>
    <r>
      <t>Servizi (</t>
    </r>
    <r>
      <rPr>
        <i/>
        <sz val="12"/>
        <rFont val="Calibri"/>
        <family val="2"/>
      </rPr>
      <t>Services</t>
    </r>
    <r>
      <rPr>
        <sz val="12"/>
        <rFont val="Calibri"/>
        <family val="2"/>
      </rPr>
      <t>) (5)</t>
    </r>
  </si>
  <si>
    <t>(6) - 09 52 10</t>
  </si>
  <si>
    <t>(7) - 09 52 20</t>
  </si>
  <si>
    <t>(8) - 09 42 30</t>
  </si>
  <si>
    <t>(9) - 08 10 00</t>
  </si>
  <si>
    <r>
      <t xml:space="preserve">Accesso/servizi di base </t>
    </r>
    <r>
      <rPr>
        <i/>
        <sz val="12"/>
        <rFont val="Calibri"/>
        <family val="2"/>
      </rPr>
      <t>(Access/basic services)</t>
    </r>
    <r>
      <rPr>
        <sz val="12"/>
        <rFont val="Calibri"/>
        <family val="2"/>
      </rPr>
      <t xml:space="preserve"> (2)</t>
    </r>
  </si>
  <si>
    <r>
      <t xml:space="preserve">Riviste e periodici </t>
    </r>
    <r>
      <rPr>
        <i/>
        <sz val="12"/>
        <rFont val="Calibri"/>
        <family val="2"/>
      </rPr>
      <t>(Magazines)</t>
    </r>
    <r>
      <rPr>
        <sz val="12"/>
        <rFont val="Calibri"/>
        <family val="2"/>
      </rPr>
      <t xml:space="preserve"> (7)</t>
    </r>
  </si>
  <si>
    <r>
      <t xml:space="preserve">Codice prezzi </t>
    </r>
    <r>
      <rPr>
        <i/>
        <sz val="12"/>
        <rFont val="Calibri"/>
        <family val="2"/>
      </rPr>
      <t>(Code prices)</t>
    </r>
  </si>
  <si>
    <t>Numero di operazioni - Number of operations (mln)</t>
  </si>
  <si>
    <t>Valori cumulati (cumulative values) (mln)</t>
  </si>
  <si>
    <t>Monrif</t>
  </si>
  <si>
    <t>Index 2010 = 100</t>
  </si>
  <si>
    <r>
      <t xml:space="preserve">Indice prezzi utilities </t>
    </r>
    <r>
      <rPr>
        <b/>
        <i/>
        <sz val="12"/>
        <color indexed="10"/>
        <rFont val="Calibri"/>
        <family val="2"/>
      </rPr>
      <t>(Utilities price index)</t>
    </r>
  </si>
  <si>
    <r>
      <t xml:space="preserve">Fonte - </t>
    </r>
    <r>
      <rPr>
        <i/>
        <sz val="12"/>
        <color indexed="8"/>
        <rFont val="Calibri"/>
        <family val="2"/>
      </rPr>
      <t>Source</t>
    </r>
    <r>
      <rPr>
        <sz val="12"/>
        <color indexed="8"/>
        <rFont val="Calibri"/>
        <family val="2"/>
      </rPr>
      <t>:  Istat and Agcom evaluation</t>
    </r>
  </si>
  <si>
    <r>
      <t xml:space="preserve">Indici prezzi quotidiani, periodici e TV - </t>
    </r>
    <r>
      <rPr>
        <b/>
        <i/>
        <sz val="12"/>
        <color indexed="10"/>
        <rFont val="Calibri"/>
        <family val="2"/>
      </rPr>
      <t>(Newspapers, magazines,  Tv price indexes)</t>
    </r>
  </si>
  <si>
    <r>
      <t xml:space="preserve">Indice prezzi servizi postali </t>
    </r>
    <r>
      <rPr>
        <b/>
        <i/>
        <sz val="12"/>
        <color indexed="10"/>
        <rFont val="Calibri"/>
        <family val="2"/>
      </rPr>
      <t>(Postal services price index)</t>
    </r>
  </si>
  <si>
    <r>
      <t xml:space="preserve">milioni </t>
    </r>
    <r>
      <rPr>
        <b/>
        <i/>
        <sz val="12"/>
        <color indexed="8"/>
        <rFont val="Calibri"/>
        <family val="2"/>
      </rPr>
      <t>(millions)</t>
    </r>
  </si>
  <si>
    <r>
      <t xml:space="preserve">Altre tecnologie </t>
    </r>
    <r>
      <rPr>
        <i/>
        <sz val="12"/>
        <color indexed="8"/>
        <rFont val="Calibri"/>
        <family val="2"/>
      </rPr>
      <t>(Other technologies)</t>
    </r>
  </si>
  <si>
    <r>
      <t xml:space="preserve">Milioni </t>
    </r>
    <r>
      <rPr>
        <b/>
        <i/>
        <sz val="12"/>
        <color indexed="8"/>
        <rFont val="Calibri"/>
        <family val="2"/>
      </rPr>
      <t>(Millions)</t>
    </r>
  </si>
  <si>
    <r>
      <t>Sim con traffico dati (</t>
    </r>
    <r>
      <rPr>
        <i/>
        <sz val="12"/>
        <color indexed="8"/>
        <rFont val="Calibri"/>
        <family val="2"/>
      </rPr>
      <t>Sim data traffic</t>
    </r>
    <r>
      <rPr>
        <sz val="12"/>
        <color indexed="8"/>
        <rFont val="Calibri"/>
        <family val="2"/>
      </rPr>
      <t>) (Mln)</t>
    </r>
  </si>
  <si>
    <r>
      <t xml:space="preserve">Traffico dati da inizio anno </t>
    </r>
    <r>
      <rPr>
        <i/>
        <sz val="12"/>
        <color indexed="8"/>
        <rFont val="Calibri"/>
        <family val="2"/>
      </rPr>
      <t>(Data traffic from b.y.</t>
    </r>
    <r>
      <rPr>
        <sz val="12"/>
        <color indexed="8"/>
        <rFont val="Calibri"/>
        <family val="2"/>
      </rPr>
      <t>) (petabyte)</t>
    </r>
  </si>
  <si>
    <r>
      <t xml:space="preserve">Linee in uscita  - </t>
    </r>
    <r>
      <rPr>
        <b/>
        <i/>
        <sz val="12"/>
        <rFont val="Calibri"/>
        <family val="2"/>
      </rPr>
      <t xml:space="preserve">lines as donor </t>
    </r>
  </si>
  <si>
    <r>
      <t>Linee in ingresso  -</t>
    </r>
    <r>
      <rPr>
        <b/>
        <i/>
        <sz val="12"/>
        <rFont val="Calibri"/>
        <family val="2"/>
      </rPr>
      <t xml:space="preserve"> lines as recipient</t>
    </r>
  </si>
  <si>
    <r>
      <t xml:space="preserve">Fonte - </t>
    </r>
    <r>
      <rPr>
        <i/>
        <sz val="12"/>
        <color indexed="8"/>
        <rFont val="Calibri"/>
        <family val="2"/>
      </rPr>
      <t>Source</t>
    </r>
    <r>
      <rPr>
        <sz val="12"/>
        <color indexed="8"/>
        <rFont val="Calibri"/>
        <family val="2"/>
      </rPr>
      <t>:  Istat and Agcom evaluation</t>
    </r>
  </si>
  <si>
    <r>
      <t xml:space="preserve">Codice prezzi </t>
    </r>
    <r>
      <rPr>
        <i/>
        <sz val="12"/>
        <rFont val="Calibri"/>
        <family val="2"/>
      </rPr>
      <t>(Code prices)</t>
    </r>
  </si>
  <si>
    <t>Dic 16</t>
  </si>
  <si>
    <t>Dec 16</t>
  </si>
  <si>
    <r>
      <t>Fonte -</t>
    </r>
    <r>
      <rPr>
        <i/>
        <sz val="12"/>
        <color indexed="8"/>
        <rFont val="Calibri"/>
        <family val="2"/>
      </rPr>
      <t>Source</t>
    </r>
    <r>
      <rPr>
        <sz val="12"/>
        <color indexed="8"/>
        <rFont val="Calibri"/>
        <family val="2"/>
      </rPr>
      <t>:  Agcom on Eurostat</t>
    </r>
  </si>
  <si>
    <r>
      <t xml:space="preserve">Variazione annua  - </t>
    </r>
    <r>
      <rPr>
        <i/>
        <sz val="12"/>
        <color indexed="8"/>
        <rFont val="Calibri"/>
        <family val="2"/>
      </rPr>
      <t xml:space="preserve">Yearly changes </t>
    </r>
    <r>
      <rPr>
        <sz val="12"/>
        <color indexed="8"/>
        <rFont val="Calibri"/>
        <family val="2"/>
      </rPr>
      <t>(%)</t>
    </r>
  </si>
  <si>
    <r>
      <t>Traffico dati unitario mensile -</t>
    </r>
    <r>
      <rPr>
        <i/>
        <sz val="12"/>
        <color indexed="8"/>
        <rFont val="Calibri"/>
        <family val="2"/>
      </rPr>
      <t xml:space="preserve"> Avg monthly traffic data </t>
    </r>
    <r>
      <rPr>
        <sz val="12"/>
        <color indexed="8"/>
        <rFont val="Calibri"/>
        <family val="2"/>
      </rPr>
      <t>(GB)</t>
    </r>
  </si>
  <si>
    <t>Mar 17</t>
  </si>
  <si>
    <r>
      <t xml:space="preserve">Indici prezzi telefonia fissa </t>
    </r>
    <r>
      <rPr>
        <b/>
        <i/>
        <sz val="12"/>
        <color indexed="10"/>
        <rFont val="Calibri"/>
        <family val="2"/>
      </rPr>
      <t>(Fixed telephony price index )</t>
    </r>
  </si>
  <si>
    <r>
      <t xml:space="preserve">Indici prezzi telefonia mobile </t>
    </r>
    <r>
      <rPr>
        <b/>
        <i/>
        <sz val="12"/>
        <color indexed="10"/>
        <rFont val="Calibri"/>
        <family val="2"/>
      </rPr>
      <t>(Mobile telephony price index )</t>
    </r>
  </si>
  <si>
    <t>M2M</t>
  </si>
  <si>
    <r>
      <t xml:space="preserve">Quote di mercato </t>
    </r>
    <r>
      <rPr>
        <b/>
        <i/>
        <u/>
        <sz val="12"/>
        <color indexed="8"/>
        <rFont val="Calibri"/>
        <family val="2"/>
      </rPr>
      <t>(market shares)</t>
    </r>
    <r>
      <rPr>
        <b/>
        <u/>
        <sz val="12"/>
        <color indexed="8"/>
        <rFont val="Calibri"/>
        <family val="2"/>
      </rPr>
      <t xml:space="preserve"> (%)</t>
    </r>
  </si>
  <si>
    <r>
      <t>2) Solo linee human</t>
    </r>
    <r>
      <rPr>
        <b/>
        <i/>
        <sz val="12"/>
        <color indexed="8"/>
        <rFont val="Calibri"/>
        <family val="2"/>
      </rPr>
      <t xml:space="preserve"> (Only Human lines)</t>
    </r>
  </si>
  <si>
    <t>Wind Tre</t>
  </si>
  <si>
    <t>Tim</t>
  </si>
  <si>
    <t xml:space="preserve"> Mar 17</t>
  </si>
  <si>
    <t xml:space="preserve"> Giu 17</t>
  </si>
  <si>
    <t xml:space="preserve"> Jun 17</t>
  </si>
  <si>
    <r>
      <t>1) Linee complessive  - Human + M2M</t>
    </r>
    <r>
      <rPr>
        <b/>
        <i/>
        <sz val="12"/>
        <color indexed="8"/>
        <rFont val="Calibri"/>
        <family val="2"/>
      </rPr>
      <t xml:space="preserve"> (Total lines - Human + M2M)</t>
    </r>
  </si>
  <si>
    <t>Poste Italiane</t>
  </si>
  <si>
    <t>DHL</t>
  </si>
  <si>
    <t>UPS</t>
  </si>
  <si>
    <t>BRT</t>
  </si>
  <si>
    <t>Nexive</t>
  </si>
  <si>
    <t>Fulmine</t>
  </si>
  <si>
    <t>Citypost</t>
  </si>
  <si>
    <t xml:space="preserve">Rai 1 (Tg1) </t>
  </si>
  <si>
    <t>Canale 5 (Tg5)</t>
  </si>
  <si>
    <t>Rai 3 (TgR)</t>
  </si>
  <si>
    <t>Rai 3 (Tg3)</t>
  </si>
  <si>
    <t>Rai 2 (Tg2)</t>
  </si>
  <si>
    <t>La 7 (Tg La7)</t>
  </si>
  <si>
    <t>Italia 1 (Studio Aperto)</t>
  </si>
  <si>
    <t>Rete 4 (Tg4)</t>
  </si>
  <si>
    <r>
      <t>Evoluzione delle audience delle edizioni serali dei principali Tg nel giorno medio (</t>
    </r>
    <r>
      <rPr>
        <b/>
        <i/>
        <sz val="12"/>
        <color indexed="10"/>
        <rFont val="Calibri"/>
        <family val="2"/>
      </rPr>
      <t>Average daily audience of news programs</t>
    </r>
    <r>
      <rPr>
        <b/>
        <sz val="12"/>
        <color indexed="10"/>
        <rFont val="Calibri"/>
        <family val="2"/>
      </rPr>
      <t>) (%)</t>
    </r>
  </si>
  <si>
    <r>
      <t>TV: quote di mercato in termini di audience - (</t>
    </r>
    <r>
      <rPr>
        <b/>
        <i/>
        <sz val="12"/>
        <color indexed="10"/>
        <rFont val="Calibri"/>
        <family val="2"/>
      </rPr>
      <t>Television: market share in terms of audience</t>
    </r>
    <r>
      <rPr>
        <b/>
        <sz val="12"/>
        <color indexed="10"/>
        <rFont val="Calibri"/>
        <family val="2"/>
      </rPr>
      <t>) (%)</t>
    </r>
  </si>
  <si>
    <t>Altri</t>
  </si>
  <si>
    <t>Caltagirone</t>
  </si>
  <si>
    <t>Instagram</t>
  </si>
  <si>
    <t>Twitter</t>
  </si>
  <si>
    <t>Pinterest</t>
  </si>
  <si>
    <t>Human (*)</t>
  </si>
  <si>
    <t>(*) - Sim che effettuano traffico «solo voce» o «voce e dati», incluse le sim "solo dati" con iterazione umana (es: chiavette per PC, sim per tablet ecc.)</t>
  </si>
  <si>
    <r>
      <t xml:space="preserve">(*) - </t>
    </r>
    <r>
      <rPr>
        <i/>
        <sz val="10"/>
        <color indexed="8"/>
        <rFont val="Calibri"/>
        <family val="2"/>
      </rPr>
      <t>"voice only" or "voice and data" sim, including "only data" sim managed by users (eg: PC usb-sticks, tablet sim, etc.)</t>
    </r>
  </si>
  <si>
    <r>
      <t xml:space="preserve">Totale </t>
    </r>
    <r>
      <rPr>
        <b/>
        <i/>
        <sz val="12"/>
        <color indexed="8"/>
        <rFont val="Calibri"/>
        <family val="2"/>
      </rPr>
      <t>(Total)</t>
    </r>
  </si>
  <si>
    <r>
      <t xml:space="preserve">Distribuzione in % (base annuale) - </t>
    </r>
    <r>
      <rPr>
        <b/>
        <i/>
        <u/>
        <sz val="12"/>
        <color indexed="8"/>
        <rFont val="Calibri"/>
        <family val="2"/>
      </rPr>
      <t>Distribution % (yearlyl basis)</t>
    </r>
  </si>
  <si>
    <r>
      <t xml:space="preserve">Indice generale dei prezzi </t>
    </r>
    <r>
      <rPr>
        <i/>
        <sz val="12"/>
        <color indexed="8"/>
        <rFont val="Calibri"/>
        <family val="2"/>
      </rPr>
      <t xml:space="preserve"> (Average price index)</t>
    </r>
  </si>
  <si>
    <r>
      <t xml:space="preserve">Servizi regolamentati locali </t>
    </r>
    <r>
      <rPr>
        <i/>
        <sz val="12"/>
        <color indexed="8"/>
        <rFont val="Calibri"/>
        <family val="2"/>
      </rPr>
      <t>(Regulated services - local)</t>
    </r>
  </si>
  <si>
    <r>
      <t>Indice Sintetico Agcom</t>
    </r>
    <r>
      <rPr>
        <i/>
        <sz val="12"/>
        <color indexed="8"/>
        <rFont val="Calibri"/>
        <family val="2"/>
      </rPr>
      <t xml:space="preserve"> (Agcom Syntetic Index)</t>
    </r>
    <r>
      <rPr>
        <sz val="12"/>
        <color indexed="8"/>
        <rFont val="Calibri"/>
        <family val="2"/>
      </rPr>
      <t xml:space="preserve"> (ISA/</t>
    </r>
    <r>
      <rPr>
        <i/>
        <sz val="12"/>
        <color indexed="8"/>
        <rFont val="Calibri"/>
        <family val="2"/>
      </rPr>
      <t xml:space="preserve">ASI </t>
    </r>
    <r>
      <rPr>
        <sz val="12"/>
        <color indexed="8"/>
        <rFont val="Calibri"/>
        <family val="2"/>
      </rPr>
      <t xml:space="preserve">(*) </t>
    </r>
  </si>
  <si>
    <r>
      <t>Acqua (</t>
    </r>
    <r>
      <rPr>
        <i/>
        <sz val="12"/>
        <rFont val="Calibri"/>
        <family val="2"/>
      </rPr>
      <t>Water</t>
    </r>
    <r>
      <rPr>
        <sz val="12"/>
        <rFont val="Calibri"/>
        <family val="2"/>
      </rPr>
      <t>) (1)</t>
    </r>
  </si>
  <si>
    <r>
      <t>Rifiuti (</t>
    </r>
    <r>
      <rPr>
        <i/>
        <sz val="12"/>
        <rFont val="Calibri"/>
        <family val="2"/>
      </rPr>
      <t>Waste</t>
    </r>
    <r>
      <rPr>
        <sz val="12"/>
        <rFont val="Calibri"/>
        <family val="2"/>
      </rPr>
      <t>) (2)</t>
    </r>
  </si>
  <si>
    <r>
      <t xml:space="preserve">Gas </t>
    </r>
    <r>
      <rPr>
        <i/>
        <sz val="12"/>
        <rFont val="Calibri"/>
        <family val="2"/>
      </rPr>
      <t xml:space="preserve">(Gas) </t>
    </r>
    <r>
      <rPr>
        <sz val="12"/>
        <rFont val="Calibri"/>
        <family val="2"/>
      </rPr>
      <t>(4)</t>
    </r>
  </si>
  <si>
    <r>
      <t>Treno</t>
    </r>
    <r>
      <rPr>
        <i/>
        <sz val="12"/>
        <rFont val="Calibri"/>
        <family val="2"/>
      </rPr>
      <t xml:space="preserve"> (Train)</t>
    </r>
    <r>
      <rPr>
        <sz val="12"/>
        <rFont val="Calibri"/>
        <family val="2"/>
      </rPr>
      <t xml:space="preserve"> (5)</t>
    </r>
  </si>
  <si>
    <r>
      <t xml:space="preserve">Trasporti urbani </t>
    </r>
    <r>
      <rPr>
        <i/>
        <sz val="12"/>
        <rFont val="Calibri"/>
        <family val="2"/>
      </rPr>
      <t>(Urban transport)</t>
    </r>
    <r>
      <rPr>
        <sz val="12"/>
        <rFont val="Calibri"/>
        <family val="2"/>
      </rPr>
      <t xml:space="preserve"> (6)</t>
    </r>
  </si>
  <si>
    <r>
      <t>Comunicazioni (</t>
    </r>
    <r>
      <rPr>
        <i/>
        <sz val="12"/>
        <rFont val="Calibri"/>
        <family val="2"/>
      </rPr>
      <t>Communications</t>
    </r>
    <r>
      <rPr>
        <sz val="12"/>
        <rFont val="Calibri"/>
        <family val="2"/>
      </rPr>
      <t>) (7)</t>
    </r>
  </si>
  <si>
    <r>
      <t>Totale (</t>
    </r>
    <r>
      <rPr>
        <b/>
        <i/>
        <sz val="12"/>
        <color indexed="8"/>
        <rFont val="Calibri"/>
        <family val="2"/>
      </rPr>
      <t>Total)</t>
    </r>
  </si>
  <si>
    <t>Indice di mobilità  da inizio anno - Mobility index beginning year</t>
  </si>
  <si>
    <t>Totale</t>
  </si>
  <si>
    <r>
      <t>Posta transfrontaliera (</t>
    </r>
    <r>
      <rPr>
        <i/>
        <sz val="12"/>
        <color indexed="8"/>
        <rFont val="Calibri"/>
        <family val="2"/>
      </rPr>
      <t>crossborder items</t>
    </r>
    <r>
      <rPr>
        <sz val="12"/>
        <color indexed="8"/>
        <rFont val="Calibri"/>
        <family val="2"/>
      </rPr>
      <t>)</t>
    </r>
  </si>
  <si>
    <r>
      <t xml:space="preserve">Ricavi da inizio anno </t>
    </r>
    <r>
      <rPr>
        <b/>
        <i/>
        <sz val="12"/>
        <color indexed="8"/>
        <rFont val="Calibri"/>
        <family val="2"/>
      </rPr>
      <t>(Revenues b.y.)</t>
    </r>
    <r>
      <rPr>
        <b/>
        <sz val="12"/>
        <color indexed="8"/>
        <rFont val="Calibri"/>
        <family val="2"/>
      </rPr>
      <t xml:space="preserve"> (mln €)</t>
    </r>
  </si>
  <si>
    <r>
      <t xml:space="preserve">Volumi da inizio anno </t>
    </r>
    <r>
      <rPr>
        <b/>
        <i/>
        <sz val="12"/>
        <color indexed="8"/>
        <rFont val="Calibri"/>
        <family val="2"/>
      </rPr>
      <t>(Volumes b.y.)</t>
    </r>
    <r>
      <rPr>
        <b/>
        <sz val="12"/>
        <color indexed="8"/>
        <rFont val="Calibri"/>
        <family val="2"/>
      </rPr>
      <t xml:space="preserve"> (mln units)</t>
    </r>
  </si>
  <si>
    <r>
      <t>Totale (</t>
    </r>
    <r>
      <rPr>
        <b/>
        <i/>
        <sz val="12"/>
        <color indexed="8"/>
        <rFont val="Calibri"/>
        <family val="2"/>
      </rPr>
      <t>Total</t>
    </r>
    <r>
      <rPr>
        <b/>
        <sz val="12"/>
        <color indexed="8"/>
        <rFont val="Calibri"/>
        <family val="2"/>
      </rPr>
      <t>)</t>
    </r>
  </si>
  <si>
    <r>
      <t>Totale (</t>
    </r>
    <r>
      <rPr>
        <b/>
        <i/>
        <sz val="11"/>
        <color indexed="8"/>
        <rFont val="Calibri"/>
        <family val="2"/>
      </rPr>
      <t>Total</t>
    </r>
    <r>
      <rPr>
        <b/>
        <sz val="11"/>
        <color indexed="8"/>
        <rFont val="Calibri"/>
        <family val="2"/>
      </rPr>
      <t>)</t>
    </r>
  </si>
  <si>
    <t>Sept 17</t>
  </si>
  <si>
    <t xml:space="preserve"> Set 17</t>
  </si>
  <si>
    <t>Dec 17</t>
  </si>
  <si>
    <r>
      <t xml:space="preserve">Valori cumulati / 12mesi - Cumulative values / 12 month </t>
    </r>
    <r>
      <rPr>
        <b/>
        <sz val="12"/>
        <color indexed="8"/>
        <rFont val="Calibri"/>
        <family val="2"/>
      </rPr>
      <t>(mln €)</t>
    </r>
  </si>
  <si>
    <r>
      <t xml:space="preserve">Valori trimestrali - Quarterly values  </t>
    </r>
    <r>
      <rPr>
        <b/>
        <sz val="12"/>
        <color indexed="8"/>
        <rFont val="Calibri"/>
        <family val="2"/>
      </rPr>
      <t>(mln €)</t>
    </r>
  </si>
  <si>
    <t xml:space="preserve"> Dic 17</t>
  </si>
  <si>
    <r>
      <t>Affari</t>
    </r>
    <r>
      <rPr>
        <i/>
        <sz val="12"/>
        <color indexed="8"/>
        <rFont val="Calibri"/>
        <family val="2"/>
      </rPr>
      <t xml:space="preserve"> (Business)</t>
    </r>
  </si>
  <si>
    <r>
      <t xml:space="preserve">Residenziali </t>
    </r>
    <r>
      <rPr>
        <i/>
        <sz val="12"/>
        <color indexed="8"/>
        <rFont val="Calibri"/>
        <family val="2"/>
      </rPr>
      <t>(Residential)</t>
    </r>
  </si>
  <si>
    <r>
      <t xml:space="preserve">Prepagate </t>
    </r>
    <r>
      <rPr>
        <i/>
        <sz val="12"/>
        <color indexed="8"/>
        <rFont val="Calibri"/>
        <family val="2"/>
      </rPr>
      <t>(Prepaid)</t>
    </r>
  </si>
  <si>
    <r>
      <t xml:space="preserve">Abbonamento </t>
    </r>
    <r>
      <rPr>
        <i/>
        <sz val="12"/>
        <color indexed="8"/>
        <rFont val="Calibri"/>
        <family val="2"/>
      </rPr>
      <t>(Postpaid)</t>
    </r>
  </si>
  <si>
    <t>FTTC</t>
  </si>
  <si>
    <t>FTTH</t>
  </si>
  <si>
    <r>
      <t>Quote di mercato (</t>
    </r>
    <r>
      <rPr>
        <b/>
        <i/>
        <sz val="12"/>
        <color indexed="8"/>
        <rFont val="Calibri"/>
        <family val="2"/>
      </rPr>
      <t>market shares</t>
    </r>
    <r>
      <rPr>
        <b/>
        <sz val="12"/>
        <color indexed="8"/>
        <rFont val="Calibri"/>
        <family val="2"/>
      </rPr>
      <t>)  (%)</t>
    </r>
  </si>
  <si>
    <r>
      <t xml:space="preserve">Valori cumulati / 12mesi - Cumulative values / 12 month </t>
    </r>
    <r>
      <rPr>
        <b/>
        <sz val="12"/>
        <color indexed="8"/>
        <rFont val="Calibri"/>
        <family val="2"/>
      </rPr>
      <t>(€)</t>
    </r>
  </si>
  <si>
    <t xml:space="preserve"> Mar 18</t>
  </si>
  <si>
    <t>Servizi postali (9)</t>
  </si>
  <si>
    <r>
      <t>Altri servizi postali (</t>
    </r>
    <r>
      <rPr>
        <i/>
        <sz val="12"/>
        <rFont val="Calibri"/>
        <family val="2"/>
      </rPr>
      <t>Other postal services</t>
    </r>
    <r>
      <rPr>
        <sz val="12"/>
        <rFont val="Calibri"/>
        <family val="2"/>
      </rPr>
      <t>) (11)</t>
    </r>
  </si>
  <si>
    <r>
      <t>Servizi di movimentazione lettere (</t>
    </r>
    <r>
      <rPr>
        <i/>
        <sz val="12"/>
        <rFont val="Calibri"/>
        <family val="2"/>
      </rPr>
      <t>Letters handlig services</t>
    </r>
    <r>
      <rPr>
        <sz val="12"/>
        <rFont val="Calibri"/>
        <family val="2"/>
      </rPr>
      <t>) (10)</t>
    </r>
  </si>
  <si>
    <t>(10) - 08.1.0.1.0.00</t>
  </si>
  <si>
    <t>(11) - 08.1.0.9.0.00</t>
  </si>
  <si>
    <r>
      <t xml:space="preserve">Rame - </t>
    </r>
    <r>
      <rPr>
        <i/>
        <sz val="12"/>
        <color indexed="8"/>
        <rFont val="Calibri"/>
        <family val="2"/>
      </rPr>
      <t>copper</t>
    </r>
  </si>
  <si>
    <r>
      <t xml:space="preserve">Sim "solo human" </t>
    </r>
    <r>
      <rPr>
        <b/>
        <i/>
        <sz val="12"/>
        <color indexed="8"/>
        <rFont val="Calibri"/>
        <family val="2"/>
      </rPr>
      <t>("Only Human" Sim)</t>
    </r>
    <r>
      <rPr>
        <b/>
        <sz val="12"/>
        <color indexed="8"/>
        <rFont val="Calibri"/>
        <family val="2"/>
      </rPr>
      <t xml:space="preserve"> (Mln)</t>
    </r>
  </si>
  <si>
    <r>
      <t xml:space="preserve">Sim "human" residenziali </t>
    </r>
    <r>
      <rPr>
        <b/>
        <i/>
        <sz val="12"/>
        <color indexed="8"/>
        <rFont val="Calibri"/>
        <family val="2"/>
      </rPr>
      <t xml:space="preserve">("human" Residential Sim) </t>
    </r>
    <r>
      <rPr>
        <b/>
        <sz val="12"/>
        <color indexed="8"/>
        <rFont val="Calibri"/>
        <family val="2"/>
      </rPr>
      <t>(%)</t>
    </r>
  </si>
  <si>
    <r>
      <t xml:space="preserve">Sim "human" affari  </t>
    </r>
    <r>
      <rPr>
        <b/>
        <i/>
        <sz val="12"/>
        <color indexed="8"/>
        <rFont val="Calibri"/>
        <family val="2"/>
      </rPr>
      <t xml:space="preserve">("human" Business Sim) </t>
    </r>
    <r>
      <rPr>
        <b/>
        <sz val="12"/>
        <color indexed="8"/>
        <rFont val="Calibri"/>
        <family val="2"/>
      </rPr>
      <t>(%)</t>
    </r>
  </si>
  <si>
    <r>
      <t xml:space="preserve">Media  - </t>
    </r>
    <r>
      <rPr>
        <b/>
        <i/>
        <sz val="12"/>
        <color indexed="8"/>
        <rFont val="Calibri"/>
        <family val="2"/>
      </rPr>
      <t>Average</t>
    </r>
  </si>
  <si>
    <r>
      <t xml:space="preserve">Sim "solo human" </t>
    </r>
    <r>
      <rPr>
        <b/>
        <i/>
        <sz val="12"/>
        <color indexed="8"/>
        <rFont val="Calibri"/>
        <family val="2"/>
      </rPr>
      <t>("Only human" Sim)</t>
    </r>
    <r>
      <rPr>
        <b/>
        <sz val="12"/>
        <color indexed="8"/>
        <rFont val="Calibri"/>
        <family val="2"/>
      </rPr>
      <t xml:space="preserve"> (Mln))</t>
    </r>
  </si>
  <si>
    <r>
      <t xml:space="preserve">Sim "human" prepagate </t>
    </r>
    <r>
      <rPr>
        <b/>
        <i/>
        <sz val="12"/>
        <color indexed="8"/>
        <rFont val="Calibri"/>
        <family val="2"/>
      </rPr>
      <t>("human" sim prepaid)</t>
    </r>
    <r>
      <rPr>
        <b/>
        <sz val="12"/>
        <color indexed="8"/>
        <rFont val="Calibri"/>
        <family val="2"/>
      </rPr>
      <t xml:space="preserve"> (%)</t>
    </r>
  </si>
  <si>
    <r>
      <t xml:space="preserve">Sim "human" in abbonamento </t>
    </r>
    <r>
      <rPr>
        <b/>
        <i/>
        <sz val="12"/>
        <color indexed="8"/>
        <rFont val="Calibri"/>
        <family val="2"/>
      </rPr>
      <t>("human" sim postpaid)</t>
    </r>
    <r>
      <rPr>
        <b/>
        <sz val="12"/>
        <color indexed="8"/>
        <rFont val="Calibri"/>
        <family val="2"/>
      </rPr>
      <t xml:space="preserve"> (%)</t>
    </r>
  </si>
  <si>
    <r>
      <t xml:space="preserve">Valori cumulati / 12mesi - Cumulative values / 12 month </t>
    </r>
    <r>
      <rPr>
        <b/>
        <sz val="12"/>
        <color indexed="8"/>
        <rFont val="Calibri"/>
        <family val="2"/>
      </rPr>
      <t>(mln units)</t>
    </r>
  </si>
  <si>
    <r>
      <t xml:space="preserve">Valori trimestrali - Quarterly values  </t>
    </r>
    <r>
      <rPr>
        <b/>
        <sz val="12"/>
        <color indexed="8"/>
        <rFont val="Calibri"/>
        <family val="2"/>
      </rPr>
      <t>(mln units)</t>
    </r>
  </si>
  <si>
    <t>Totale (Total)</t>
  </si>
  <si>
    <t>TNT-FedEx</t>
  </si>
  <si>
    <t xml:space="preserve">(*) - Sono inclusi i servizi postali, gli apparecchi ed i servizi per la telefonia fissa e mobile, il canone radiotelevisivo (fino a dic. 2017), la pay tv, l’editoria quotidiana e periodica, per complessive 10 distinte voci. </t>
  </si>
  <si>
    <r>
      <rPr>
        <b/>
        <sz val="10"/>
        <color indexed="8"/>
        <rFont val="Calibri"/>
        <family val="2"/>
      </rPr>
      <t>(*)</t>
    </r>
    <r>
      <rPr>
        <sz val="10"/>
        <color indexed="8"/>
        <rFont val="Calibri"/>
        <family val="2"/>
      </rPr>
      <t xml:space="preserve"> - Are included postal services, services and devices for fixed and mobile telephony, TV public funding (until dec. 2017), pay TV, newspapers and magazines publishing for total 10 items. </t>
    </r>
  </si>
  <si>
    <t xml:space="preserve"> (a)</t>
  </si>
  <si>
    <t xml:space="preserve"> (b)</t>
  </si>
  <si>
    <t xml:space="preserve"> (c)</t>
  </si>
  <si>
    <t xml:space="preserve"> (c) / (b)</t>
  </si>
  <si>
    <t xml:space="preserve"> (c) / (a)</t>
  </si>
  <si>
    <t>Var. (chg) %</t>
  </si>
  <si>
    <t>Iliad</t>
  </si>
  <si>
    <r>
      <t xml:space="preserve">Altri MVNO </t>
    </r>
    <r>
      <rPr>
        <i/>
        <sz val="12"/>
        <color indexed="8"/>
        <rFont val="Calibri"/>
        <family val="2"/>
      </rPr>
      <t>(Other Mvno)</t>
    </r>
  </si>
  <si>
    <t>Giu 18</t>
  </si>
  <si>
    <t>Jun 18</t>
  </si>
  <si>
    <t>Set 18</t>
  </si>
  <si>
    <t>Sept 18</t>
  </si>
  <si>
    <t>LinkedIn</t>
  </si>
  <si>
    <t xml:space="preserve"> Dic 18</t>
  </si>
  <si>
    <t>Dec 18</t>
  </si>
  <si>
    <r>
      <t xml:space="preserve">Servizi postali 
</t>
    </r>
    <r>
      <rPr>
        <b/>
        <i/>
        <sz val="12"/>
        <color indexed="10"/>
        <rFont val="Calibri"/>
        <family val="2"/>
      </rPr>
      <t>(Postal Services)</t>
    </r>
  </si>
  <si>
    <r>
      <t xml:space="preserve">TLC - servizi e apparati </t>
    </r>
    <r>
      <rPr>
        <b/>
        <i/>
        <sz val="12"/>
        <color indexed="10"/>
        <rFont val="Calibri"/>
        <family val="2"/>
      </rPr>
      <t>(Telecommunications)</t>
    </r>
  </si>
  <si>
    <r>
      <t>Quotidiani e periodici</t>
    </r>
    <r>
      <rPr>
        <b/>
        <i/>
        <sz val="12"/>
        <color indexed="10"/>
        <rFont val="Calibri"/>
        <family val="2"/>
      </rPr>
      <t xml:space="preserve"> (Newspapers and Magazines)</t>
    </r>
  </si>
  <si>
    <r>
      <t>Audience dei principali operatori per utenti unici e tempo medio mensile di navigazione - (</t>
    </r>
    <r>
      <rPr>
        <b/>
        <i/>
        <sz val="12"/>
        <color indexed="10"/>
        <rFont val="Calibri"/>
        <family val="2"/>
      </rPr>
      <t>Internet active reach</t>
    </r>
    <r>
      <rPr>
        <b/>
        <sz val="12"/>
        <color indexed="10"/>
        <rFont val="Calibri"/>
        <family val="2"/>
      </rPr>
      <t>)</t>
    </r>
  </si>
  <si>
    <r>
      <t>Quote di mercato sulle vendite - (</t>
    </r>
    <r>
      <rPr>
        <b/>
        <i/>
        <sz val="12"/>
        <color indexed="10"/>
        <rFont val="Calibri"/>
        <family val="2"/>
      </rPr>
      <t>Newspapers: value market shares</t>
    </r>
    <r>
      <rPr>
        <b/>
        <sz val="12"/>
        <color indexed="10"/>
        <rFont val="Calibri"/>
        <family val="2"/>
      </rPr>
      <t>) (%)</t>
    </r>
  </si>
  <si>
    <r>
      <t xml:space="preserve">Totale pagata - </t>
    </r>
    <r>
      <rPr>
        <i/>
        <sz val="12"/>
        <color indexed="8"/>
        <rFont val="Calibri"/>
        <family val="2"/>
      </rPr>
      <t xml:space="preserve">Newsstand sales and subscriptions </t>
    </r>
  </si>
  <si>
    <r>
      <t xml:space="preserve">Copie digitali e multiple - </t>
    </r>
    <r>
      <rPr>
        <i/>
        <sz val="12"/>
        <color indexed="8"/>
        <rFont val="Calibri"/>
        <family val="2"/>
      </rPr>
      <t xml:space="preserve">Digital and multiple copies </t>
    </r>
  </si>
  <si>
    <r>
      <t xml:space="preserve">Totale vendite - </t>
    </r>
    <r>
      <rPr>
        <b/>
        <i/>
        <sz val="12"/>
        <color indexed="8"/>
        <rFont val="Calibri"/>
        <family val="2"/>
      </rPr>
      <t>Total sales</t>
    </r>
  </si>
  <si>
    <t>Linkem</t>
  </si>
  <si>
    <t>Eolo</t>
  </si>
  <si>
    <t xml:space="preserve"> Mar 19</t>
  </si>
  <si>
    <t>Cairo/RCS Mediagroup</t>
  </si>
  <si>
    <t>Gruppo Poste Italiane</t>
  </si>
  <si>
    <t>GLS</t>
  </si>
  <si>
    <r>
      <t xml:space="preserve">2. Media - </t>
    </r>
    <r>
      <rPr>
        <b/>
        <i/>
        <u/>
        <sz val="20"/>
        <color indexed="9"/>
        <rFont val="Calibri"/>
        <family val="2"/>
      </rPr>
      <t>Media</t>
    </r>
  </si>
  <si>
    <t xml:space="preserve">2.1 Media: TV </t>
  </si>
  <si>
    <r>
      <t xml:space="preserve">2.2 Media: Quotidiani - </t>
    </r>
    <r>
      <rPr>
        <b/>
        <i/>
        <sz val="16"/>
        <color indexed="9"/>
        <rFont val="Calibri"/>
        <family val="2"/>
      </rPr>
      <t>Newspapers</t>
    </r>
  </si>
  <si>
    <r>
      <rPr>
        <b/>
        <sz val="16"/>
        <color indexed="9"/>
        <rFont val="Calibri"/>
        <family val="2"/>
      </rPr>
      <t>3.1 Andamento dei ricavi  - R</t>
    </r>
    <r>
      <rPr>
        <b/>
        <i/>
        <sz val="16"/>
        <color indexed="9"/>
        <rFont val="Calibri"/>
        <family val="2"/>
      </rPr>
      <t xml:space="preserve">evenues </t>
    </r>
  </si>
  <si>
    <r>
      <rPr>
        <b/>
        <sz val="16"/>
        <color indexed="9"/>
        <rFont val="Calibri"/>
        <family val="2"/>
      </rPr>
      <t>3.2 Trend storico dei ricavi  -</t>
    </r>
    <r>
      <rPr>
        <b/>
        <i/>
        <sz val="16"/>
        <color indexed="9"/>
        <rFont val="Calibri"/>
        <family val="2"/>
      </rPr>
      <t xml:space="preserve"> Revenues  trend</t>
    </r>
  </si>
  <si>
    <r>
      <rPr>
        <b/>
        <sz val="16"/>
        <color indexed="9"/>
        <rFont val="Calibri"/>
        <family val="2"/>
      </rPr>
      <t>3.4 Trend storico dei volumi  -</t>
    </r>
    <r>
      <rPr>
        <b/>
        <i/>
        <sz val="16"/>
        <color indexed="9"/>
        <rFont val="Calibri"/>
        <family val="2"/>
      </rPr>
      <t xml:space="preserve"> Volumes  trend</t>
    </r>
  </si>
  <si>
    <r>
      <rPr>
        <b/>
        <sz val="16"/>
        <color indexed="9"/>
        <rFont val="Calibri"/>
        <family val="2"/>
      </rPr>
      <t xml:space="preserve">3.5 Il quadro concorrenziale - </t>
    </r>
    <r>
      <rPr>
        <b/>
        <i/>
        <sz val="16"/>
        <color indexed="9"/>
        <rFont val="Calibri"/>
        <family val="2"/>
      </rPr>
      <t>The competitive framework</t>
    </r>
  </si>
  <si>
    <r>
      <t xml:space="preserve">4. I prezzi dei servizi di comunicazione - </t>
    </r>
    <r>
      <rPr>
        <b/>
        <i/>
        <u/>
        <sz val="20"/>
        <color indexed="9"/>
        <rFont val="Calibri"/>
        <family val="2"/>
      </rPr>
      <t>Prices in communications services</t>
    </r>
  </si>
  <si>
    <r>
      <rPr>
        <b/>
        <sz val="16"/>
        <color indexed="9"/>
        <rFont val="Calibri"/>
        <family val="2"/>
      </rPr>
      <t xml:space="preserve">4.1 Indici generali e principali utilities </t>
    </r>
    <r>
      <rPr>
        <b/>
        <i/>
        <sz val="16"/>
        <color indexed="9"/>
        <rFont val="Calibri"/>
        <family val="2"/>
      </rPr>
      <t>- General indexes and main utilities (2010=100)</t>
    </r>
  </si>
  <si>
    <r>
      <rPr>
        <b/>
        <sz val="16"/>
        <color indexed="9"/>
        <rFont val="Calibri"/>
        <family val="2"/>
      </rPr>
      <t>4.2 Telefonia fissa e mobile</t>
    </r>
    <r>
      <rPr>
        <b/>
        <i/>
        <sz val="16"/>
        <color indexed="9"/>
        <rFont val="Calibri"/>
        <family val="2"/>
      </rPr>
      <t xml:space="preserve"> - Fixed and mobile telephony (2010=100)</t>
    </r>
  </si>
  <si>
    <r>
      <rPr>
        <b/>
        <sz val="16"/>
        <color indexed="9"/>
        <rFont val="Calibri"/>
        <family val="2"/>
      </rPr>
      <t xml:space="preserve">4.3 Quotidiani, periodici tv e servizi postali </t>
    </r>
    <r>
      <rPr>
        <b/>
        <i/>
        <sz val="16"/>
        <color indexed="9"/>
        <rFont val="Calibri"/>
        <family val="2"/>
      </rPr>
      <t>- Newspapers, magazines, TV and postal services (2010=100)</t>
    </r>
  </si>
  <si>
    <r>
      <rPr>
        <b/>
        <sz val="16"/>
        <color indexed="9"/>
        <rFont val="Calibri"/>
        <family val="2"/>
      </rPr>
      <t xml:space="preserve">4.4 </t>
    </r>
    <r>
      <rPr>
        <b/>
        <sz val="16"/>
        <color indexed="9"/>
        <rFont val="Calibri"/>
        <family val="2"/>
      </rPr>
      <t xml:space="preserve">Dinamiche dei prezzi in Europa </t>
    </r>
    <r>
      <rPr>
        <b/>
        <i/>
        <sz val="16"/>
        <color indexed="9"/>
        <rFont val="Calibri"/>
        <family val="2"/>
      </rPr>
      <t>- European prices changing  (2015=100)</t>
    </r>
  </si>
  <si>
    <t>Altri MVNO</t>
  </si>
  <si>
    <r>
      <t>Totale (</t>
    </r>
    <r>
      <rPr>
        <i/>
        <sz val="12"/>
        <color indexed="8"/>
        <rFont val="Calibri"/>
        <family val="2"/>
      </rPr>
      <t>Total</t>
    </r>
    <r>
      <rPr>
        <sz val="12"/>
        <color indexed="8"/>
        <rFont val="Calibri"/>
        <family val="2"/>
      </rPr>
      <t>)</t>
    </r>
  </si>
  <si>
    <t>Giu 19</t>
  </si>
  <si>
    <t>Jun 19</t>
  </si>
  <si>
    <t>Set 19</t>
  </si>
  <si>
    <t>Sept 19</t>
  </si>
  <si>
    <r>
      <t xml:space="preserve">Utenti unici / </t>
    </r>
    <r>
      <rPr>
        <b/>
        <i/>
        <sz val="12"/>
        <color indexed="8"/>
        <rFont val="Calibri"/>
        <family val="2"/>
      </rPr>
      <t>Active reach milioni (millions)</t>
    </r>
  </si>
  <si>
    <r>
      <t xml:space="preserve">Tempo medio mensile di navigazione per persona / </t>
    </r>
    <r>
      <rPr>
        <b/>
        <i/>
        <sz val="12"/>
        <color indexed="8"/>
        <rFont val="Calibri"/>
        <family val="2"/>
      </rPr>
      <t>Average time spent on website (hh:mm:ss)</t>
    </r>
  </si>
  <si>
    <t>GEDI Gruppo Editoriale</t>
  </si>
  <si>
    <t>ItaliaOnline</t>
  </si>
  <si>
    <t>Mondadori</t>
  </si>
  <si>
    <t>milioni - millions</t>
  </si>
  <si>
    <r>
      <t>Totale (</t>
    </r>
    <r>
      <rPr>
        <b/>
        <i/>
        <sz val="12"/>
        <color indexed="8"/>
        <rFont val="Calibri"/>
        <family val="2"/>
      </rPr>
      <t>Total</t>
    </r>
    <r>
      <rPr>
        <b/>
        <sz val="12"/>
        <color indexed="8"/>
        <rFont val="Calibri"/>
        <family val="2"/>
      </rPr>
      <t>)</t>
    </r>
  </si>
  <si>
    <t xml:space="preserve"> Dic 19</t>
  </si>
  <si>
    <t>Dec 19</t>
  </si>
  <si>
    <r>
      <t>Audience dei principali dei principali Social Network per utenti unici - (</t>
    </r>
    <r>
      <rPr>
        <b/>
        <i/>
        <sz val="12"/>
        <color indexed="10"/>
        <rFont val="Calibri"/>
        <family val="2"/>
      </rPr>
      <t>Internet:</t>
    </r>
    <r>
      <rPr>
        <b/>
        <sz val="12"/>
        <color indexed="10"/>
        <rFont val="Calibri"/>
        <family val="2"/>
      </rPr>
      <t xml:space="preserve"> active users of the </t>
    </r>
    <r>
      <rPr>
        <b/>
        <i/>
        <sz val="12"/>
        <color indexed="10"/>
        <rFont val="Calibri"/>
        <family val="2"/>
      </rPr>
      <t>main social network )</t>
    </r>
  </si>
  <si>
    <t>Tik Tok</t>
  </si>
  <si>
    <r>
      <t xml:space="preserve">3.3 Andamento dei volumi - </t>
    </r>
    <r>
      <rPr>
        <b/>
        <i/>
        <sz val="16"/>
        <color indexed="9"/>
        <rFont val="Calibri"/>
        <family val="2"/>
      </rPr>
      <t xml:space="preserve">Volumes </t>
    </r>
  </si>
  <si>
    <r>
      <t xml:space="preserve">3.6 Trend storico dei ricavi unitari - </t>
    </r>
    <r>
      <rPr>
        <b/>
        <i/>
        <sz val="16"/>
        <color indexed="9"/>
        <rFont val="Calibri"/>
        <family val="2"/>
      </rPr>
      <t>Revenues per unit</t>
    </r>
    <r>
      <rPr>
        <b/>
        <sz val="16"/>
        <color indexed="9"/>
        <rFont val="Calibri"/>
        <family val="2"/>
      </rPr>
      <t xml:space="preserve"> </t>
    </r>
    <r>
      <rPr>
        <b/>
        <i/>
        <sz val="16"/>
        <color indexed="9"/>
        <rFont val="Calibri"/>
        <family val="2"/>
      </rPr>
      <t xml:space="preserve">trend </t>
    </r>
    <r>
      <rPr>
        <b/>
        <sz val="16"/>
        <color indexed="9"/>
        <rFont val="Calibri"/>
        <family val="2"/>
      </rPr>
      <t>(€)</t>
    </r>
  </si>
  <si>
    <t>(Coicop 082-083)</t>
  </si>
  <si>
    <t>(Coicop 0952)</t>
  </si>
  <si>
    <t>(Coicop 081)</t>
  </si>
  <si>
    <r>
      <t xml:space="preserve">1. Comunicazioni elettroniche - </t>
    </r>
    <r>
      <rPr>
        <b/>
        <i/>
        <u/>
        <sz val="20"/>
        <color indexed="9"/>
        <rFont val="Calibri"/>
        <family val="2"/>
      </rPr>
      <t>Digital communications</t>
    </r>
  </si>
  <si>
    <r>
      <rPr>
        <b/>
        <sz val="18"/>
        <color indexed="9"/>
        <rFont val="Calibri"/>
        <family val="2"/>
      </rPr>
      <t xml:space="preserve"> - Rete fissa - </t>
    </r>
    <r>
      <rPr>
        <b/>
        <i/>
        <sz val="18"/>
        <color indexed="9"/>
        <rFont val="Calibri"/>
        <family val="2"/>
      </rPr>
      <t>Fixed network</t>
    </r>
  </si>
  <si>
    <r>
      <rPr>
        <b/>
        <sz val="16"/>
        <color indexed="9"/>
        <rFont val="Calibri"/>
        <family val="2"/>
      </rPr>
      <t xml:space="preserve">1.1 Accessi diretti complessivi  - </t>
    </r>
    <r>
      <rPr>
        <b/>
        <i/>
        <sz val="16"/>
        <color indexed="9"/>
        <rFont val="Calibri"/>
        <family val="2"/>
      </rPr>
      <t>Total access lines</t>
    </r>
  </si>
  <si>
    <r>
      <rPr>
        <b/>
        <sz val="18"/>
        <color indexed="9"/>
        <rFont val="Calibri"/>
        <family val="2"/>
      </rPr>
      <t xml:space="preserve"> - Rete mobile</t>
    </r>
    <r>
      <rPr>
        <b/>
        <i/>
        <sz val="18"/>
        <color indexed="9"/>
        <rFont val="Calibri"/>
        <family val="2"/>
      </rPr>
      <t xml:space="preserve"> - Mobile network</t>
    </r>
  </si>
  <si>
    <t>Amazon IT</t>
  </si>
  <si>
    <t xml:space="preserve"> Mar 20</t>
  </si>
  <si>
    <r>
      <t>Quotidiani (</t>
    </r>
    <r>
      <rPr>
        <i/>
        <sz val="12"/>
        <rFont val="Calibri"/>
        <family val="2"/>
      </rPr>
      <t>Newspapers</t>
    </r>
    <r>
      <rPr>
        <sz val="12"/>
        <rFont val="Calibri"/>
        <family val="2"/>
      </rPr>
      <t>) (6)</t>
    </r>
  </si>
  <si>
    <r>
      <t xml:space="preserve">Totale </t>
    </r>
    <r>
      <rPr>
        <b/>
        <i/>
        <sz val="12"/>
        <rFont val="Calibri"/>
        <family val="2"/>
      </rPr>
      <t>(Total)</t>
    </r>
    <r>
      <rPr>
        <b/>
        <sz val="12"/>
        <rFont val="Calibri"/>
        <family val="2"/>
      </rPr>
      <t xml:space="preserve">  (mln)</t>
    </r>
  </si>
  <si>
    <t>Linee per operatore</t>
  </si>
  <si>
    <t>Lines by operator</t>
  </si>
  <si>
    <t>dic-19</t>
  </si>
  <si>
    <t>mar-20</t>
  </si>
  <si>
    <t>dec-19</t>
  </si>
  <si>
    <r>
      <t xml:space="preserve">Totale </t>
    </r>
    <r>
      <rPr>
        <b/>
        <i/>
        <sz val="12"/>
        <color indexed="8"/>
        <rFont val="Calibri"/>
        <family val="2"/>
      </rPr>
      <t>(Total)</t>
    </r>
  </si>
  <si>
    <r>
      <rPr>
        <b/>
        <sz val="16"/>
        <color indexed="9"/>
        <rFont val="Calibri"/>
        <family val="2"/>
      </rPr>
      <t>1.2 Accessi broadband e ultrabroadband -</t>
    </r>
    <r>
      <rPr>
        <b/>
        <i/>
        <sz val="16"/>
        <color indexed="9"/>
        <rFont val="Calibri"/>
        <family val="2"/>
      </rPr>
      <t xml:space="preserve"> Broadband and ultrabroadband lines</t>
    </r>
  </si>
  <si>
    <t>Vdsl</t>
  </si>
  <si>
    <t>Milioni</t>
  </si>
  <si>
    <t>Variazione %</t>
  </si>
  <si>
    <t>Periodo</t>
  </si>
  <si>
    <t>Anno</t>
  </si>
  <si>
    <t>Gruppo 24 Ore</t>
  </si>
  <si>
    <t>Reddit</t>
  </si>
  <si>
    <r>
      <t>Osservatorio sulle comunicazioni -</t>
    </r>
    <r>
      <rPr>
        <b/>
        <i/>
        <sz val="28"/>
        <color indexed="8"/>
        <rFont val="Calibri"/>
        <family val="2"/>
      </rPr>
      <t xml:space="preserve"> Communications Monitoring markets system</t>
    </r>
  </si>
  <si>
    <t>june-20</t>
  </si>
  <si>
    <t>Giu 20</t>
  </si>
  <si>
    <t>Jun 20</t>
  </si>
  <si>
    <r>
      <t>Pacchi (</t>
    </r>
    <r>
      <rPr>
        <b/>
        <i/>
        <sz val="12"/>
        <rFont val="Calibri"/>
        <family val="2"/>
      </rPr>
      <t>Parcels</t>
    </r>
    <r>
      <rPr>
        <b/>
        <sz val="12"/>
        <rFont val="Calibri"/>
        <family val="2"/>
      </rPr>
      <t>)</t>
    </r>
    <r>
      <rPr>
        <b/>
        <sz val="12"/>
        <rFont val="Calibri"/>
        <family val="2"/>
      </rPr>
      <t xml:space="preserve"> (%)</t>
    </r>
  </si>
  <si>
    <t>Totale pacchi (Total parcels)</t>
  </si>
  <si>
    <t>Corrispondenza e pacchi</t>
  </si>
  <si>
    <t>Pacchi (non SU)</t>
  </si>
  <si>
    <t>Parcels (non US)</t>
  </si>
  <si>
    <r>
      <t>Pacchi (</t>
    </r>
    <r>
      <rPr>
        <b/>
        <i/>
        <sz val="12"/>
        <rFont val="Calibri"/>
        <family val="2"/>
      </rPr>
      <t>Parcels</t>
    </r>
    <r>
      <rPr>
        <b/>
        <sz val="12"/>
        <rFont val="Calibri"/>
        <family val="2"/>
      </rPr>
      <t>)</t>
    </r>
  </si>
  <si>
    <t xml:space="preserve"> - Servizio Universale (US)</t>
  </si>
  <si>
    <t xml:space="preserve"> - Non Servizio Universale (non US)</t>
  </si>
  <si>
    <r>
      <t xml:space="preserve">Ricavi da inizio anno - </t>
    </r>
    <r>
      <rPr>
        <b/>
        <i/>
        <sz val="14"/>
        <color indexed="8"/>
        <rFont val="Calibri"/>
        <family val="2"/>
      </rPr>
      <t>Revenues b.y. (in %)</t>
    </r>
  </si>
  <si>
    <r>
      <t xml:space="preserve">3. Servizi postali - </t>
    </r>
    <r>
      <rPr>
        <b/>
        <i/>
        <u/>
        <sz val="20"/>
        <color indexed="9"/>
        <rFont val="Calibri"/>
        <family val="2"/>
      </rPr>
      <t>Postal services</t>
    </r>
  </si>
  <si>
    <r>
      <t xml:space="preserve">Pacchi nazionali </t>
    </r>
    <r>
      <rPr>
        <i/>
        <sz val="12"/>
        <color indexed="8"/>
        <rFont val="Calibri"/>
        <family val="2"/>
      </rPr>
      <t>(Domestic parcels)</t>
    </r>
    <r>
      <rPr>
        <sz val="12"/>
        <color indexed="8"/>
        <rFont val="Calibri"/>
        <family val="2"/>
      </rPr>
      <t xml:space="preserve"> (SU+ non SU)</t>
    </r>
  </si>
  <si>
    <r>
      <t xml:space="preserve">Corrispondenza SU </t>
    </r>
    <r>
      <rPr>
        <i/>
        <sz val="12"/>
        <color indexed="8"/>
        <rFont val="Calibri"/>
        <family val="2"/>
      </rPr>
      <t>(US mail)</t>
    </r>
  </si>
  <si>
    <r>
      <t xml:space="preserve">Corrispondenza non SU </t>
    </r>
    <r>
      <rPr>
        <i/>
        <sz val="12"/>
        <color indexed="8"/>
        <rFont val="Calibri"/>
        <family val="2"/>
      </rPr>
      <t>(Non US mail)</t>
    </r>
  </si>
  <si>
    <r>
      <t>Pacchi internazionali (</t>
    </r>
    <r>
      <rPr>
        <i/>
        <sz val="12"/>
        <color indexed="8"/>
        <rFont val="Calibri"/>
        <family val="2"/>
      </rPr>
      <t>Crossborder parcels</t>
    </r>
    <r>
      <rPr>
        <sz val="12"/>
        <color indexed="8"/>
        <rFont val="Calibri"/>
        <family val="2"/>
      </rPr>
      <t xml:space="preserve">) (In+Out) </t>
    </r>
  </si>
  <si>
    <r>
      <t>Nazionali SU (</t>
    </r>
    <r>
      <rPr>
        <i/>
        <sz val="11"/>
        <color indexed="8"/>
        <rFont val="Calibri"/>
        <family val="2"/>
      </rPr>
      <t>US domestic</t>
    </r>
    <r>
      <rPr>
        <sz val="11"/>
        <color theme="1"/>
        <rFont val="Calibri"/>
        <family val="2"/>
        <scheme val="minor"/>
      </rPr>
      <t>)</t>
    </r>
  </si>
  <si>
    <r>
      <t>Nazionali non SU (</t>
    </r>
    <r>
      <rPr>
        <i/>
        <sz val="11"/>
        <color indexed="8"/>
        <rFont val="Calibri"/>
        <family val="2"/>
      </rPr>
      <t>Non US domestic</t>
    </r>
    <r>
      <rPr>
        <sz val="11"/>
        <color theme="1"/>
        <rFont val="Calibri"/>
        <family val="2"/>
        <scheme val="minor"/>
      </rPr>
      <t>)</t>
    </r>
  </si>
  <si>
    <r>
      <t>Internazionali SU (</t>
    </r>
    <r>
      <rPr>
        <i/>
        <sz val="11"/>
        <color indexed="8"/>
        <rFont val="Calibri"/>
        <family val="2"/>
      </rPr>
      <t>US crossborder</t>
    </r>
    <r>
      <rPr>
        <sz val="11"/>
        <color theme="1"/>
        <rFont val="Calibri"/>
        <family val="2"/>
        <scheme val="minor"/>
      </rPr>
      <t>)</t>
    </r>
  </si>
  <si>
    <r>
      <t>Internazionali non SU (</t>
    </r>
    <r>
      <rPr>
        <i/>
        <sz val="11"/>
        <color indexed="8"/>
        <rFont val="Calibri"/>
        <family val="2"/>
      </rPr>
      <t>Non US crossborder)</t>
    </r>
  </si>
  <si>
    <t>Totale corrispondenza (Total mail)</t>
  </si>
  <si>
    <r>
      <t>Pacchi nazionali - (SU+ non SU) (</t>
    </r>
    <r>
      <rPr>
        <i/>
        <sz val="12"/>
        <color indexed="8"/>
        <rFont val="Calibri"/>
        <family val="2"/>
      </rPr>
      <t>Domestic parcels - US + non US</t>
    </r>
    <r>
      <rPr>
        <sz val="12"/>
        <color indexed="8"/>
        <rFont val="Calibri"/>
        <family val="2"/>
      </rPr>
      <t>)</t>
    </r>
  </si>
  <si>
    <r>
      <t>Pacchi internazionali (</t>
    </r>
    <r>
      <rPr>
        <i/>
        <sz val="12"/>
        <color indexed="8"/>
        <rFont val="Calibri"/>
        <family val="2"/>
      </rPr>
      <t>Crossborder</t>
    </r>
    <r>
      <rPr>
        <i/>
        <sz val="12"/>
        <color indexed="8"/>
        <rFont val="Calibri"/>
        <family val="2"/>
      </rPr>
      <t xml:space="preserve"> </t>
    </r>
    <r>
      <rPr>
        <i/>
        <sz val="12"/>
        <color indexed="8"/>
        <rFont val="Calibri"/>
        <family val="2"/>
      </rPr>
      <t>parcels</t>
    </r>
    <r>
      <rPr>
        <sz val="12"/>
        <color indexed="8"/>
        <rFont val="Calibri"/>
        <family val="2"/>
      </rPr>
      <t xml:space="preserve">) (Inb+Outb) </t>
    </r>
  </si>
  <si>
    <r>
      <t>Totale corrispondenza + pacchi (</t>
    </r>
    <r>
      <rPr>
        <b/>
        <i/>
        <sz val="12"/>
        <color indexed="8"/>
        <rFont val="Calibri"/>
        <family val="2"/>
      </rPr>
      <t>Total mail + parcels)</t>
    </r>
  </si>
  <si>
    <r>
      <t>Pacchi internazionali (</t>
    </r>
    <r>
      <rPr>
        <i/>
        <sz val="12"/>
        <color indexed="8"/>
        <rFont val="Calibri"/>
        <family val="2"/>
      </rPr>
      <t>Crossborder parcels</t>
    </r>
    <r>
      <rPr>
        <sz val="12"/>
        <color indexed="8"/>
        <rFont val="Calibri"/>
        <family val="2"/>
      </rPr>
      <t xml:space="preserve">) (Inb+Outb) </t>
    </r>
  </si>
  <si>
    <r>
      <t xml:space="preserve">Pacchi nazionali </t>
    </r>
    <r>
      <rPr>
        <i/>
        <sz val="12"/>
        <color indexed="8"/>
        <rFont val="Calibri"/>
        <family val="2"/>
      </rPr>
      <t>(Domestic parcels)</t>
    </r>
    <r>
      <rPr>
        <sz val="12"/>
        <color indexed="8"/>
        <rFont val="Calibri"/>
        <family val="2"/>
      </rPr>
      <t xml:space="preserve"> (SU + non SU)</t>
    </r>
  </si>
  <si>
    <r>
      <t>Pacchi internazionali (</t>
    </r>
    <r>
      <rPr>
        <i/>
        <sz val="12"/>
        <color indexed="8"/>
        <rFont val="Calibri"/>
        <family val="2"/>
      </rPr>
      <t>Crossborder parcels</t>
    </r>
    <r>
      <rPr>
        <sz val="12"/>
        <color indexed="8"/>
        <rFont val="Calibri"/>
        <family val="2"/>
      </rPr>
      <t xml:space="preserve">) (Inb + Outb) </t>
    </r>
  </si>
  <si>
    <r>
      <t>Corrispondenza (SU + non SU) (</t>
    </r>
    <r>
      <rPr>
        <b/>
        <i/>
        <sz val="12"/>
        <rFont val="Calibri"/>
        <family val="2"/>
      </rPr>
      <t>US + non US mail</t>
    </r>
    <r>
      <rPr>
        <b/>
        <sz val="12"/>
        <rFont val="Calibri"/>
        <family val="2"/>
      </rPr>
      <t>) (%)</t>
    </r>
  </si>
  <si>
    <r>
      <t>Pacchi internazionali (</t>
    </r>
    <r>
      <rPr>
        <i/>
        <sz val="12"/>
        <color indexed="8"/>
        <rFont val="Calibri"/>
        <family val="2"/>
      </rPr>
      <t>Crossborder</t>
    </r>
    <r>
      <rPr>
        <i/>
        <sz val="12"/>
        <color indexed="8"/>
        <rFont val="Calibri"/>
        <family val="2"/>
      </rPr>
      <t xml:space="preserve"> parcels</t>
    </r>
    <r>
      <rPr>
        <sz val="12"/>
        <color indexed="8"/>
        <rFont val="Calibri"/>
        <family val="2"/>
      </rPr>
      <t xml:space="preserve">) (Inb + Outb) </t>
    </r>
  </si>
  <si>
    <r>
      <t>Pacchi nazionali - (SU + non SU) (</t>
    </r>
    <r>
      <rPr>
        <i/>
        <sz val="12"/>
        <color indexed="8"/>
        <rFont val="Calibri"/>
        <family val="2"/>
      </rPr>
      <t>Domestic parcels - US + non US</t>
    </r>
    <r>
      <rPr>
        <sz val="12"/>
        <color indexed="8"/>
        <rFont val="Calibri"/>
        <family val="2"/>
      </rPr>
      <t>)</t>
    </r>
  </si>
  <si>
    <t>Mail and parcels</t>
  </si>
  <si>
    <t>Corrispondenza (non SU)</t>
  </si>
  <si>
    <t>Mail (non US)</t>
  </si>
  <si>
    <r>
      <t>Corrispondenza  (</t>
    </r>
    <r>
      <rPr>
        <b/>
        <i/>
        <sz val="12"/>
        <rFont val="Calibri"/>
        <family val="2"/>
      </rPr>
      <t>Mail</t>
    </r>
    <r>
      <rPr>
        <b/>
        <sz val="12"/>
        <rFont val="Calibri"/>
        <family val="2"/>
      </rPr>
      <t>)</t>
    </r>
  </si>
  <si>
    <r>
      <t>Corrispondenza (</t>
    </r>
    <r>
      <rPr>
        <b/>
        <i/>
        <sz val="12"/>
        <rFont val="Calibri"/>
        <family val="2"/>
      </rPr>
      <t>Mail</t>
    </r>
    <r>
      <rPr>
        <b/>
        <sz val="12"/>
        <rFont val="Calibri"/>
        <family val="2"/>
      </rPr>
      <t>) (%)</t>
    </r>
  </si>
  <si>
    <r>
      <t>Invii singoli nazionali - SU (</t>
    </r>
    <r>
      <rPr>
        <i/>
        <sz val="12"/>
        <color indexed="8"/>
        <rFont val="Calibri"/>
        <family val="2"/>
      </rPr>
      <t>domestic single items - US</t>
    </r>
    <r>
      <rPr>
        <sz val="12"/>
        <color indexed="8"/>
        <rFont val="Calibri"/>
        <family val="2"/>
      </rPr>
      <t>)</t>
    </r>
  </si>
  <si>
    <r>
      <t>Invii multipli nazionali - SU (</t>
    </r>
    <r>
      <rPr>
        <i/>
        <sz val="12"/>
        <color indexed="8"/>
        <rFont val="Calibri"/>
        <family val="2"/>
      </rPr>
      <t>domestic multiple items - US</t>
    </r>
    <r>
      <rPr>
        <sz val="12"/>
        <color indexed="8"/>
        <rFont val="Calibri"/>
        <family val="2"/>
      </rPr>
      <t>)</t>
    </r>
  </si>
  <si>
    <r>
      <t>Altro (</t>
    </r>
    <r>
      <rPr>
        <i/>
        <sz val="12"/>
        <color indexed="8"/>
        <rFont val="Calibri"/>
        <family val="2"/>
      </rPr>
      <t>other</t>
    </r>
    <r>
      <rPr>
        <sz val="12"/>
        <color indexed="8"/>
        <rFont val="Calibri"/>
        <family val="2"/>
      </rPr>
      <t>)</t>
    </r>
  </si>
  <si>
    <r>
      <t>Invii singoli nazionali - no SU (</t>
    </r>
    <r>
      <rPr>
        <i/>
        <sz val="12"/>
        <color indexed="8"/>
        <rFont val="Calibri"/>
        <family val="2"/>
      </rPr>
      <t>domestic single items - non US</t>
    </r>
    <r>
      <rPr>
        <sz val="12"/>
        <color indexed="8"/>
        <rFont val="Calibri"/>
        <family val="2"/>
      </rPr>
      <t>)</t>
    </r>
  </si>
  <si>
    <r>
      <t>Invii multipli nazionali - no SU (</t>
    </r>
    <r>
      <rPr>
        <i/>
        <sz val="12"/>
        <color indexed="8"/>
        <rFont val="Calibri"/>
        <family val="2"/>
      </rPr>
      <t>domestic multiple items - non US</t>
    </r>
    <r>
      <rPr>
        <sz val="12"/>
        <color indexed="8"/>
        <rFont val="Calibri"/>
        <family val="2"/>
      </rPr>
      <t>)</t>
    </r>
  </si>
  <si>
    <r>
      <t>Invii singoli nazionali - no SU (</t>
    </r>
    <r>
      <rPr>
        <i/>
        <sz val="12"/>
        <color indexed="8"/>
        <rFont val="Calibri"/>
        <family val="2"/>
      </rPr>
      <t>domestic single items - non US</t>
    </r>
    <r>
      <rPr>
        <sz val="12"/>
        <color indexed="8"/>
        <rFont val="Calibri"/>
        <family val="2"/>
      </rPr>
      <t>)</t>
    </r>
  </si>
  <si>
    <r>
      <t>Invii multipli nazionali - no SU (</t>
    </r>
    <r>
      <rPr>
        <i/>
        <sz val="12"/>
        <color indexed="8"/>
        <rFont val="Calibri"/>
        <family val="2"/>
      </rPr>
      <t>domestic multiple items - non US</t>
    </r>
    <r>
      <rPr>
        <sz val="12"/>
        <color indexed="8"/>
        <rFont val="Calibri"/>
        <family val="2"/>
      </rPr>
      <t>)</t>
    </r>
  </si>
  <si>
    <t>Totale Internazionali</t>
  </si>
  <si>
    <t>Totale Nazionali</t>
  </si>
  <si>
    <t>Comcast</t>
  </si>
  <si>
    <t>La 7</t>
  </si>
  <si>
    <r>
      <t xml:space="preserve">Var.  </t>
    </r>
    <r>
      <rPr>
        <b/>
        <i/>
        <sz val="12"/>
        <color indexed="8"/>
        <rFont val="Calibri"/>
        <family val="2"/>
      </rPr>
      <t>(chg) 
%</t>
    </r>
  </si>
  <si>
    <t>sept-20</t>
  </si>
  <si>
    <t>Set 20</t>
  </si>
  <si>
    <t>Sept 20</t>
  </si>
  <si>
    <r>
      <t xml:space="preserve">Altri </t>
    </r>
    <r>
      <rPr>
        <i/>
        <sz val="12"/>
        <color indexed="8"/>
        <rFont val="Calibri"/>
        <family val="2"/>
      </rPr>
      <t>(Other)</t>
    </r>
  </si>
  <si>
    <r>
      <t xml:space="preserve">Altri </t>
    </r>
    <r>
      <rPr>
        <i/>
        <sz val="11"/>
        <color indexed="8"/>
        <rFont val="Calibri"/>
        <family val="2"/>
      </rPr>
      <t>(Others)</t>
    </r>
  </si>
  <si>
    <t>Monthly sales distribution by type of channel (thousands)</t>
  </si>
  <si>
    <t>Distribuzione delle vendite mensili per tipologia di vendita (migliaia)</t>
  </si>
  <si>
    <r>
      <t xml:space="preserve">Dicembre 2020 - </t>
    </r>
    <r>
      <rPr>
        <b/>
        <i/>
        <sz val="20"/>
        <color indexed="8"/>
        <rFont val="Calibri"/>
        <family val="2"/>
      </rPr>
      <t>December 2020</t>
    </r>
  </si>
  <si>
    <t>12/2020 (in %)</t>
  </si>
  <si>
    <t>Var/Chg. vs 12/2019 (p.p.)</t>
  </si>
  <si>
    <t>dec-16</t>
  </si>
  <si>
    <t>dec-17</t>
  </si>
  <si>
    <t>dec-18</t>
  </si>
  <si>
    <t>dec-20</t>
  </si>
  <si>
    <t>Var. vs 12/19 (%)</t>
  </si>
  <si>
    <t>dic-17</t>
  </si>
  <si>
    <t>dic-18</t>
  </si>
  <si>
    <t>dic-20</t>
  </si>
  <si>
    <t>12M19</t>
  </si>
  <si>
    <t>12M20</t>
  </si>
  <si>
    <t>Diff/chg. vs 12M19 (p.p.)</t>
  </si>
  <si>
    <t xml:space="preserve"> Dic 20</t>
  </si>
  <si>
    <t>Dec 20</t>
  </si>
  <si>
    <t>Clientela residenziali</t>
  </si>
  <si>
    <t>Clientela affari</t>
  </si>
  <si>
    <t>Residential customers</t>
  </si>
  <si>
    <t>Business customers</t>
  </si>
  <si>
    <t>Linee BB/UBB (mln)</t>
  </si>
  <si>
    <r>
      <t>Linee per operatore (%) -</t>
    </r>
    <r>
      <rPr>
        <b/>
        <i/>
        <sz val="13"/>
        <color indexed="8"/>
        <rFont val="Calibri"/>
        <family val="2"/>
      </rPr>
      <t xml:space="preserve"> Lines by operator</t>
    </r>
    <r>
      <rPr>
        <b/>
        <sz val="13"/>
        <color indexed="8"/>
        <rFont val="Calibri"/>
        <family val="2"/>
      </rPr>
      <t xml:space="preserve"> (%)</t>
    </r>
  </si>
  <si>
    <t>BT Italia</t>
  </si>
  <si>
    <r>
      <t>Totale (</t>
    </r>
    <r>
      <rPr>
        <b/>
        <i/>
        <sz val="12"/>
        <color indexed="8"/>
        <rFont val="Calibri"/>
        <family val="2"/>
      </rPr>
      <t>Total</t>
    </r>
    <r>
      <rPr>
        <b/>
        <sz val="12"/>
        <color indexed="8"/>
        <rFont val="Calibri"/>
        <family val="2"/>
      </rPr>
      <t>)</t>
    </r>
  </si>
  <si>
    <r>
      <t>Linee per velocità (%) -</t>
    </r>
    <r>
      <rPr>
        <b/>
        <i/>
        <sz val="13"/>
        <color indexed="8"/>
        <rFont val="Calibri"/>
        <family val="2"/>
      </rPr>
      <t xml:space="preserve"> Lines by speed</t>
    </r>
    <r>
      <rPr>
        <b/>
        <sz val="13"/>
        <color indexed="8"/>
        <rFont val="Calibri"/>
        <family val="2"/>
      </rPr>
      <t xml:space="preserve"> (%)</t>
    </r>
  </si>
  <si>
    <t>&lt; 30 Mbps</t>
  </si>
  <si>
    <t>≥ 30 Mbps; &lt; 100 Mbps</t>
  </si>
  <si>
    <t>≥ 100 Mbps</t>
  </si>
  <si>
    <r>
      <t xml:space="preserve">Totale - </t>
    </r>
    <r>
      <rPr>
        <i/>
        <sz val="12"/>
        <color indexed="8"/>
        <rFont val="Calibri"/>
        <family val="2"/>
      </rPr>
      <t>Total</t>
    </r>
  </si>
  <si>
    <r>
      <t xml:space="preserve">1.3 Accessi BB/UBB  per tipologia di clientela e operatore - </t>
    </r>
    <r>
      <rPr>
        <b/>
        <i/>
        <sz val="16"/>
        <color indexed="9"/>
        <rFont val="Calibri"/>
        <family val="2"/>
      </rPr>
      <t>BB/UBB lines by customer type</t>
    </r>
    <r>
      <rPr>
        <b/>
        <sz val="16"/>
        <color indexed="9"/>
        <rFont val="Calibri"/>
        <family val="2"/>
      </rPr>
      <t xml:space="preserve"> and operator(%)</t>
    </r>
  </si>
  <si>
    <r>
      <rPr>
        <b/>
        <sz val="16"/>
        <color indexed="9"/>
        <rFont val="Calibri"/>
        <family val="2"/>
      </rPr>
      <t>1.4 Accessi BB/UBB  per tecnologia</t>
    </r>
    <r>
      <rPr>
        <b/>
        <i/>
        <sz val="16"/>
        <color indexed="9"/>
        <rFont val="Calibri"/>
        <family val="2"/>
      </rPr>
      <t xml:space="preserve"> </t>
    </r>
    <r>
      <rPr>
        <b/>
        <sz val="16"/>
        <color indexed="9"/>
        <rFont val="Calibri"/>
        <family val="2"/>
      </rPr>
      <t>e operatore</t>
    </r>
    <r>
      <rPr>
        <b/>
        <i/>
        <sz val="16"/>
        <color indexed="9"/>
        <rFont val="Calibri"/>
        <family val="2"/>
      </rPr>
      <t xml:space="preserve"> - Broadband and ultrabroadband lines by technology</t>
    </r>
    <r>
      <rPr>
        <b/>
        <i/>
        <sz val="16"/>
        <color indexed="9"/>
        <rFont val="Calibri"/>
        <family val="2"/>
      </rPr>
      <t xml:space="preserve"> and operator</t>
    </r>
  </si>
  <si>
    <r>
      <rPr>
        <b/>
        <sz val="16"/>
        <color indexed="9"/>
        <rFont val="Calibri"/>
        <family val="2"/>
      </rPr>
      <t>1.5 Linee complessive</t>
    </r>
    <r>
      <rPr>
        <b/>
        <i/>
        <sz val="16"/>
        <color indexed="9"/>
        <rFont val="Calibri"/>
        <family val="2"/>
      </rPr>
      <t xml:space="preserve"> - Total lines</t>
    </r>
  </si>
  <si>
    <r>
      <rPr>
        <b/>
        <sz val="16"/>
        <color indexed="9"/>
        <rFont val="Calibri"/>
        <family val="2"/>
      </rPr>
      <t xml:space="preserve">1.6 Sim "human" per tipologia di clientela </t>
    </r>
    <r>
      <rPr>
        <b/>
        <i/>
        <sz val="16"/>
        <color indexed="9"/>
        <rFont val="Calibri"/>
        <family val="2"/>
      </rPr>
      <t>- "human" Sim by customer type</t>
    </r>
  </si>
  <si>
    <r>
      <rPr>
        <b/>
        <sz val="16"/>
        <color indexed="9"/>
        <rFont val="Calibri"/>
        <family val="2"/>
      </rPr>
      <t xml:space="preserve">1.7 Sim "human" per tipologia di contratto </t>
    </r>
    <r>
      <rPr>
        <b/>
        <i/>
        <sz val="16"/>
        <color indexed="9"/>
        <rFont val="Calibri"/>
        <family val="2"/>
      </rPr>
      <t>- "human" Sim by contract type</t>
    </r>
  </si>
  <si>
    <r>
      <rPr>
        <b/>
        <sz val="16"/>
        <color indexed="9"/>
        <rFont val="Calibri"/>
        <family val="2"/>
      </rPr>
      <t xml:space="preserve">1.8 Traffico dati </t>
    </r>
    <r>
      <rPr>
        <b/>
        <i/>
        <sz val="16"/>
        <color indexed="9"/>
        <rFont val="Calibri"/>
        <family val="2"/>
      </rPr>
      <t>- Data traffic</t>
    </r>
  </si>
  <si>
    <r>
      <t xml:space="preserve">1.9 Portabilità del numero mobile - </t>
    </r>
    <r>
      <rPr>
        <b/>
        <i/>
        <sz val="16"/>
        <color indexed="9"/>
        <rFont val="Calibri"/>
        <family val="2"/>
      </rPr>
      <t xml:space="preserve">Mobile </t>
    </r>
    <r>
      <rPr>
        <b/>
        <sz val="16"/>
        <color indexed="9"/>
        <rFont val="Calibri"/>
        <family val="2"/>
      </rPr>
      <t>n</t>
    </r>
    <r>
      <rPr>
        <b/>
        <i/>
        <sz val="16"/>
        <color indexed="9"/>
        <rFont val="Calibri"/>
        <family val="2"/>
      </rPr>
      <t>umber portability</t>
    </r>
  </si>
  <si>
    <t>BBBell</t>
  </si>
  <si>
    <t>4T16</t>
  </si>
  <si>
    <t>4T17</t>
  </si>
  <si>
    <t>4T18</t>
  </si>
  <si>
    <t>4T19</t>
  </si>
  <si>
    <t>4T20</t>
  </si>
  <si>
    <t>4Q16</t>
  </si>
  <si>
    <t>4Q17</t>
  </si>
  <si>
    <t>4Q18</t>
  </si>
  <si>
    <t>4Q19</t>
  </si>
  <si>
    <t>4Q20</t>
  </si>
  <si>
    <t>Ita</t>
  </si>
  <si>
    <t>Spa</t>
  </si>
  <si>
    <t>Ger</t>
  </si>
  <si>
    <t>EU27</t>
  </si>
  <si>
    <t>Fra</t>
  </si>
  <si>
    <t>UK</t>
  </si>
  <si>
    <r>
      <t xml:space="preserve">Variazione (Changes %)  
</t>
    </r>
    <r>
      <rPr>
        <b/>
        <sz val="14"/>
        <color indexed="12"/>
        <rFont val="Calibri"/>
        <family val="2"/>
      </rPr>
      <t>12-2020 / 12-2010</t>
    </r>
    <r>
      <rPr>
        <b/>
        <sz val="14"/>
        <color indexed="8"/>
        <rFont val="Calibri"/>
        <family val="2"/>
      </rPr>
      <t xml:space="preserve"> 
</t>
    </r>
    <r>
      <rPr>
        <b/>
        <sz val="18"/>
        <color indexed="17"/>
        <rFont val="Calibri"/>
        <family val="2"/>
      </rPr>
      <t xml:space="preserve">(10Y) </t>
    </r>
  </si>
  <si>
    <r>
      <t xml:space="preserve">Variazione (Changes %)  
</t>
    </r>
    <r>
      <rPr>
        <b/>
        <sz val="14"/>
        <color indexed="12"/>
        <rFont val="Calibri"/>
        <family val="2"/>
      </rPr>
      <t>12-2020 / 12-2015</t>
    </r>
    <r>
      <rPr>
        <b/>
        <sz val="14"/>
        <color indexed="17"/>
        <rFont val="Calibri"/>
        <family val="2"/>
      </rPr>
      <t xml:space="preserve"> 
</t>
    </r>
    <r>
      <rPr>
        <b/>
        <sz val="18"/>
        <color indexed="17"/>
        <rFont val="Calibri"/>
        <family val="2"/>
      </rPr>
      <t xml:space="preserve">(5Y) </t>
    </r>
  </si>
  <si>
    <r>
      <t xml:space="preserve">Variazione (Changes %)  
</t>
    </r>
    <r>
      <rPr>
        <b/>
        <sz val="14"/>
        <color indexed="12"/>
        <rFont val="Calibri"/>
        <family val="2"/>
      </rPr>
      <t>12-2020 / 12-2019</t>
    </r>
    <r>
      <rPr>
        <b/>
        <sz val="14"/>
        <color indexed="17"/>
        <rFont val="Calibri"/>
        <family val="2"/>
      </rPr>
      <t xml:space="preserve"> 
</t>
    </r>
    <r>
      <rPr>
        <b/>
        <sz val="18"/>
        <color indexed="17"/>
        <rFont val="Calibri"/>
        <family val="2"/>
      </rPr>
      <t>(1Y)</t>
    </r>
  </si>
  <si>
    <r>
      <t xml:space="preserve">2.3 Media: Internet audience dei principali operatori  - </t>
    </r>
    <r>
      <rPr>
        <b/>
        <i/>
        <sz val="16"/>
        <color indexed="9"/>
        <rFont val="Calibri"/>
        <family val="2"/>
      </rPr>
      <t>Internet: active users of the main operators</t>
    </r>
  </si>
  <si>
    <r>
      <t xml:space="preserve">2.4 Media: Internet audience dei principali Social Network  - </t>
    </r>
    <r>
      <rPr>
        <b/>
        <i/>
        <sz val="16"/>
        <color indexed="9"/>
        <rFont val="Calibri"/>
        <family val="2"/>
      </rPr>
      <t>Internet: active users of the main social network</t>
    </r>
  </si>
  <si>
    <t xml:space="preserve">Amodei </t>
  </si>
  <si>
    <t>RCS MediaGroup</t>
  </si>
  <si>
    <t>GEDI Gruppo Editoriale</t>
  </si>
  <si>
    <t>Caltagirone Editore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</si>
</sst>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#,##0.0"/>
    <numFmt numFmtId="166" formatCode="[$-410]mmm\-yy;@"/>
  </numFmts>
  <fonts count="10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6"/>
      <color indexed="9"/>
      <name val="Calibri"/>
      <family val="2"/>
    </font>
    <font>
      <b/>
      <i/>
      <sz val="16"/>
      <color indexed="9"/>
      <name val="Calibri"/>
      <family val="2"/>
    </font>
    <font>
      <sz val="12"/>
      <name val="Calibri"/>
      <family val="2"/>
    </font>
    <font>
      <b/>
      <i/>
      <sz val="12"/>
      <color indexed="10"/>
      <name val="Calibri"/>
      <family val="2"/>
    </font>
    <font>
      <b/>
      <i/>
      <sz val="12"/>
      <color indexed="8"/>
      <name val="Calibri"/>
      <family val="2"/>
    </font>
    <font>
      <i/>
      <sz val="12"/>
      <name val="Calibri"/>
      <family val="2"/>
    </font>
    <font>
      <i/>
      <sz val="12"/>
      <color indexed="8"/>
      <name val="Calibri"/>
      <family val="2"/>
    </font>
    <font>
      <b/>
      <i/>
      <u/>
      <sz val="20"/>
      <color indexed="9"/>
      <name val="Calibri"/>
      <family val="2"/>
    </font>
    <font>
      <b/>
      <i/>
      <sz val="28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10"/>
      <name val="Calibri"/>
      <family val="2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b/>
      <i/>
      <sz val="12"/>
      <name val="Calibri"/>
      <family val="2"/>
    </font>
    <font>
      <sz val="10"/>
      <color indexed="8"/>
      <name val="Calibri"/>
      <family val="2"/>
    </font>
    <font>
      <b/>
      <u/>
      <sz val="12"/>
      <color indexed="8"/>
      <name val="Calibri"/>
      <family val="2"/>
    </font>
    <font>
      <b/>
      <i/>
      <sz val="14"/>
      <color indexed="8"/>
      <name val="Calibri"/>
      <family val="2"/>
    </font>
    <font>
      <b/>
      <i/>
      <u/>
      <sz val="12"/>
      <color indexed="8"/>
      <name val="Calibri"/>
      <family val="2"/>
    </font>
    <font>
      <i/>
      <sz val="10"/>
      <color indexed="8"/>
      <name val="Calibri"/>
      <family val="2"/>
    </font>
    <font>
      <b/>
      <sz val="11"/>
      <color indexed="8"/>
      <name val="Calibri"/>
      <family val="2"/>
    </font>
    <font>
      <b/>
      <i/>
      <sz val="11"/>
      <color indexed="8"/>
      <name val="Calibri"/>
      <family val="2"/>
    </font>
    <font>
      <b/>
      <sz val="12"/>
      <name val="Calibri"/>
      <family val="2"/>
    </font>
    <font>
      <sz val="10"/>
      <name val="Arial"/>
      <family val="2"/>
    </font>
    <font>
      <b/>
      <i/>
      <sz val="20"/>
      <color indexed="8"/>
      <name val="Calibri"/>
      <family val="2"/>
    </font>
    <font>
      <sz val="9"/>
      <name val="Arial"/>
      <family val="2"/>
    </font>
    <font>
      <sz val="8"/>
      <name val="Calibri"/>
      <family val="2"/>
    </font>
    <font>
      <b/>
      <sz val="18"/>
      <color indexed="9"/>
      <name val="Calibri"/>
      <family val="2"/>
    </font>
    <font>
      <b/>
      <i/>
      <sz val="18"/>
      <color indexed="9"/>
      <name val="Calibri"/>
      <family val="2"/>
    </font>
    <font>
      <b/>
      <sz val="14"/>
      <color indexed="8"/>
      <name val="Calibri"/>
      <family val="2"/>
    </font>
    <font>
      <sz val="8"/>
      <name val="Calibri"/>
      <family val="2"/>
    </font>
    <font>
      <b/>
      <sz val="14"/>
      <color indexed="12"/>
      <name val="Calibri"/>
      <family val="2"/>
    </font>
    <font>
      <sz val="8"/>
      <name val="Calibri"/>
      <family val="2"/>
    </font>
    <font>
      <i/>
      <sz val="11"/>
      <color indexed="8"/>
      <name val="Calibri"/>
      <family val="2"/>
    </font>
    <font>
      <b/>
      <sz val="14"/>
      <color indexed="17"/>
      <name val="Calibri"/>
      <family val="2"/>
    </font>
    <font>
      <sz val="8"/>
      <name val="Calibri"/>
      <family val="2"/>
    </font>
    <font>
      <b/>
      <i/>
      <sz val="13"/>
      <color indexed="8"/>
      <name val="Calibri"/>
      <family val="2"/>
    </font>
    <font>
      <b/>
      <sz val="13"/>
      <color indexed="8"/>
      <name val="Calibri"/>
      <family val="2"/>
    </font>
    <font>
      <b/>
      <sz val="18"/>
      <color indexed="17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i/>
      <sz val="12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2"/>
      <color theme="0"/>
      <name val="Arial"/>
      <family val="2"/>
    </font>
    <font>
      <sz val="12"/>
      <color theme="1"/>
      <name val="Arial"/>
      <family val="2"/>
    </font>
    <font>
      <i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00FF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FF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i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u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i/>
      <sz val="18"/>
      <color theme="0"/>
      <name val="Calibri"/>
      <family val="2"/>
      <scheme val="minor"/>
    </font>
    <font>
      <b/>
      <i/>
      <sz val="16"/>
      <color theme="0"/>
      <name val="Calibri"/>
      <family val="2"/>
    </font>
    <font>
      <b/>
      <i/>
      <sz val="18"/>
      <color theme="0"/>
      <name val="Calibri"/>
      <family val="2"/>
    </font>
    <font>
      <b/>
      <sz val="16"/>
      <color theme="0"/>
      <name val="Calibri"/>
      <family val="2"/>
    </font>
    <font>
      <b/>
      <i/>
      <sz val="16"/>
      <color theme="0"/>
      <name val="Arial"/>
      <family val="2"/>
    </font>
    <font>
      <b/>
      <sz val="16"/>
      <color rgb="FFFFFFFF"/>
      <name val="Calibri"/>
      <family val="2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2"/>
      <color rgb="FF7030A0"/>
      <name val="Calibri"/>
      <family val="2"/>
      <scheme val="minor"/>
    </font>
    <font>
      <i/>
      <sz val="12"/>
      <color rgb="FF7030A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sz val="12"/>
      <color rgb="FF7030A0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0" fontId="2" fillId="0" borderId="0"/>
    <xf numFmtId="43" fontId="4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41" fillId="0" borderId="0"/>
    <xf numFmtId="0" fontId="25" fillId="0" borderId="0"/>
    <xf numFmtId="0" fontId="27" fillId="0" borderId="0"/>
    <xf numFmtId="0" fontId="2" fillId="0" borderId="0"/>
    <xf numFmtId="9" fontId="2" fillId="0" borderId="0" applyFont="0" applyFill="0" applyBorder="0" applyAlignment="0" applyProtection="0"/>
  </cellStyleXfs>
  <cellXfs count="352">
    <xf numFmtId="0" fontId="0" fillId="0" borderId="0" xfId="0"/>
    <xf numFmtId="0" fontId="44" fillId="2" borderId="0" xfId="1" applyFont="1" applyFill="1" applyBorder="1"/>
    <xf numFmtId="0" fontId="45" fillId="2" borderId="0" xfId="0" applyFont="1" applyFill="1" applyBorder="1"/>
    <xf numFmtId="0" fontId="44" fillId="3" borderId="0" xfId="1" applyFont="1" applyFill="1" applyBorder="1"/>
    <xf numFmtId="17" fontId="46" fillId="0" borderId="0" xfId="0" applyNumberFormat="1" applyFont="1"/>
    <xf numFmtId="17" fontId="47" fillId="0" borderId="0" xfId="0" applyNumberFormat="1" applyFont="1"/>
    <xf numFmtId="0" fontId="47" fillId="0" borderId="0" xfId="0" applyFont="1"/>
    <xf numFmtId="0" fontId="46" fillId="0" borderId="0" xfId="0" applyFont="1"/>
    <xf numFmtId="164" fontId="46" fillId="0" borderId="0" xfId="0" applyNumberFormat="1" applyFont="1"/>
    <xf numFmtId="3" fontId="46" fillId="0" borderId="0" xfId="0" applyNumberFormat="1" applyFont="1"/>
    <xf numFmtId="164" fontId="47" fillId="0" borderId="0" xfId="0" applyNumberFormat="1" applyFont="1"/>
    <xf numFmtId="165" fontId="48" fillId="0" borderId="0" xfId="0" applyNumberFormat="1" applyFont="1"/>
    <xf numFmtId="0" fontId="46" fillId="0" borderId="0" xfId="0" applyFont="1" applyBorder="1"/>
    <xf numFmtId="0" fontId="46" fillId="0" borderId="0" xfId="0" applyFont="1" applyAlignment="1">
      <alignment horizontal="right"/>
    </xf>
    <xf numFmtId="0" fontId="49" fillId="4" borderId="0" xfId="1" applyFont="1" applyFill="1" applyBorder="1"/>
    <xf numFmtId="0" fontId="50" fillId="4" borderId="0" xfId="0" applyFont="1" applyFill="1" applyBorder="1"/>
    <xf numFmtId="17" fontId="51" fillId="0" borderId="0" xfId="0" applyNumberFormat="1" applyFont="1" applyAlignment="1">
      <alignment horizontal="center"/>
    </xf>
    <xf numFmtId="0" fontId="52" fillId="0" borderId="0" xfId="0" applyFont="1"/>
    <xf numFmtId="0" fontId="46" fillId="0" borderId="0" xfId="0" applyFont="1" applyAlignment="1">
      <alignment horizontal="center"/>
    </xf>
    <xf numFmtId="0" fontId="52" fillId="0" borderId="0" xfId="0" applyFont="1" applyAlignment="1">
      <alignment horizontal="center"/>
    </xf>
    <xf numFmtId="0" fontId="51" fillId="0" borderId="0" xfId="0" applyFont="1" applyAlignment="1">
      <alignment horizontal="center"/>
    </xf>
    <xf numFmtId="0" fontId="46" fillId="0" borderId="0" xfId="0" applyFont="1" applyAlignment="1"/>
    <xf numFmtId="0" fontId="44" fillId="2" borderId="0" xfId="1" applyFont="1" applyFill="1" applyBorder="1" applyAlignment="1"/>
    <xf numFmtId="0" fontId="49" fillId="4" borderId="0" xfId="1" applyFont="1" applyFill="1" applyBorder="1" applyAlignment="1"/>
    <xf numFmtId="0" fontId="47" fillId="0" borderId="0" xfId="0" applyFont="1" applyAlignment="1"/>
    <xf numFmtId="17" fontId="47" fillId="0" borderId="0" xfId="0" applyNumberFormat="1" applyFont="1" applyAlignment="1">
      <alignment horizontal="right"/>
    </xf>
    <xf numFmtId="0" fontId="2" fillId="0" borderId="0" xfId="5" applyFont="1" applyAlignment="1">
      <alignment vertical="center"/>
    </xf>
    <xf numFmtId="0" fontId="53" fillId="0" borderId="0" xfId="5" applyFont="1" applyAlignment="1">
      <alignment vertical="center"/>
    </xf>
    <xf numFmtId="0" fontId="53" fillId="0" borderId="0" xfId="5" applyFont="1" applyBorder="1" applyAlignment="1">
      <alignment vertical="center"/>
    </xf>
    <xf numFmtId="164" fontId="54" fillId="0" borderId="0" xfId="5" applyNumberFormat="1" applyFont="1" applyBorder="1" applyAlignment="1">
      <alignment vertical="center"/>
    </xf>
    <xf numFmtId="49" fontId="55" fillId="0" borderId="0" xfId="5" applyNumberFormat="1" applyFont="1" applyBorder="1" applyAlignment="1">
      <alignment horizontal="right" vertical="center"/>
    </xf>
    <xf numFmtId="0" fontId="56" fillId="0" borderId="0" xfId="5" applyFont="1" applyBorder="1" applyAlignment="1">
      <alignment vertical="center"/>
    </xf>
    <xf numFmtId="2" fontId="46" fillId="0" borderId="0" xfId="0" applyNumberFormat="1" applyFont="1"/>
    <xf numFmtId="0" fontId="46" fillId="0" borderId="0" xfId="0" applyFont="1" applyBorder="1" applyAlignment="1">
      <alignment vertical="center"/>
    </xf>
    <xf numFmtId="0" fontId="46" fillId="4" borderId="0" xfId="0" applyFont="1" applyFill="1"/>
    <xf numFmtId="1" fontId="47" fillId="0" borderId="0" xfId="0" applyNumberFormat="1" applyFont="1" applyBorder="1" applyAlignment="1">
      <alignment horizontal="left"/>
    </xf>
    <xf numFmtId="17" fontId="51" fillId="0" borderId="0" xfId="0" applyNumberFormat="1" applyFont="1" applyAlignment="1">
      <alignment horizontal="right"/>
    </xf>
    <xf numFmtId="0" fontId="54" fillId="0" borderId="0" xfId="0" applyFont="1"/>
    <xf numFmtId="164" fontId="48" fillId="0" borderId="0" xfId="0" applyNumberFormat="1" applyFont="1" applyAlignment="1">
      <alignment horizontal="right"/>
    </xf>
    <xf numFmtId="1" fontId="48" fillId="0" borderId="0" xfId="0" applyNumberFormat="1" applyFont="1" applyAlignment="1">
      <alignment horizontal="right"/>
    </xf>
    <xf numFmtId="0" fontId="54" fillId="0" borderId="0" xfId="0" applyFont="1" applyAlignment="1">
      <alignment horizontal="right"/>
    </xf>
    <xf numFmtId="3" fontId="47" fillId="0" borderId="0" xfId="0" applyNumberFormat="1" applyFont="1"/>
    <xf numFmtId="0" fontId="55" fillId="0" borderId="0" xfId="5" applyFont="1" applyBorder="1" applyAlignment="1">
      <alignment vertical="center"/>
    </xf>
    <xf numFmtId="0" fontId="0" fillId="0" borderId="0" xfId="0"/>
    <xf numFmtId="0" fontId="56" fillId="0" borderId="0" xfId="0" applyFont="1"/>
    <xf numFmtId="0" fontId="46" fillId="0" borderId="0" xfId="0" applyFont="1"/>
    <xf numFmtId="17" fontId="47" fillId="0" borderId="0" xfId="0" applyNumberFormat="1" applyFont="1" applyAlignment="1">
      <alignment horizontal="center"/>
    </xf>
    <xf numFmtId="0" fontId="47" fillId="0" borderId="0" xfId="0" applyFont="1" applyAlignment="1">
      <alignment horizontal="center"/>
    </xf>
    <xf numFmtId="166" fontId="47" fillId="0" borderId="0" xfId="0" applyNumberFormat="1" applyFont="1" applyAlignment="1"/>
    <xf numFmtId="166" fontId="55" fillId="0" borderId="0" xfId="0" applyNumberFormat="1" applyFont="1" applyAlignment="1">
      <alignment horizontal="center"/>
    </xf>
    <xf numFmtId="2" fontId="46" fillId="0" borderId="0" xfId="0" applyNumberFormat="1" applyFont="1" applyAlignment="1"/>
    <xf numFmtId="164" fontId="48" fillId="0" borderId="0" xfId="0" applyNumberFormat="1" applyFont="1" applyAlignment="1"/>
    <xf numFmtId="164" fontId="54" fillId="0" borderId="0" xfId="0" applyNumberFormat="1" applyFont="1"/>
    <xf numFmtId="2" fontId="55" fillId="0" borderId="0" xfId="5" applyNumberFormat="1" applyFont="1" applyBorder="1" applyAlignment="1">
      <alignment horizontal="right" vertical="center"/>
    </xf>
    <xf numFmtId="165" fontId="48" fillId="0" borderId="0" xfId="0" applyNumberFormat="1" applyFont="1" applyAlignment="1">
      <alignment horizontal="right" indent="1"/>
    </xf>
    <xf numFmtId="164" fontId="48" fillId="0" borderId="0" xfId="0" applyNumberFormat="1" applyFont="1" applyAlignment="1">
      <alignment horizontal="right" indent="1"/>
    </xf>
    <xf numFmtId="0" fontId="47" fillId="0" borderId="0" xfId="0" applyFont="1" applyBorder="1"/>
    <xf numFmtId="164" fontId="48" fillId="0" borderId="0" xfId="3" applyNumberFormat="1" applyFont="1" applyBorder="1" applyAlignment="1">
      <alignment vertical="center"/>
    </xf>
    <xf numFmtId="164" fontId="47" fillId="0" borderId="0" xfId="0" applyNumberFormat="1" applyFont="1" applyAlignment="1">
      <alignment horizontal="center"/>
    </xf>
    <xf numFmtId="0" fontId="57" fillId="4" borderId="0" xfId="1" applyFont="1" applyFill="1" applyBorder="1" applyAlignment="1"/>
    <xf numFmtId="0" fontId="58" fillId="0" borderId="0" xfId="0" applyFont="1" applyAlignment="1"/>
    <xf numFmtId="0" fontId="58" fillId="0" borderId="0" xfId="0" applyFont="1"/>
    <xf numFmtId="0" fontId="46" fillId="0" borderId="0" xfId="0" applyFont="1" applyAlignment="1">
      <alignment vertical="center"/>
    </xf>
    <xf numFmtId="0" fontId="59" fillId="0" borderId="0" xfId="3" applyFont="1" applyBorder="1" applyAlignment="1">
      <alignment horizontal="left" vertical="center"/>
    </xf>
    <xf numFmtId="0" fontId="55" fillId="0" borderId="0" xfId="1" applyFont="1" applyBorder="1" applyAlignment="1">
      <alignment vertical="center"/>
    </xf>
    <xf numFmtId="0" fontId="53" fillId="0" borderId="0" xfId="1" applyFont="1" applyBorder="1" applyAlignment="1">
      <alignment vertical="center"/>
    </xf>
    <xf numFmtId="164" fontId="55" fillId="0" borderId="0" xfId="3" applyNumberFormat="1" applyFont="1" applyBorder="1" applyAlignment="1">
      <alignment horizontal="right" vertical="center"/>
    </xf>
    <xf numFmtId="165" fontId="48" fillId="0" borderId="0" xfId="0" applyNumberFormat="1" applyFont="1" applyAlignment="1">
      <alignment horizontal="center" vertical="center"/>
    </xf>
    <xf numFmtId="0" fontId="60" fillId="0" borderId="0" xfId="0" applyFont="1"/>
    <xf numFmtId="0" fontId="61" fillId="0" borderId="0" xfId="0" applyFont="1"/>
    <xf numFmtId="49" fontId="47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Fill="1" applyBorder="1"/>
    <xf numFmtId="0" fontId="51" fillId="0" borderId="0" xfId="0" applyFont="1"/>
    <xf numFmtId="165" fontId="48" fillId="0" borderId="1" xfId="0" applyNumberFormat="1" applyFont="1" applyBorder="1" applyAlignment="1">
      <alignment horizontal="center"/>
    </xf>
    <xf numFmtId="164" fontId="48" fillId="0" borderId="1" xfId="0" applyNumberFormat="1" applyFont="1" applyBorder="1" applyAlignment="1">
      <alignment horizontal="center"/>
    </xf>
    <xf numFmtId="0" fontId="46" fillId="0" borderId="1" xfId="0" applyFont="1" applyBorder="1"/>
    <xf numFmtId="17" fontId="47" fillId="0" borderId="0" xfId="0" quotePrefix="1" applyNumberFormat="1" applyFont="1" applyBorder="1" applyAlignment="1">
      <alignment horizontal="center" vertical="center"/>
    </xf>
    <xf numFmtId="0" fontId="46" fillId="4" borderId="0" xfId="0" applyFont="1" applyFill="1" applyAlignment="1">
      <alignment horizontal="center"/>
    </xf>
    <xf numFmtId="17" fontId="47" fillId="0" borderId="0" xfId="0" applyNumberFormat="1" applyFont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61" fillId="0" borderId="0" xfId="0" applyFont="1" applyBorder="1" applyAlignment="1"/>
    <xf numFmtId="165" fontId="62" fillId="0" borderId="0" xfId="0" applyNumberFormat="1" applyFont="1" applyAlignment="1">
      <alignment vertical="center"/>
    </xf>
    <xf numFmtId="0" fontId="55" fillId="0" borderId="0" xfId="0" applyFont="1" applyBorder="1"/>
    <xf numFmtId="3" fontId="47" fillId="0" borderId="0" xfId="0" applyNumberFormat="1" applyFont="1" applyAlignment="1">
      <alignment horizontal="right"/>
    </xf>
    <xf numFmtId="0" fontId="43" fillId="0" borderId="1" xfId="0" applyFont="1" applyFill="1" applyBorder="1"/>
    <xf numFmtId="165" fontId="55" fillId="0" borderId="1" xfId="0" applyNumberFormat="1" applyFont="1" applyBorder="1" applyAlignment="1">
      <alignment horizontal="center"/>
    </xf>
    <xf numFmtId="164" fontId="47" fillId="0" borderId="1" xfId="0" applyNumberFormat="1" applyFont="1" applyBorder="1" applyAlignment="1">
      <alignment horizontal="center"/>
    </xf>
    <xf numFmtId="0" fontId="45" fillId="3" borderId="0" xfId="0" applyFont="1" applyFill="1" applyBorder="1"/>
    <xf numFmtId="0" fontId="47" fillId="0" borderId="0" xfId="0" applyNumberFormat="1" applyFont="1" applyAlignment="1">
      <alignment horizontal="right"/>
    </xf>
    <xf numFmtId="0" fontId="47" fillId="0" borderId="1" xfId="0" applyFont="1" applyBorder="1"/>
    <xf numFmtId="3" fontId="47" fillId="0" borderId="1" xfId="0" applyNumberFormat="1" applyFont="1" applyBorder="1"/>
    <xf numFmtId="3" fontId="47" fillId="0" borderId="1" xfId="0" applyNumberFormat="1" applyFont="1" applyBorder="1" applyAlignment="1">
      <alignment horizontal="right"/>
    </xf>
    <xf numFmtId="165" fontId="47" fillId="0" borderId="1" xfId="0" applyNumberFormat="1" applyFont="1" applyBorder="1" applyAlignment="1">
      <alignment horizontal="right"/>
    </xf>
    <xf numFmtId="3" fontId="48" fillId="0" borderId="1" xfId="0" applyNumberFormat="1" applyFont="1" applyBorder="1" applyAlignment="1">
      <alignment horizontal="right"/>
    </xf>
    <xf numFmtId="0" fontId="46" fillId="0" borderId="1" xfId="5" applyFont="1" applyBorder="1" applyAlignment="1">
      <alignment vertical="center"/>
    </xf>
    <xf numFmtId="164" fontId="48" fillId="0" borderId="1" xfId="5" applyNumberFormat="1" applyFont="1" applyBorder="1" applyAlignment="1">
      <alignment vertical="center"/>
    </xf>
    <xf numFmtId="0" fontId="53" fillId="0" borderId="1" xfId="5" applyFont="1" applyBorder="1" applyAlignment="1">
      <alignment vertical="center"/>
    </xf>
    <xf numFmtId="0" fontId="53" fillId="4" borderId="1" xfId="5" applyFont="1" applyFill="1" applyBorder="1" applyAlignment="1">
      <alignment vertical="top" wrapText="1"/>
    </xf>
    <xf numFmtId="2" fontId="48" fillId="0" borderId="1" xfId="0" applyNumberFormat="1" applyFont="1" applyBorder="1"/>
    <xf numFmtId="2" fontId="47" fillId="0" borderId="1" xfId="0" applyNumberFormat="1" applyFont="1" applyBorder="1"/>
    <xf numFmtId="164" fontId="48" fillId="0" borderId="1" xfId="0" applyNumberFormat="1" applyFont="1" applyBorder="1"/>
    <xf numFmtId="164" fontId="47" fillId="0" borderId="1" xfId="0" applyNumberFormat="1" applyFont="1" applyBorder="1"/>
    <xf numFmtId="0" fontId="46" fillId="0" borderId="1" xfId="0" applyFont="1" applyBorder="1" applyAlignment="1">
      <alignment vertical="center"/>
    </xf>
    <xf numFmtId="3" fontId="53" fillId="0" borderId="1" xfId="1" applyNumberFormat="1" applyFont="1" applyBorder="1" applyAlignment="1">
      <alignment vertical="center"/>
    </xf>
    <xf numFmtId="3" fontId="46" fillId="0" borderId="1" xfId="1" applyNumberFormat="1" applyFont="1" applyBorder="1" applyAlignment="1">
      <alignment vertical="center"/>
    </xf>
    <xf numFmtId="3" fontId="55" fillId="0" borderId="1" xfId="1" applyNumberFormat="1" applyFont="1" applyFill="1" applyBorder="1" applyAlignment="1">
      <alignment vertical="center"/>
    </xf>
    <xf numFmtId="0" fontId="46" fillId="0" borderId="1" xfId="1" applyFont="1" applyBorder="1"/>
    <xf numFmtId="0" fontId="54" fillId="0" borderId="1" xfId="0" applyFont="1" applyBorder="1"/>
    <xf numFmtId="164" fontId="48" fillId="0" borderId="1" xfId="0" applyNumberFormat="1" applyFont="1" applyBorder="1" applyAlignment="1">
      <alignment horizontal="center" vertical="center"/>
    </xf>
    <xf numFmtId="164" fontId="48" fillId="0" borderId="1" xfId="0" applyNumberFormat="1" applyFont="1" applyBorder="1" applyAlignment="1">
      <alignment horizontal="right"/>
    </xf>
    <xf numFmtId="164" fontId="55" fillId="0" borderId="1" xfId="0" applyNumberFormat="1" applyFont="1" applyBorder="1"/>
    <xf numFmtId="0" fontId="46" fillId="0" borderId="1" xfId="0" applyFont="1" applyBorder="1" applyAlignment="1"/>
    <xf numFmtId="164" fontId="55" fillId="0" borderId="1" xfId="0" applyNumberFormat="1" applyFont="1" applyBorder="1" applyAlignment="1">
      <alignment horizontal="right"/>
    </xf>
    <xf numFmtId="165" fontId="48" fillId="0" borderId="1" xfId="0" applyNumberFormat="1" applyFont="1" applyBorder="1" applyAlignment="1">
      <alignment horizontal="center" vertical="center"/>
    </xf>
    <xf numFmtId="0" fontId="63" fillId="0" borderId="1" xfId="0" applyFont="1" applyFill="1" applyBorder="1"/>
    <xf numFmtId="0" fontId="64" fillId="0" borderId="1" xfId="0" applyFont="1" applyFill="1" applyBorder="1"/>
    <xf numFmtId="164" fontId="55" fillId="0" borderId="1" xfId="0" applyNumberFormat="1" applyFont="1" applyBorder="1" applyAlignment="1">
      <alignment horizontal="center"/>
    </xf>
    <xf numFmtId="49" fontId="48" fillId="0" borderId="0" xfId="0" applyNumberFormat="1" applyFont="1" applyAlignment="1">
      <alignment horizontal="center"/>
    </xf>
    <xf numFmtId="49" fontId="65" fillId="0" borderId="0" xfId="0" applyNumberFormat="1" applyFont="1" applyAlignment="1">
      <alignment horizontal="center"/>
    </xf>
    <xf numFmtId="0" fontId="55" fillId="0" borderId="0" xfId="0" applyFont="1" applyBorder="1" applyAlignment="1">
      <alignment horizontal="right" vertical="center"/>
    </xf>
    <xf numFmtId="0" fontId="43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2" fontId="48" fillId="0" borderId="1" xfId="0" applyNumberFormat="1" applyFont="1" applyBorder="1" applyAlignment="1">
      <alignment horizontal="center"/>
    </xf>
    <xf numFmtId="0" fontId="55" fillId="0" borderId="1" xfId="0" applyFont="1" applyFill="1" applyBorder="1"/>
    <xf numFmtId="0" fontId="48" fillId="0" borderId="0" xfId="0" applyFont="1" applyAlignment="1">
      <alignment horizontal="center"/>
    </xf>
    <xf numFmtId="3" fontId="55" fillId="0" borderId="1" xfId="0" applyNumberFormat="1" applyFont="1" applyBorder="1"/>
    <xf numFmtId="0" fontId="0" fillId="0" borderId="1" xfId="0" applyFont="1" applyFill="1" applyBorder="1"/>
    <xf numFmtId="0" fontId="43" fillId="0" borderId="0" xfId="0" applyFont="1"/>
    <xf numFmtId="49" fontId="43" fillId="0" borderId="0" xfId="0" applyNumberFormat="1" applyFont="1" applyAlignment="1">
      <alignment horizontal="center"/>
    </xf>
    <xf numFmtId="49" fontId="48" fillId="0" borderId="0" xfId="5" applyNumberFormat="1" applyFont="1" applyBorder="1" applyAlignment="1">
      <alignment horizontal="right" vertical="center"/>
    </xf>
    <xf numFmtId="17" fontId="47" fillId="0" borderId="0" xfId="0" applyNumberFormat="1" applyFont="1" applyAlignment="1">
      <alignment horizontal="center" vertical="center"/>
    </xf>
    <xf numFmtId="0" fontId="48" fillId="0" borderId="0" xfId="0" applyNumberFormat="1" applyFont="1" applyBorder="1" applyAlignment="1">
      <alignment horizontal="center" vertical="center"/>
    </xf>
    <xf numFmtId="164" fontId="48" fillId="0" borderId="0" xfId="0" applyNumberFormat="1" applyFont="1" applyBorder="1" applyAlignment="1">
      <alignment horizontal="center" vertical="center"/>
    </xf>
    <xf numFmtId="164" fontId="48" fillId="0" borderId="0" xfId="0" applyNumberFormat="1" applyFont="1" applyFill="1" applyBorder="1" applyAlignment="1">
      <alignment horizontal="center" vertical="center"/>
    </xf>
    <xf numFmtId="164" fontId="55" fillId="0" borderId="0" xfId="0" applyNumberFormat="1" applyFont="1" applyAlignment="1">
      <alignment horizontal="center"/>
    </xf>
    <xf numFmtId="0" fontId="6" fillId="0" borderId="0" xfId="0" applyFont="1"/>
    <xf numFmtId="0" fontId="66" fillId="4" borderId="0" xfId="0" applyFont="1" applyFill="1"/>
    <xf numFmtId="0" fontId="67" fillId="0" borderId="0" xfId="0" applyFont="1" applyFill="1" applyBorder="1"/>
    <xf numFmtId="0" fontId="68" fillId="0" borderId="0" xfId="0" applyFont="1" applyFill="1" applyBorder="1"/>
    <xf numFmtId="164" fontId="48" fillId="0" borderId="0" xfId="0" applyNumberFormat="1" applyFont="1" applyAlignment="1">
      <alignment horizontal="center" vertical="center"/>
    </xf>
    <xf numFmtId="164" fontId="55" fillId="0" borderId="0" xfId="0" applyNumberFormat="1" applyFont="1" applyAlignment="1">
      <alignment horizontal="center" vertical="center"/>
    </xf>
    <xf numFmtId="0" fontId="69" fillId="0" borderId="0" xfId="1" applyFont="1" applyFill="1" applyBorder="1" applyAlignment="1">
      <alignment vertical="top"/>
    </xf>
    <xf numFmtId="0" fontId="46" fillId="0" borderId="0" xfId="0" applyFont="1" applyAlignment="1">
      <alignment vertical="top"/>
    </xf>
    <xf numFmtId="0" fontId="53" fillId="0" borderId="1" xfId="0" applyFont="1" applyBorder="1" applyAlignment="1">
      <alignment vertical="center"/>
    </xf>
    <xf numFmtId="164" fontId="47" fillId="0" borderId="1" xfId="0" applyNumberFormat="1" applyFont="1" applyBorder="1" applyAlignment="1">
      <alignment horizontal="center" vertical="center"/>
    </xf>
    <xf numFmtId="0" fontId="70" fillId="0" borderId="0" xfId="1" applyFont="1" applyFill="1" applyBorder="1" applyAlignment="1">
      <alignment vertical="center"/>
    </xf>
    <xf numFmtId="0" fontId="46" fillId="0" borderId="1" xfId="0" applyFont="1" applyBorder="1" applyAlignment="1">
      <alignment horizontal="center"/>
    </xf>
    <xf numFmtId="164" fontId="47" fillId="0" borderId="2" xfId="0" applyNumberFormat="1" applyFont="1" applyBorder="1" applyAlignment="1">
      <alignment horizontal="center"/>
    </xf>
    <xf numFmtId="0" fontId="0" fillId="0" borderId="2" xfId="0" applyFont="1" applyFill="1" applyBorder="1"/>
    <xf numFmtId="164" fontId="48" fillId="0" borderId="2" xfId="0" applyNumberFormat="1" applyFont="1" applyBorder="1" applyAlignment="1">
      <alignment horizontal="center"/>
    </xf>
    <xf numFmtId="1" fontId="55" fillId="0" borderId="1" xfId="0" applyNumberFormat="1" applyFont="1" applyBorder="1" applyAlignment="1">
      <alignment horizontal="center"/>
    </xf>
    <xf numFmtId="3" fontId="47" fillId="0" borderId="0" xfId="0" applyNumberFormat="1" applyFont="1" applyAlignment="1">
      <alignment horizontal="center"/>
    </xf>
    <xf numFmtId="3" fontId="48" fillId="0" borderId="0" xfId="0" applyNumberFormat="1" applyFont="1" applyBorder="1" applyAlignment="1">
      <alignment horizontal="center" vertical="center"/>
    </xf>
    <xf numFmtId="165" fontId="55" fillId="0" borderId="0" xfId="0" quotePrefix="1" applyNumberFormat="1" applyFont="1" applyBorder="1" applyAlignment="1">
      <alignment horizontal="center" vertical="center"/>
    </xf>
    <xf numFmtId="17" fontId="55" fillId="0" borderId="0" xfId="0" applyNumberFormat="1" applyFont="1" applyFill="1" applyBorder="1" applyAlignment="1">
      <alignment horizontal="center"/>
    </xf>
    <xf numFmtId="0" fontId="46" fillId="0" borderId="3" xfId="0" applyFont="1" applyBorder="1"/>
    <xf numFmtId="17" fontId="47" fillId="0" borderId="0" xfId="0" applyNumberFormat="1" applyFont="1" applyFill="1" applyBorder="1" applyAlignment="1">
      <alignment horizontal="center" vertical="center"/>
    </xf>
    <xf numFmtId="0" fontId="71" fillId="0" borderId="0" xfId="1" applyFont="1" applyFill="1" applyBorder="1" applyAlignment="1">
      <alignment horizontal="center" vertical="center"/>
    </xf>
    <xf numFmtId="0" fontId="72" fillId="0" borderId="0" xfId="0" applyFont="1" applyBorder="1" applyAlignment="1">
      <alignment horizontal="center" vertical="center"/>
    </xf>
    <xf numFmtId="49" fontId="47" fillId="0" borderId="1" xfId="0" applyNumberFormat="1" applyFont="1" applyBorder="1" applyAlignment="1"/>
    <xf numFmtId="1" fontId="47" fillId="0" borderId="0" xfId="0" quotePrefix="1" applyNumberFormat="1" applyFont="1" applyAlignment="1">
      <alignment horizontal="center"/>
    </xf>
    <xf numFmtId="0" fontId="44" fillId="3" borderId="0" xfId="1" applyFont="1" applyFill="1" applyBorder="1" applyAlignment="1"/>
    <xf numFmtId="0" fontId="73" fillId="3" borderId="0" xfId="0" applyFont="1" applyFill="1" applyAlignment="1">
      <alignment vertical="center"/>
    </xf>
    <xf numFmtId="0" fontId="42" fillId="3" borderId="0" xfId="0" applyFont="1" applyFill="1" applyAlignment="1">
      <alignment vertical="center"/>
    </xf>
    <xf numFmtId="0" fontId="74" fillId="3" borderId="0" xfId="0" applyFont="1" applyFill="1" applyBorder="1" applyAlignment="1">
      <alignment vertical="center"/>
    </xf>
    <xf numFmtId="0" fontId="75" fillId="3" borderId="0" xfId="1" applyFont="1" applyFill="1" applyBorder="1" applyAlignment="1">
      <alignment vertical="center"/>
    </xf>
    <xf numFmtId="0" fontId="76" fillId="3" borderId="0" xfId="1" applyFont="1" applyFill="1" applyBorder="1" applyAlignment="1">
      <alignment vertical="center"/>
    </xf>
    <xf numFmtId="0" fontId="77" fillId="3" borderId="0" xfId="1" applyFont="1" applyFill="1" applyBorder="1" applyAlignment="1">
      <alignment vertical="center"/>
    </xf>
    <xf numFmtId="0" fontId="49" fillId="3" borderId="0" xfId="1" applyFont="1" applyFill="1" applyBorder="1"/>
    <xf numFmtId="0" fontId="46" fillId="3" borderId="0" xfId="0" applyFont="1" applyFill="1"/>
    <xf numFmtId="0" fontId="49" fillId="3" borderId="0" xfId="1" applyFont="1" applyFill="1" applyBorder="1" applyAlignment="1"/>
    <xf numFmtId="0" fontId="46" fillId="3" borderId="0" xfId="0" applyFont="1" applyFill="1" applyAlignment="1"/>
    <xf numFmtId="0" fontId="78" fillId="3" borderId="0" xfId="1" applyFont="1" applyFill="1" applyBorder="1" applyAlignment="1"/>
    <xf numFmtId="0" fontId="57" fillId="3" borderId="0" xfId="1" applyFont="1" applyFill="1" applyBorder="1" applyAlignment="1"/>
    <xf numFmtId="0" fontId="73" fillId="2" borderId="0" xfId="1" applyFont="1" applyFill="1" applyBorder="1" applyAlignment="1">
      <alignment vertical="center"/>
    </xf>
    <xf numFmtId="0" fontId="3" fillId="2" borderId="0" xfId="1" applyFont="1" applyFill="1" applyBorder="1" applyAlignment="1">
      <alignment vertical="center" wrapText="1"/>
    </xf>
    <xf numFmtId="0" fontId="79" fillId="5" borderId="0" xfId="1" applyFont="1" applyFill="1" applyBorder="1" applyAlignment="1">
      <alignment vertical="center"/>
    </xf>
    <xf numFmtId="0" fontId="66" fillId="2" borderId="0" xfId="0" applyFont="1" applyFill="1"/>
    <xf numFmtId="0" fontId="46" fillId="2" borderId="0" xfId="0" applyFont="1" applyFill="1" applyAlignment="1">
      <alignment horizontal="center"/>
    </xf>
    <xf numFmtId="0" fontId="0" fillId="2" borderId="0" xfId="0" applyFill="1" applyAlignment="1"/>
    <xf numFmtId="0" fontId="73" fillId="6" borderId="0" xfId="1" applyFont="1" applyFill="1" applyBorder="1" applyAlignment="1">
      <alignment vertical="center"/>
    </xf>
    <xf numFmtId="0" fontId="4" fillId="6" borderId="0" xfId="1" applyFont="1" applyFill="1" applyBorder="1" applyAlignment="1">
      <alignment vertical="center"/>
    </xf>
    <xf numFmtId="0" fontId="3" fillId="6" borderId="0" xfId="1" applyFont="1" applyFill="1" applyBorder="1" applyAlignment="1">
      <alignment vertical="center"/>
    </xf>
    <xf numFmtId="0" fontId="44" fillId="6" borderId="0" xfId="1" applyFont="1" applyFill="1" applyBorder="1"/>
    <xf numFmtId="0" fontId="50" fillId="6" borderId="0" xfId="0" applyFont="1" applyFill="1" applyBorder="1"/>
    <xf numFmtId="0" fontId="44" fillId="6" borderId="0" xfId="0" applyFont="1" applyFill="1"/>
    <xf numFmtId="0" fontId="42" fillId="6" borderId="0" xfId="0" applyFont="1" applyFill="1"/>
    <xf numFmtId="0" fontId="73" fillId="7" borderId="0" xfId="0" applyFont="1" applyFill="1" applyAlignment="1">
      <alignment vertical="center"/>
    </xf>
    <xf numFmtId="0" fontId="4" fillId="7" borderId="0" xfId="0" applyFont="1" applyFill="1" applyAlignment="1">
      <alignment vertical="center"/>
    </xf>
    <xf numFmtId="0" fontId="44" fillId="7" borderId="0" xfId="0" applyFont="1" applyFill="1"/>
    <xf numFmtId="0" fontId="80" fillId="7" borderId="0" xfId="0" applyFont="1" applyFill="1"/>
    <xf numFmtId="0" fontId="48" fillId="0" borderId="0" xfId="0" applyFont="1" applyBorder="1" applyAlignment="1">
      <alignment horizontal="right" vertical="center" wrapText="1"/>
    </xf>
    <xf numFmtId="17" fontId="48" fillId="0" borderId="0" xfId="0" applyNumberFormat="1" applyFont="1" applyAlignment="1">
      <alignment horizontal="center"/>
    </xf>
    <xf numFmtId="3" fontId="53" fillId="0" borderId="1" xfId="1" applyNumberFormat="1" applyFont="1" applyFill="1" applyBorder="1" applyAlignment="1">
      <alignment vertical="center"/>
    </xf>
    <xf numFmtId="0" fontId="51" fillId="0" borderId="0" xfId="0" applyFont="1" applyAlignment="1">
      <alignment vertical="center" wrapText="1"/>
    </xf>
    <xf numFmtId="0" fontId="4" fillId="3" borderId="0" xfId="1" applyFont="1" applyFill="1" applyBorder="1" applyAlignment="1">
      <alignment vertical="center"/>
    </xf>
    <xf numFmtId="0" fontId="48" fillId="0" borderId="0" xfId="0" applyFont="1"/>
    <xf numFmtId="0" fontId="65" fillId="0" borderId="0" xfId="0" applyFont="1" applyAlignment="1">
      <alignment horizontal="center"/>
    </xf>
    <xf numFmtId="49" fontId="47" fillId="0" borderId="2" xfId="0" applyNumberFormat="1" applyFont="1" applyBorder="1" applyAlignment="1"/>
    <xf numFmtId="164" fontId="47" fillId="0" borderId="2" xfId="0" applyNumberFormat="1" applyFont="1" applyBorder="1" applyAlignment="1">
      <alignment horizontal="right"/>
    </xf>
    <xf numFmtId="0" fontId="46" fillId="0" borderId="2" xfId="0" applyFont="1" applyBorder="1" applyAlignment="1">
      <alignment vertical="top"/>
    </xf>
    <xf numFmtId="0" fontId="46" fillId="0" borderId="3" xfId="0" applyFont="1" applyBorder="1" applyAlignment="1">
      <alignment vertical="top"/>
    </xf>
    <xf numFmtId="4" fontId="48" fillId="0" borderId="3" xfId="0" applyNumberFormat="1" applyFont="1" applyBorder="1" applyAlignment="1">
      <alignment horizontal="center"/>
    </xf>
    <xf numFmtId="165" fontId="48" fillId="0" borderId="3" xfId="1" applyNumberFormat="1" applyFont="1" applyFill="1" applyBorder="1" applyAlignment="1">
      <alignment horizontal="center" vertical="top"/>
    </xf>
    <xf numFmtId="0" fontId="55" fillId="0" borderId="2" xfId="0" applyFont="1" applyBorder="1" applyAlignment="1">
      <alignment horizontal="center"/>
    </xf>
    <xf numFmtId="0" fontId="55" fillId="0" borderId="2" xfId="1" applyFont="1" applyFill="1" applyBorder="1" applyAlignment="1">
      <alignment horizontal="center" vertical="top"/>
    </xf>
    <xf numFmtId="0" fontId="47" fillId="0" borderId="2" xfId="0" applyFont="1" applyBorder="1"/>
    <xf numFmtId="164" fontId="47" fillId="0" borderId="0" xfId="0" applyNumberFormat="1" applyFont="1" applyBorder="1" applyAlignment="1">
      <alignment horizontal="center"/>
    </xf>
    <xf numFmtId="164" fontId="47" fillId="0" borderId="0" xfId="0" applyNumberFormat="1" applyFont="1" applyBorder="1" applyAlignment="1">
      <alignment horizontal="right"/>
    </xf>
    <xf numFmtId="0" fontId="46" fillId="0" borderId="2" xfId="0" applyFont="1" applyBorder="1" applyAlignment="1"/>
    <xf numFmtId="49" fontId="47" fillId="0" borderId="0" xfId="0" applyNumberFormat="1" applyFont="1" applyBorder="1" applyAlignment="1">
      <alignment horizontal="center"/>
    </xf>
    <xf numFmtId="17" fontId="47" fillId="0" borderId="0" xfId="0" quotePrefix="1" applyNumberFormat="1" applyFont="1" applyAlignment="1">
      <alignment horizontal="center" vertical="center"/>
    </xf>
    <xf numFmtId="17" fontId="51" fillId="0" borderId="0" xfId="0" quotePrefix="1" applyNumberFormat="1" applyFont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164" fontId="47" fillId="0" borderId="3" xfId="0" applyNumberFormat="1" applyFont="1" applyBorder="1" applyAlignment="1">
      <alignment horizontal="center" vertical="center"/>
    </xf>
    <xf numFmtId="0" fontId="47" fillId="0" borderId="1" xfId="0" applyFont="1" applyBorder="1" applyAlignment="1">
      <alignment horizontal="center" vertical="center"/>
    </xf>
    <xf numFmtId="0" fontId="54" fillId="0" borderId="1" xfId="0" applyFont="1" applyBorder="1" applyAlignment="1">
      <alignment horizontal="center"/>
    </xf>
    <xf numFmtId="0" fontId="52" fillId="0" borderId="0" xfId="0" applyFont="1" applyBorder="1" applyAlignment="1">
      <alignment horizontal="center"/>
    </xf>
    <xf numFmtId="0" fontId="54" fillId="0" borderId="0" xfId="0" applyFont="1" applyBorder="1" applyAlignment="1">
      <alignment horizontal="center"/>
    </xf>
    <xf numFmtId="164" fontId="55" fillId="0" borderId="0" xfId="0" applyNumberFormat="1" applyFont="1" applyBorder="1" applyAlignment="1">
      <alignment horizontal="center"/>
    </xf>
    <xf numFmtId="0" fontId="46" fillId="0" borderId="0" xfId="0" applyFont="1" applyBorder="1" applyAlignment="1">
      <alignment horizontal="center"/>
    </xf>
    <xf numFmtId="164" fontId="48" fillId="0" borderId="0" xfId="0" applyNumberFormat="1" applyFont="1" applyBorder="1" applyAlignment="1">
      <alignment horizontal="center"/>
    </xf>
    <xf numFmtId="17" fontId="51" fillId="0" borderId="0" xfId="0" applyNumberFormat="1" applyFont="1" applyBorder="1" applyAlignment="1">
      <alignment horizontal="center"/>
    </xf>
    <xf numFmtId="164" fontId="51" fillId="0" borderId="3" xfId="0" applyNumberFormat="1" applyFont="1" applyBorder="1" applyAlignment="1">
      <alignment horizontal="center"/>
    </xf>
    <xf numFmtId="0" fontId="0" fillId="2" borderId="0" xfId="0" applyFill="1" applyAlignment="1"/>
    <xf numFmtId="166" fontId="51" fillId="0" borderId="0" xfId="0" quotePrefix="1" applyNumberFormat="1" applyFont="1" applyAlignment="1">
      <alignment horizontal="center" vertical="center"/>
    </xf>
    <xf numFmtId="166" fontId="47" fillId="0" borderId="0" xfId="0" quotePrefix="1" applyNumberFormat="1" applyFont="1" applyAlignment="1">
      <alignment horizontal="center" vertical="center"/>
    </xf>
    <xf numFmtId="165" fontId="48" fillId="8" borderId="1" xfId="0" applyNumberFormat="1" applyFont="1" applyFill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49" fontId="48" fillId="0" borderId="0" xfId="0" quotePrefix="1" applyNumberFormat="1" applyFont="1" applyBorder="1" applyAlignment="1" applyProtection="1">
      <alignment horizontal="center" vertical="center"/>
    </xf>
    <xf numFmtId="49" fontId="48" fillId="0" borderId="0" xfId="0" quotePrefix="1" applyNumberFormat="1" applyFont="1" applyBorder="1" applyAlignment="1" applyProtection="1">
      <alignment horizontal="center" vertical="center"/>
      <protection locked="0"/>
    </xf>
    <xf numFmtId="0" fontId="81" fillId="0" borderId="0" xfId="0" applyFont="1" applyAlignment="1">
      <alignment vertical="center"/>
    </xf>
    <xf numFmtId="164" fontId="82" fillId="0" borderId="0" xfId="0" applyNumberFormat="1" applyFont="1" applyAlignment="1">
      <alignment vertical="center"/>
    </xf>
    <xf numFmtId="0" fontId="46" fillId="0" borderId="2" xfId="0" applyFont="1" applyBorder="1"/>
    <xf numFmtId="3" fontId="48" fillId="0" borderId="2" xfId="0" applyNumberFormat="1" applyFont="1" applyBorder="1"/>
    <xf numFmtId="0" fontId="46" fillId="0" borderId="4" xfId="0" applyFont="1" applyBorder="1"/>
    <xf numFmtId="3" fontId="48" fillId="0" borderId="4" xfId="0" applyNumberFormat="1" applyFont="1" applyBorder="1"/>
    <xf numFmtId="164" fontId="47" fillId="0" borderId="4" xfId="0" applyNumberFormat="1" applyFont="1" applyBorder="1" applyAlignment="1">
      <alignment horizontal="center"/>
    </xf>
    <xf numFmtId="164" fontId="47" fillId="0" borderId="5" xfId="0" applyNumberFormat="1" applyFont="1" applyBorder="1" applyAlignment="1">
      <alignment horizontal="center"/>
    </xf>
    <xf numFmtId="3" fontId="47" fillId="0" borderId="0" xfId="0" applyNumberFormat="1" applyFont="1" applyBorder="1"/>
    <xf numFmtId="0" fontId="55" fillId="0" borderId="0" xfId="0" applyFont="1" applyFill="1" applyBorder="1"/>
    <xf numFmtId="46" fontId="62" fillId="0" borderId="1" xfId="5" applyNumberFormat="1" applyFont="1" applyBorder="1" applyAlignment="1">
      <alignment horizontal="center" vertical="center"/>
    </xf>
    <xf numFmtId="21" fontId="62" fillId="0" borderId="1" xfId="5" applyNumberFormat="1" applyFont="1" applyBorder="1" applyAlignment="1">
      <alignment horizontal="center" vertical="center"/>
    </xf>
    <xf numFmtId="21" fontId="62" fillId="0" borderId="1" xfId="5" applyNumberFormat="1" applyFont="1" applyBorder="1" applyAlignment="1">
      <alignment horizontal="center"/>
    </xf>
    <xf numFmtId="0" fontId="83" fillId="0" borderId="6" xfId="0" applyFont="1" applyBorder="1"/>
    <xf numFmtId="3" fontId="83" fillId="0" borderId="6" xfId="0" applyNumberFormat="1" applyFont="1" applyBorder="1"/>
    <xf numFmtId="0" fontId="84" fillId="0" borderId="0" xfId="0" applyFont="1"/>
    <xf numFmtId="165" fontId="48" fillId="0" borderId="1" xfId="0" applyNumberFormat="1" applyFont="1" applyBorder="1" applyAlignment="1">
      <alignment horizontal="right"/>
    </xf>
    <xf numFmtId="165" fontId="48" fillId="0" borderId="0" xfId="0" applyNumberFormat="1" applyFont="1" applyAlignment="1">
      <alignment horizontal="right"/>
    </xf>
    <xf numFmtId="3" fontId="46" fillId="0" borderId="0" xfId="0" applyNumberFormat="1" applyFont="1" applyAlignment="1">
      <alignment horizontal="right"/>
    </xf>
    <xf numFmtId="49" fontId="47" fillId="0" borderId="0" xfId="0" applyNumberFormat="1" applyFont="1" applyAlignment="1">
      <alignment horizontal="right"/>
    </xf>
    <xf numFmtId="165" fontId="48" fillId="0" borderId="1" xfId="0" applyNumberFormat="1" applyFont="1" applyBorder="1" applyAlignment="1">
      <alignment horizontal="right" vertical="center"/>
    </xf>
    <xf numFmtId="165" fontId="48" fillId="0" borderId="0" xfId="0" applyNumberFormat="1" applyFont="1" applyAlignment="1">
      <alignment horizontal="right" vertical="center"/>
    </xf>
    <xf numFmtId="17" fontId="48" fillId="0" borderId="0" xfId="0" applyNumberFormat="1" applyFont="1" applyBorder="1" applyAlignment="1">
      <alignment horizontal="right" vertical="center"/>
    </xf>
    <xf numFmtId="17" fontId="48" fillId="0" borderId="0" xfId="0" applyNumberFormat="1" applyFont="1" applyAlignment="1">
      <alignment horizontal="right" vertical="center"/>
    </xf>
    <xf numFmtId="0" fontId="48" fillId="0" borderId="0" xfId="0" applyNumberFormat="1" applyFont="1" applyAlignment="1">
      <alignment horizontal="right" vertical="center"/>
    </xf>
    <xf numFmtId="164" fontId="47" fillId="0" borderId="1" xfId="0" applyNumberFormat="1" applyFont="1" applyBorder="1" applyAlignment="1">
      <alignment horizontal="right"/>
    </xf>
    <xf numFmtId="164" fontId="47" fillId="0" borderId="5" xfId="0" applyNumberFormat="1" applyFont="1" applyBorder="1" applyAlignment="1">
      <alignment horizontal="right"/>
    </xf>
    <xf numFmtId="0" fontId="43" fillId="0" borderId="0" xfId="0" applyFont="1" applyAlignment="1">
      <alignment horizontal="right"/>
    </xf>
    <xf numFmtId="165" fontId="48" fillId="0" borderId="0" xfId="0" applyNumberFormat="1" applyFont="1" applyBorder="1" applyAlignment="1">
      <alignment horizontal="right"/>
    </xf>
    <xf numFmtId="165" fontId="47" fillId="0" borderId="0" xfId="0" applyNumberFormat="1" applyFont="1" applyBorder="1" applyAlignment="1">
      <alignment horizontal="right"/>
    </xf>
    <xf numFmtId="17" fontId="47" fillId="0" borderId="0" xfId="0" applyNumberFormat="1" applyFont="1" applyBorder="1" applyAlignment="1">
      <alignment horizontal="right"/>
    </xf>
    <xf numFmtId="0" fontId="46" fillId="0" borderId="0" xfId="0" applyFont="1" applyBorder="1" applyAlignment="1">
      <alignment horizontal="right"/>
    </xf>
    <xf numFmtId="3" fontId="48" fillId="0" borderId="0" xfId="0" applyNumberFormat="1" applyFont="1" applyBorder="1" applyAlignment="1">
      <alignment horizontal="right"/>
    </xf>
    <xf numFmtId="3" fontId="83" fillId="0" borderId="0" xfId="0" applyNumberFormat="1" applyFont="1" applyBorder="1" applyAlignment="1">
      <alignment horizontal="right"/>
    </xf>
    <xf numFmtId="0" fontId="47" fillId="0" borderId="0" xfId="0" applyNumberFormat="1" applyFont="1" applyBorder="1" applyAlignment="1">
      <alignment horizontal="right"/>
    </xf>
    <xf numFmtId="3" fontId="47" fillId="0" borderId="0" xfId="0" applyNumberFormat="1" applyFont="1" applyBorder="1" applyAlignment="1">
      <alignment horizontal="right"/>
    </xf>
    <xf numFmtId="3" fontId="46" fillId="0" borderId="0" xfId="0" applyNumberFormat="1" applyFont="1" applyBorder="1" applyAlignment="1">
      <alignment horizontal="right"/>
    </xf>
    <xf numFmtId="0" fontId="48" fillId="0" borderId="0" xfId="0" applyNumberFormat="1" applyFont="1" applyBorder="1" applyAlignment="1">
      <alignment horizontal="right" vertical="center"/>
    </xf>
    <xf numFmtId="3" fontId="48" fillId="0" borderId="2" xfId="0" applyNumberFormat="1" applyFont="1" applyBorder="1" applyAlignment="1">
      <alignment horizontal="right"/>
    </xf>
    <xf numFmtId="164" fontId="83" fillId="0" borderId="3" xfId="0" applyNumberFormat="1" applyFont="1" applyBorder="1" applyAlignment="1">
      <alignment horizontal="right"/>
    </xf>
    <xf numFmtId="0" fontId="83" fillId="0" borderId="3" xfId="0" applyFont="1" applyBorder="1"/>
    <xf numFmtId="3" fontId="83" fillId="0" borderId="3" xfId="0" applyNumberFormat="1" applyFont="1" applyBorder="1" applyAlignment="1">
      <alignment horizontal="right"/>
    </xf>
    <xf numFmtId="0" fontId="46" fillId="0" borderId="5" xfId="0" applyFont="1" applyBorder="1"/>
    <xf numFmtId="3" fontId="48" fillId="0" borderId="5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2" fontId="65" fillId="0" borderId="3" xfId="0" applyNumberFormat="1" applyFont="1" applyFill="1" applyBorder="1" applyAlignment="1">
      <alignment horizontal="center"/>
    </xf>
    <xf numFmtId="1" fontId="47" fillId="0" borderId="0" xfId="0" quotePrefix="1" applyNumberFormat="1" applyFont="1" applyAlignment="1">
      <alignment horizontal="left"/>
    </xf>
    <xf numFmtId="1" fontId="51" fillId="0" borderId="0" xfId="0" quotePrefix="1" applyNumberFormat="1" applyFont="1" applyAlignment="1">
      <alignment horizontal="left"/>
    </xf>
    <xf numFmtId="1" fontId="51" fillId="0" borderId="0" xfId="0" quotePrefix="1" applyNumberFormat="1" applyFont="1" applyAlignment="1">
      <alignment horizontal="center"/>
    </xf>
    <xf numFmtId="17" fontId="48" fillId="0" borderId="0" xfId="0" applyNumberFormat="1" applyFont="1" applyAlignment="1">
      <alignment horizontal="left"/>
    </xf>
    <xf numFmtId="164" fontId="46" fillId="0" borderId="0" xfId="0" applyNumberFormat="1" applyFont="1" applyAlignment="1">
      <alignment horizontal="right"/>
    </xf>
    <xf numFmtId="164" fontId="46" fillId="0" borderId="0" xfId="0" applyNumberFormat="1" applyFont="1" applyAlignment="1">
      <alignment horizontal="center"/>
    </xf>
    <xf numFmtId="0" fontId="81" fillId="0" borderId="0" xfId="0" applyFont="1"/>
    <xf numFmtId="0" fontId="85" fillId="0" borderId="0" xfId="0" applyFont="1" applyAlignment="1">
      <alignment vertical="center"/>
    </xf>
    <xf numFmtId="49" fontId="86" fillId="0" borderId="0" xfId="0" applyNumberFormat="1" applyFont="1" applyAlignment="1">
      <alignment horizontal="center"/>
    </xf>
    <xf numFmtId="0" fontId="85" fillId="0" borderId="0" xfId="0" applyNumberFormat="1" applyFont="1" applyAlignment="1"/>
    <xf numFmtId="0" fontId="86" fillId="0" borderId="0" xfId="0" applyNumberFormat="1" applyFont="1" applyAlignment="1">
      <alignment horizontal="center"/>
    </xf>
    <xf numFmtId="0" fontId="85" fillId="0" borderId="0" xfId="0" applyFont="1" applyAlignment="1"/>
    <xf numFmtId="17" fontId="86" fillId="0" borderId="0" xfId="0" applyNumberFormat="1" applyFont="1" applyAlignment="1">
      <alignment horizontal="center"/>
    </xf>
    <xf numFmtId="0" fontId="85" fillId="0" borderId="0" xfId="0" applyFont="1"/>
    <xf numFmtId="0" fontId="0" fillId="0" borderId="0" xfId="0" applyFont="1" applyAlignment="1">
      <alignment vertical="center"/>
    </xf>
    <xf numFmtId="0" fontId="47" fillId="0" borderId="0" xfId="0" applyFont="1" applyAlignment="1">
      <alignment horizontal="right"/>
    </xf>
    <xf numFmtId="164" fontId="83" fillId="0" borderId="3" xfId="0" applyNumberFormat="1" applyFont="1" applyBorder="1" applyAlignment="1">
      <alignment horizontal="center"/>
    </xf>
    <xf numFmtId="0" fontId="44" fillId="3" borderId="0" xfId="1" applyFont="1" applyFill="1"/>
    <xf numFmtId="0" fontId="49" fillId="3" borderId="0" xfId="1" applyFont="1" applyFill="1"/>
    <xf numFmtId="4" fontId="46" fillId="0" borderId="0" xfId="0" applyNumberFormat="1" applyFont="1"/>
    <xf numFmtId="0" fontId="87" fillId="0" borderId="0" xfId="0" applyFont="1"/>
    <xf numFmtId="0" fontId="88" fillId="0" borderId="0" xfId="0" applyFont="1"/>
    <xf numFmtId="4" fontId="48" fillId="0" borderId="1" xfId="0" applyNumberFormat="1" applyFont="1" applyBorder="1"/>
    <xf numFmtId="0" fontId="89" fillId="0" borderId="0" xfId="0" applyFont="1"/>
    <xf numFmtId="0" fontId="53" fillId="0" borderId="1" xfId="1" applyFont="1" applyBorder="1" applyAlignment="1">
      <alignment vertical="center"/>
    </xf>
    <xf numFmtId="164" fontId="48" fillId="0" borderId="1" xfId="0" applyNumberFormat="1" applyFont="1" applyBorder="1" applyAlignment="1">
      <alignment vertical="center"/>
    </xf>
    <xf numFmtId="49" fontId="47" fillId="0" borderId="1" xfId="0" applyNumberFormat="1" applyFont="1" applyBorder="1"/>
    <xf numFmtId="0" fontId="90" fillId="3" borderId="0" xfId="0" applyFont="1" applyFill="1" applyAlignment="1">
      <alignment vertical="center"/>
    </xf>
    <xf numFmtId="0" fontId="60" fillId="0" borderId="0" xfId="0" applyFont="1" applyBorder="1" applyAlignment="1">
      <alignment horizontal="center" vertical="center" wrapText="1"/>
    </xf>
    <xf numFmtId="0" fontId="60" fillId="0" borderId="0" xfId="0" applyFont="1" applyBorder="1" applyAlignment="1">
      <alignment horizontal="center" vertical="center"/>
    </xf>
    <xf numFmtId="0" fontId="44" fillId="7" borderId="0" xfId="0" applyFont="1" applyFill="1" applyAlignment="1">
      <alignment vertical="center"/>
    </xf>
    <xf numFmtId="0" fontId="44" fillId="7" borderId="0" xfId="0" applyFont="1" applyFill="1" applyBorder="1" applyAlignment="1">
      <alignment vertical="center"/>
    </xf>
    <xf numFmtId="0" fontId="51" fillId="7" borderId="0" xfId="0" applyFont="1" applyFill="1" applyAlignment="1">
      <alignment vertical="center"/>
    </xf>
    <xf numFmtId="0" fontId="51" fillId="7" borderId="0" xfId="0" applyFont="1" applyFill="1" applyBorder="1" applyAlignment="1">
      <alignment vertical="center"/>
    </xf>
    <xf numFmtId="0" fontId="56" fillId="0" borderId="0" xfId="0" applyFont="1" applyAlignment="1">
      <alignment horizontal="center" vertical="center" wrapText="1"/>
    </xf>
    <xf numFmtId="0" fontId="56" fillId="0" borderId="0" xfId="0" applyFont="1" applyBorder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83" fillId="0" borderId="0" xfId="0" applyFont="1" applyBorder="1" applyAlignment="1">
      <alignment horizontal="center" vertical="center" wrapText="1"/>
    </xf>
    <xf numFmtId="0" fontId="53" fillId="4" borderId="7" xfId="0" applyNumberFormat="1" applyFont="1" applyFill="1" applyBorder="1" applyAlignment="1">
      <alignment vertical="center"/>
    </xf>
    <xf numFmtId="164" fontId="48" fillId="4" borderId="7" xfId="0" applyNumberFormat="1" applyFont="1" applyFill="1" applyBorder="1" applyAlignment="1">
      <alignment horizontal="center" vertical="center"/>
    </xf>
    <xf numFmtId="164" fontId="48" fillId="4" borderId="0" xfId="0" applyNumberFormat="1" applyFont="1" applyFill="1" applyBorder="1" applyAlignment="1">
      <alignment horizontal="center" vertical="center"/>
    </xf>
    <xf numFmtId="164" fontId="53" fillId="4" borderId="7" xfId="0" applyNumberFormat="1" applyFont="1" applyFill="1" applyBorder="1" applyAlignment="1">
      <alignment horizontal="center" vertical="center"/>
    </xf>
    <xf numFmtId="0" fontId="53" fillId="4" borderId="8" xfId="0" applyNumberFormat="1" applyFont="1" applyFill="1" applyBorder="1" applyAlignment="1">
      <alignment vertical="center"/>
    </xf>
    <xf numFmtId="0" fontId="55" fillId="0" borderId="0" xfId="0" applyFont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164" fontId="83" fillId="0" borderId="6" xfId="0" applyNumberFormat="1" applyFont="1" applyBorder="1" applyAlignment="1">
      <alignment horizontal="center"/>
    </xf>
    <xf numFmtId="164" fontId="83" fillId="0" borderId="0" xfId="0" applyNumberFormat="1" applyFont="1" applyBorder="1" applyAlignment="1">
      <alignment horizontal="center"/>
    </xf>
    <xf numFmtId="0" fontId="91" fillId="0" borderId="6" xfId="0" applyFont="1" applyBorder="1"/>
    <xf numFmtId="3" fontId="91" fillId="0" borderId="6" xfId="0" applyNumberFormat="1" applyFont="1" applyBorder="1"/>
    <xf numFmtId="0" fontId="92" fillId="0" borderId="0" xfId="0" applyFont="1"/>
    <xf numFmtId="164" fontId="91" fillId="0" borderId="6" xfId="0" applyNumberFormat="1" applyFont="1" applyBorder="1" applyAlignment="1">
      <alignment horizontal="center"/>
    </xf>
    <xf numFmtId="0" fontId="93" fillId="9" borderId="0" xfId="0" applyFont="1" applyFill="1" applyAlignment="1">
      <alignment horizontal="center" vertical="center"/>
    </xf>
    <xf numFmtId="49" fontId="94" fillId="9" borderId="0" xfId="0" applyNumberFormat="1" applyFont="1" applyFill="1" applyAlignment="1">
      <alignment horizontal="center" vertical="center"/>
    </xf>
    <xf numFmtId="0" fontId="95" fillId="0" borderId="2" xfId="0" applyFont="1" applyBorder="1" applyAlignment="1">
      <alignment horizontal="center" vertical="center"/>
    </xf>
    <xf numFmtId="0" fontId="95" fillId="0" borderId="3" xfId="0" applyFont="1" applyBorder="1" applyAlignment="1">
      <alignment horizontal="center" vertical="center"/>
    </xf>
    <xf numFmtId="0" fontId="95" fillId="0" borderId="2" xfId="0" applyFont="1" applyBorder="1" applyAlignment="1">
      <alignment horizontal="center" vertical="center" wrapText="1"/>
    </xf>
    <xf numFmtId="0" fontId="95" fillId="0" borderId="3" xfId="0" applyFont="1" applyBorder="1" applyAlignment="1">
      <alignment horizontal="center" vertical="center" wrapText="1"/>
    </xf>
    <xf numFmtId="0" fontId="81" fillId="0" borderId="0" xfId="0" applyFont="1" applyAlignment="1">
      <alignment horizontal="left" vertical="center" wrapText="1"/>
    </xf>
    <xf numFmtId="0" fontId="44" fillId="2" borderId="0" xfId="1" applyFont="1" applyFill="1" applyBorder="1" applyAlignment="1">
      <alignment horizontal="left"/>
    </xf>
    <xf numFmtId="0" fontId="0" fillId="2" borderId="0" xfId="0" applyFill="1" applyAlignment="1"/>
    <xf numFmtId="0" fontId="47" fillId="0" borderId="0" xfId="0" applyFont="1" applyAlignment="1">
      <alignment horizontal="center" vertical="center" wrapText="1"/>
    </xf>
    <xf numFmtId="0" fontId="47" fillId="0" borderId="0" xfId="0" applyFont="1" applyAlignment="1">
      <alignment horizontal="center" vertical="center"/>
    </xf>
    <xf numFmtId="0" fontId="47" fillId="0" borderId="0" xfId="0" applyFont="1" applyAlignment="1">
      <alignment horizontal="left" vertical="center"/>
    </xf>
    <xf numFmtId="0" fontId="96" fillId="0" borderId="0" xfId="5" applyFont="1" applyBorder="1" applyAlignment="1">
      <alignment horizontal="center" vertical="center"/>
    </xf>
    <xf numFmtId="0" fontId="97" fillId="0" borderId="0" xfId="0" applyFont="1" applyAlignment="1">
      <alignment horizontal="left" vertical="center" wrapText="1" readingOrder="1"/>
    </xf>
    <xf numFmtId="0" fontId="98" fillId="0" borderId="0" xfId="0" applyFont="1" applyAlignment="1">
      <alignment horizontal="left" vertical="center" wrapText="1" readingOrder="1"/>
    </xf>
    <xf numFmtId="0" fontId="17" fillId="0" borderId="0" xfId="0" applyFont="1" applyAlignment="1">
      <alignment horizontal="left" vertical="center" wrapText="1" readingOrder="1"/>
    </xf>
    <xf numFmtId="0" fontId="99" fillId="0" borderId="0" xfId="0" applyFont="1" applyAlignment="1">
      <alignment horizontal="left" vertical="center" wrapText="1" readingOrder="1"/>
    </xf>
    <xf numFmtId="0" fontId="47" fillId="0" borderId="1" xfId="0" applyFont="1" applyBorder="1" applyAlignment="1">
      <alignment horizontal="center" vertical="center"/>
    </xf>
    <xf numFmtId="0" fontId="60" fillId="0" borderId="1" xfId="0" applyFont="1" applyBorder="1" applyAlignment="1">
      <alignment horizontal="center" vertical="center" wrapText="1"/>
    </xf>
    <xf numFmtId="0" fontId="60" fillId="0" borderId="1" xfId="0" applyFont="1" applyBorder="1" applyAlignment="1">
      <alignment horizontal="center" vertical="center"/>
    </xf>
    <xf numFmtId="3" fontId="1" fillId="0" borderId="1" xfId="1" applyNumberFormat="1" applyFont="1" applyBorder="1" applyAlignment="1">
      <alignment vertical="center"/>
    </xf>
  </cellXfs>
  <cellStyles count="12">
    <cellStyle name="%" xfId="1" xr:uid="{00000000-0005-0000-0000-000000000000}"/>
    <cellStyle name="Migliaia 2" xfId="2" xr:uid="{00000000-0005-0000-0000-000001000000}"/>
    <cellStyle name="Normal 2" xfId="3" xr:uid="{00000000-0005-0000-0000-000002000000}"/>
    <cellStyle name="Normal_Mari_Borbala_COICOP_012_02" xfId="4" xr:uid="{00000000-0005-0000-0000-000003000000}"/>
    <cellStyle name="Normale" xfId="0" builtinId="0"/>
    <cellStyle name="Normale 2" xfId="5" xr:uid="{00000000-0005-0000-0000-000005000000}"/>
    <cellStyle name="Normale 2 3" xfId="6" xr:uid="{00000000-0005-0000-0000-000006000000}"/>
    <cellStyle name="Normale 3" xfId="7" xr:uid="{00000000-0005-0000-0000-000007000000}"/>
    <cellStyle name="Normale 4" xfId="8" xr:uid="{00000000-0005-0000-0000-000008000000}"/>
    <cellStyle name="Normale 5" xfId="9" xr:uid="{00000000-0005-0000-0000-000009000000}"/>
    <cellStyle name="Normale 6" xfId="10" xr:uid="{00000000-0005-0000-0000-00000A000000}"/>
    <cellStyle name="Percentuale 2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C23"/>
  <sheetViews>
    <sheetView showGridLines="0" zoomScale="70" zoomScaleNormal="70" workbookViewId="0">
      <selection activeCell="A31" sqref="A31"/>
    </sheetView>
  </sheetViews>
  <sheetFormatPr baseColWidth="10" defaultColWidth="9.33203125" defaultRowHeight="15" x14ac:dyDescent="0.2"/>
  <cols>
    <col min="1" max="1" width="140.5" style="80" customWidth="1"/>
    <col min="2" max="2" width="1.6640625" style="80" customWidth="1"/>
    <col min="3" max="3" width="136.83203125" style="80" customWidth="1"/>
    <col min="4" max="16384" width="9.33203125" style="80"/>
  </cols>
  <sheetData>
    <row r="1" spans="1:3" ht="37" x14ac:dyDescent="0.2">
      <c r="A1" s="331" t="s">
        <v>238</v>
      </c>
      <c r="B1" s="331"/>
      <c r="C1" s="331"/>
    </row>
    <row r="2" spans="1:3" ht="26" x14ac:dyDescent="0.2">
      <c r="A2" s="332" t="s">
        <v>294</v>
      </c>
      <c r="B2" s="332"/>
      <c r="C2" s="332"/>
    </row>
    <row r="4" spans="1:3" ht="27" customHeight="1" x14ac:dyDescent="0.2">
      <c r="A4" s="165" t="s">
        <v>216</v>
      </c>
      <c r="C4" s="183" t="s">
        <v>251</v>
      </c>
    </row>
    <row r="5" spans="1:3" ht="27" customHeight="1" x14ac:dyDescent="0.2">
      <c r="A5" s="166"/>
      <c r="B5" s="81"/>
      <c r="C5" s="183"/>
    </row>
    <row r="6" spans="1:3" ht="27" customHeight="1" x14ac:dyDescent="0.2">
      <c r="A6" s="167" t="s">
        <v>217</v>
      </c>
      <c r="B6" s="81"/>
      <c r="C6" s="184" t="s">
        <v>185</v>
      </c>
    </row>
    <row r="7" spans="1:3" ht="27" customHeight="1" x14ac:dyDescent="0.2">
      <c r="A7" s="168" t="s">
        <v>218</v>
      </c>
      <c r="B7" s="81"/>
      <c r="C7" s="184" t="s">
        <v>186</v>
      </c>
    </row>
    <row r="8" spans="1:3" ht="27" customHeight="1" x14ac:dyDescent="0.2">
      <c r="A8" s="198" t="s">
        <v>230</v>
      </c>
      <c r="B8" s="81"/>
      <c r="C8" s="185" t="s">
        <v>211</v>
      </c>
    </row>
    <row r="9" spans="1:3" ht="27" customHeight="1" x14ac:dyDescent="0.2">
      <c r="A9" s="307" t="s">
        <v>323</v>
      </c>
      <c r="B9" s="81"/>
      <c r="C9" s="184" t="s">
        <v>187</v>
      </c>
    </row>
    <row r="10" spans="1:3" ht="23.25" customHeight="1" x14ac:dyDescent="0.2">
      <c r="A10" s="198" t="s">
        <v>324</v>
      </c>
      <c r="B10" s="81"/>
      <c r="C10" s="184" t="s">
        <v>188</v>
      </c>
    </row>
    <row r="11" spans="1:3" ht="23.25" customHeight="1" x14ac:dyDescent="0.2">
      <c r="B11" s="81"/>
      <c r="C11" s="185" t="s">
        <v>212</v>
      </c>
    </row>
    <row r="12" spans="1:3" ht="27" customHeight="1" x14ac:dyDescent="0.2">
      <c r="A12" s="169" t="s">
        <v>219</v>
      </c>
      <c r="B12" s="81"/>
    </row>
    <row r="13" spans="1:3" ht="27" customHeight="1" x14ac:dyDescent="0.2">
      <c r="A13" s="198" t="s">
        <v>325</v>
      </c>
      <c r="B13" s="81"/>
    </row>
    <row r="14" spans="1:3" ht="27" customHeight="1" x14ac:dyDescent="0.2">
      <c r="A14" s="198" t="s">
        <v>326</v>
      </c>
      <c r="B14" s="81"/>
      <c r="C14" s="190" t="s">
        <v>189</v>
      </c>
    </row>
    <row r="15" spans="1:3" ht="27" customHeight="1" x14ac:dyDescent="0.2">
      <c r="A15" s="198" t="s">
        <v>327</v>
      </c>
      <c r="B15" s="81"/>
      <c r="C15" s="191" t="s">
        <v>190</v>
      </c>
    </row>
    <row r="16" spans="1:3" ht="27" customHeight="1" x14ac:dyDescent="0.2">
      <c r="A16" s="198" t="s">
        <v>328</v>
      </c>
      <c r="B16" s="81"/>
      <c r="C16" s="191" t="s">
        <v>191</v>
      </c>
    </row>
    <row r="17" spans="1:3" ht="27" customHeight="1" x14ac:dyDescent="0.2">
      <c r="A17" s="170" t="s">
        <v>329</v>
      </c>
      <c r="B17" s="81"/>
      <c r="C17" s="191" t="s">
        <v>192</v>
      </c>
    </row>
    <row r="18" spans="1:3" ht="27" customHeight="1" x14ac:dyDescent="0.2">
      <c r="B18" s="81"/>
      <c r="C18" s="191" t="s">
        <v>193</v>
      </c>
    </row>
    <row r="19" spans="1:3" ht="27" customHeight="1" x14ac:dyDescent="0.2">
      <c r="A19" s="177" t="s">
        <v>182</v>
      </c>
      <c r="B19" s="81"/>
    </row>
    <row r="20" spans="1:3" ht="27" customHeight="1" x14ac:dyDescent="0.2">
      <c r="A20" s="178" t="s">
        <v>183</v>
      </c>
      <c r="B20" s="81"/>
    </row>
    <row r="21" spans="1:3" ht="27" customHeight="1" x14ac:dyDescent="0.2">
      <c r="A21" s="179" t="s">
        <v>184</v>
      </c>
      <c r="B21" s="81"/>
    </row>
    <row r="22" spans="1:3" ht="27" customHeight="1" x14ac:dyDescent="0.2">
      <c r="A22" s="179" t="s">
        <v>350</v>
      </c>
    </row>
    <row r="23" spans="1:3" ht="21" x14ac:dyDescent="0.2">
      <c r="A23" s="179" t="s">
        <v>351</v>
      </c>
    </row>
  </sheetData>
  <mergeCells count="2">
    <mergeCell ref="A1:C1"/>
    <mergeCell ref="A2:C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00FF"/>
  </sheetPr>
  <dimension ref="A1:L31"/>
  <sheetViews>
    <sheetView showGridLines="0" zoomScale="80" zoomScaleNormal="80" workbookViewId="0">
      <selection activeCell="H25" sqref="H25"/>
    </sheetView>
  </sheetViews>
  <sheetFormatPr baseColWidth="10" defaultColWidth="9.33203125" defaultRowHeight="16" x14ac:dyDescent="0.2"/>
  <cols>
    <col min="1" max="1" width="64.5" style="61" customWidth="1"/>
    <col min="2" max="9" width="8.5" style="61" customWidth="1"/>
    <col min="10" max="16384" width="9.33203125" style="61"/>
  </cols>
  <sheetData>
    <row r="1" spans="1:12" ht="20" x14ac:dyDescent="0.2">
      <c r="A1" s="175" t="str">
        <f>+'Indice-Index'!A17</f>
        <v>1.9 Portabilità del numero mobile - Mobile number portability</v>
      </c>
      <c r="B1" s="176"/>
      <c r="C1" s="176"/>
      <c r="D1" s="176"/>
      <c r="E1" s="176"/>
      <c r="F1" s="176"/>
      <c r="G1" s="59"/>
      <c r="H1" s="59"/>
      <c r="I1" s="59"/>
      <c r="J1" s="60"/>
      <c r="K1" s="60"/>
      <c r="L1" s="60"/>
    </row>
    <row r="2" spans="1:12" x14ac:dyDescent="0.2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s="45" customFormat="1" x14ac:dyDescent="0.2">
      <c r="A3" s="21"/>
      <c r="B3" s="25">
        <f>+'1.6'!B3</f>
        <v>42705</v>
      </c>
      <c r="C3" s="25">
        <f>+'1.6'!C3</f>
        <v>43070</v>
      </c>
      <c r="D3" s="25">
        <f>+'1.6'!D3</f>
        <v>43435</v>
      </c>
      <c r="E3" s="25">
        <f>+'1.6'!E3</f>
        <v>43800</v>
      </c>
      <c r="F3" s="25">
        <f>+'1.6'!F3</f>
        <v>44166</v>
      </c>
      <c r="G3" s="25"/>
      <c r="H3" s="25"/>
      <c r="J3" s="21"/>
      <c r="K3" s="21"/>
      <c r="L3" s="21"/>
    </row>
    <row r="4" spans="1:12" s="45" customFormat="1" x14ac:dyDescent="0.2">
      <c r="A4" s="21"/>
      <c r="B4" s="25" t="str">
        <f>+'1.6'!B4</f>
        <v>dec-16</v>
      </c>
      <c r="C4" s="25" t="str">
        <f>+'1.6'!C4</f>
        <v>dec-17</v>
      </c>
      <c r="D4" s="25" t="str">
        <f>+'1.6'!D4</f>
        <v>dec-18</v>
      </c>
      <c r="E4" s="25" t="str">
        <f>+'1.6'!E4</f>
        <v>dec-19</v>
      </c>
      <c r="F4" s="25" t="str">
        <f>+'1.6'!F4</f>
        <v>dec-20</v>
      </c>
      <c r="G4" s="25"/>
      <c r="H4" s="25"/>
      <c r="J4" s="21"/>
      <c r="K4" s="21"/>
      <c r="L4" s="21"/>
    </row>
    <row r="5" spans="1:12" s="45" customFormat="1" x14ac:dyDescent="0.2">
      <c r="A5" s="21"/>
      <c r="B5" s="13"/>
      <c r="C5" s="13"/>
      <c r="D5" s="13"/>
      <c r="E5" s="13"/>
      <c r="F5" s="21"/>
      <c r="G5" s="21"/>
      <c r="H5" s="21"/>
      <c r="J5" s="21"/>
      <c r="K5" s="21"/>
      <c r="L5" s="21"/>
    </row>
    <row r="6" spans="1:12" s="45" customFormat="1" x14ac:dyDescent="0.2">
      <c r="A6" s="24" t="s">
        <v>41</v>
      </c>
      <c r="B6" s="38">
        <v>101.814348</v>
      </c>
      <c r="C6" s="38">
        <v>117.044</v>
      </c>
      <c r="D6" s="38">
        <v>134.02679999999998</v>
      </c>
      <c r="E6" s="38">
        <v>146.42144400000001</v>
      </c>
      <c r="F6" s="51">
        <v>157.98231849999999</v>
      </c>
      <c r="G6" s="51"/>
      <c r="H6" s="51"/>
      <c r="J6" s="21"/>
      <c r="K6" s="21"/>
      <c r="L6" s="21"/>
    </row>
    <row r="7" spans="1:12" s="45" customFormat="1" x14ac:dyDescent="0.2">
      <c r="A7" s="21" t="s">
        <v>42</v>
      </c>
      <c r="B7" s="39"/>
      <c r="C7" s="39"/>
      <c r="D7" s="39"/>
      <c r="E7" s="39"/>
      <c r="F7" s="50"/>
      <c r="G7" s="50"/>
      <c r="H7" s="50"/>
      <c r="I7" s="50"/>
      <c r="J7" s="21"/>
      <c r="K7" s="21"/>
      <c r="L7" s="21"/>
    </row>
    <row r="8" spans="1:12" s="45" customFormat="1" ht="10.5" customHeight="1" x14ac:dyDescent="0.2">
      <c r="A8" s="21"/>
      <c r="B8" s="40"/>
      <c r="C8" s="40"/>
      <c r="D8" s="40"/>
      <c r="E8" s="40"/>
      <c r="F8" s="40"/>
      <c r="G8" s="21"/>
      <c r="H8" s="21"/>
      <c r="I8" s="21"/>
      <c r="J8" s="21"/>
      <c r="K8" s="21"/>
      <c r="L8" s="21"/>
    </row>
    <row r="9" spans="1:12" s="45" customFormat="1" x14ac:dyDescent="0.2">
      <c r="A9" s="6" t="s">
        <v>112</v>
      </c>
      <c r="B9" s="83">
        <v>29.151777113960126</v>
      </c>
      <c r="C9" s="83">
        <v>35.87032018013516</v>
      </c>
      <c r="D9" s="83">
        <v>40.811040102860794</v>
      </c>
      <c r="E9" s="83">
        <v>30.568821045842398</v>
      </c>
      <c r="F9" s="83">
        <v>29.421013469384572</v>
      </c>
      <c r="G9" s="21"/>
      <c r="H9" s="21"/>
      <c r="I9" s="21"/>
      <c r="J9" s="21"/>
      <c r="K9" s="21"/>
      <c r="L9" s="21"/>
    </row>
    <row r="10" spans="1:12" s="45" customFormat="1" x14ac:dyDescent="0.2">
      <c r="B10" s="5"/>
      <c r="C10" s="5"/>
      <c r="D10" s="5"/>
      <c r="E10" s="5"/>
      <c r="F10" s="5"/>
      <c r="G10" s="21"/>
      <c r="H10" s="21"/>
      <c r="I10" s="21"/>
      <c r="J10" s="21"/>
      <c r="K10" s="21"/>
      <c r="L10" s="21"/>
    </row>
    <row r="11" spans="1:12" s="45" customFormat="1" x14ac:dyDescent="0.2">
      <c r="B11" s="5"/>
      <c r="C11" s="5"/>
      <c r="D11" s="5"/>
      <c r="E11" s="5"/>
      <c r="F11" s="5"/>
      <c r="G11" s="21"/>
      <c r="H11" s="21"/>
      <c r="I11" s="21"/>
      <c r="J11" s="21"/>
      <c r="K11" s="21"/>
      <c r="L11" s="21"/>
    </row>
    <row r="12" spans="1:12" s="45" customFormat="1" x14ac:dyDescent="0.2">
      <c r="A12" s="82" t="s">
        <v>101</v>
      </c>
      <c r="B12" s="49">
        <f>+F3</f>
        <v>44166</v>
      </c>
      <c r="C12" s="38"/>
      <c r="D12" s="38"/>
      <c r="E12" s="38"/>
      <c r="F12" s="38"/>
      <c r="G12" s="21"/>
      <c r="H12" s="21"/>
      <c r="I12" s="21"/>
      <c r="J12" s="21"/>
      <c r="K12" s="21"/>
      <c r="L12" s="21"/>
    </row>
    <row r="13" spans="1:12" s="45" customFormat="1" x14ac:dyDescent="0.2">
      <c r="B13" s="46" t="str">
        <f>+F4</f>
        <v>dec-20</v>
      </c>
      <c r="C13" s="38"/>
      <c r="D13" s="38"/>
      <c r="E13" s="38"/>
      <c r="F13" s="38"/>
      <c r="G13" s="21"/>
      <c r="H13" s="21"/>
      <c r="I13" s="21"/>
      <c r="J13" s="21"/>
      <c r="K13" s="21"/>
      <c r="L13" s="21"/>
    </row>
    <row r="14" spans="1:12" s="45" customFormat="1" x14ac:dyDescent="0.2">
      <c r="A14" s="64" t="s">
        <v>54</v>
      </c>
      <c r="C14" s="13"/>
      <c r="D14" s="13"/>
      <c r="E14" s="13"/>
      <c r="F14" s="13"/>
      <c r="G14" s="21"/>
      <c r="H14" s="21"/>
      <c r="I14" s="21"/>
      <c r="J14" s="21"/>
      <c r="K14" s="21"/>
      <c r="L14" s="21"/>
    </row>
    <row r="15" spans="1:12" s="45" customFormat="1" x14ac:dyDescent="0.2">
      <c r="A15" s="65" t="s">
        <v>69</v>
      </c>
      <c r="B15" s="51">
        <v>25.517987415225353</v>
      </c>
      <c r="C15" s="63"/>
      <c r="D15" s="63"/>
      <c r="E15" s="63"/>
      <c r="F15" s="63"/>
      <c r="G15" s="63"/>
      <c r="H15" s="63"/>
      <c r="I15" s="63"/>
      <c r="J15" s="63"/>
      <c r="K15" s="63"/>
      <c r="L15" s="63"/>
    </row>
    <row r="16" spans="1:12" s="45" customFormat="1" x14ac:dyDescent="0.2">
      <c r="A16" s="65" t="s">
        <v>70</v>
      </c>
      <c r="B16" s="51">
        <v>20.388120293149147</v>
      </c>
      <c r="C16" s="63"/>
      <c r="D16" s="63"/>
      <c r="E16" s="63"/>
      <c r="F16" s="63"/>
      <c r="G16" s="63"/>
      <c r="H16" s="63"/>
      <c r="I16" s="63"/>
      <c r="J16" s="63"/>
      <c r="K16" s="63"/>
      <c r="L16" s="63"/>
    </row>
    <row r="17" spans="1:12" s="45" customFormat="1" x14ac:dyDescent="0.2">
      <c r="A17" s="65" t="s">
        <v>8</v>
      </c>
      <c r="B17" s="51">
        <v>20.062881056273014</v>
      </c>
      <c r="C17" s="63"/>
      <c r="D17" s="63"/>
      <c r="E17" s="63"/>
      <c r="F17" s="63"/>
      <c r="G17" s="63"/>
      <c r="H17" s="63"/>
      <c r="I17" s="63"/>
      <c r="J17" s="63"/>
      <c r="K17" s="63"/>
      <c r="L17" s="63"/>
    </row>
    <row r="18" spans="1:12" s="45" customFormat="1" x14ac:dyDescent="0.2">
      <c r="A18" s="65" t="s">
        <v>159</v>
      </c>
      <c r="B18" s="51">
        <v>10.723855708320334</v>
      </c>
      <c r="C18" s="63"/>
      <c r="D18" s="63"/>
      <c r="E18" s="63"/>
      <c r="F18" s="63"/>
      <c r="G18" s="63"/>
      <c r="H18" s="63"/>
      <c r="I18" s="63"/>
      <c r="J18" s="63"/>
      <c r="K18" s="63"/>
      <c r="L18" s="63"/>
    </row>
    <row r="19" spans="1:12" s="45" customFormat="1" x14ac:dyDescent="0.2">
      <c r="A19" s="65" t="s">
        <v>13</v>
      </c>
      <c r="B19" s="57">
        <v>23.307155527032148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</row>
    <row r="20" spans="1:12" s="45" customFormat="1" ht="15" customHeight="1" x14ac:dyDescent="0.2">
      <c r="A20" s="6" t="s">
        <v>100</v>
      </c>
      <c r="B20" s="66">
        <f>SUM(B15:B19)</f>
        <v>100</v>
      </c>
      <c r="C20" s="21"/>
      <c r="D20" s="21"/>
      <c r="E20" s="21"/>
      <c r="F20" s="21"/>
      <c r="G20" s="21"/>
      <c r="H20" s="21"/>
      <c r="I20" s="21"/>
      <c r="J20" s="21"/>
      <c r="K20" s="21"/>
      <c r="L20" s="21"/>
    </row>
    <row r="21" spans="1:12" s="45" customFormat="1" x14ac:dyDescent="0.2">
      <c r="A21" s="63"/>
      <c r="B21" s="63"/>
    </row>
    <row r="22" spans="1:12" s="45" customFormat="1" x14ac:dyDescent="0.2">
      <c r="A22" s="64" t="s">
        <v>55</v>
      </c>
      <c r="B22" s="48"/>
    </row>
    <row r="23" spans="1:12" s="45" customFormat="1" x14ac:dyDescent="0.2">
      <c r="A23" s="65" t="s">
        <v>69</v>
      </c>
      <c r="B23" s="51">
        <v>14.039958048158155</v>
      </c>
    </row>
    <row r="24" spans="1:12" s="45" customFormat="1" x14ac:dyDescent="0.2">
      <c r="A24" s="65" t="s">
        <v>70</v>
      </c>
      <c r="B24" s="51">
        <v>18.761473504384341</v>
      </c>
    </row>
    <row r="25" spans="1:12" s="45" customFormat="1" x14ac:dyDescent="0.2">
      <c r="A25" s="65" t="s">
        <v>8</v>
      </c>
      <c r="B25" s="51">
        <v>17.992029150042715</v>
      </c>
      <c r="G25" s="4"/>
    </row>
    <row r="26" spans="1:12" s="45" customFormat="1" x14ac:dyDescent="0.2">
      <c r="A26" s="65" t="s">
        <v>159</v>
      </c>
      <c r="B26" s="51">
        <v>21.365199433433894</v>
      </c>
      <c r="G26" s="4"/>
    </row>
    <row r="27" spans="1:12" s="45" customFormat="1" x14ac:dyDescent="0.2">
      <c r="A27" s="65" t="s">
        <v>13</v>
      </c>
      <c r="B27" s="57">
        <v>27.841339863980885</v>
      </c>
    </row>
    <row r="28" spans="1:12" s="45" customFormat="1" x14ac:dyDescent="0.2">
      <c r="A28" s="6" t="s">
        <v>100</v>
      </c>
      <c r="B28" s="10">
        <f>SUM(B23:B27)</f>
        <v>100</v>
      </c>
    </row>
    <row r="29" spans="1:12" s="45" customFormat="1" x14ac:dyDescent="0.2"/>
    <row r="30" spans="1:12" s="45" customFormat="1" x14ac:dyDescent="0.2"/>
    <row r="31" spans="1:12" s="45" customFormat="1" x14ac:dyDescent="0.2"/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1:J26"/>
  <sheetViews>
    <sheetView showGridLines="0" zoomScale="80" zoomScaleNormal="80" workbookViewId="0">
      <selection activeCell="I29" sqref="I29"/>
    </sheetView>
  </sheetViews>
  <sheetFormatPr baseColWidth="10" defaultColWidth="9.33203125" defaultRowHeight="16" x14ac:dyDescent="0.2"/>
  <cols>
    <col min="1" max="1" width="50.6640625" style="45" customWidth="1"/>
    <col min="2" max="9" width="11.6640625" style="45" customWidth="1"/>
    <col min="10" max="10" width="11.6640625" style="45" bestFit="1" customWidth="1"/>
    <col min="11" max="16384" width="9.33203125" style="45"/>
  </cols>
  <sheetData>
    <row r="1" spans="1:10" ht="21" x14ac:dyDescent="0.25">
      <c r="A1" s="1" t="str">
        <f>'Indice-Index'!A20</f>
        <v xml:space="preserve">2.1 Media: TV </v>
      </c>
      <c r="B1" s="2"/>
      <c r="C1" s="2"/>
      <c r="D1" s="2"/>
      <c r="E1" s="2"/>
      <c r="F1" s="2"/>
      <c r="G1" s="2"/>
      <c r="H1" s="180"/>
      <c r="I1" s="180"/>
    </row>
    <row r="2" spans="1:10" ht="8.5" customHeight="1" x14ac:dyDescent="0.2"/>
    <row r="3" spans="1:10" x14ac:dyDescent="0.2">
      <c r="A3" s="44" t="s">
        <v>90</v>
      </c>
      <c r="B3" s="9"/>
      <c r="C3" s="9"/>
      <c r="D3" s="9"/>
      <c r="E3" s="9"/>
    </row>
    <row r="4" spans="1:10" ht="8.5" customHeight="1" x14ac:dyDescent="0.2">
      <c r="B4" s="11"/>
      <c r="C4" s="11"/>
      <c r="D4" s="11"/>
      <c r="E4" s="11"/>
      <c r="F4" s="11"/>
      <c r="G4" s="11"/>
      <c r="H4" s="54"/>
      <c r="I4" s="55"/>
      <c r="J4" s="55"/>
    </row>
    <row r="5" spans="1:10" x14ac:dyDescent="0.2">
      <c r="B5" s="214">
        <f>'1.1'!B4</f>
        <v>42705</v>
      </c>
      <c r="C5" s="214">
        <f>'1.1'!C4</f>
        <v>43070</v>
      </c>
      <c r="D5" s="214">
        <f>'1.1'!D4</f>
        <v>43435</v>
      </c>
      <c r="E5" s="214">
        <f>'1.1'!E4</f>
        <v>43800</v>
      </c>
      <c r="F5" s="214" t="str">
        <f>'1.1'!F4</f>
        <v>mar-20</v>
      </c>
      <c r="G5" s="214">
        <f>'1.1'!G4</f>
        <v>43983</v>
      </c>
      <c r="H5" s="214">
        <f>'1.1'!H4</f>
        <v>44075</v>
      </c>
      <c r="I5" s="214">
        <f>'1.1'!I4</f>
        <v>44166</v>
      </c>
    </row>
    <row r="6" spans="1:10" x14ac:dyDescent="0.2">
      <c r="B6" s="215" t="str">
        <f>'1.1'!B5</f>
        <v>dec-16</v>
      </c>
      <c r="C6" s="215" t="str">
        <f>'1.1'!C5</f>
        <v>dec-17</v>
      </c>
      <c r="D6" s="215" t="str">
        <f>'1.1'!D5</f>
        <v>dec-18</v>
      </c>
      <c r="E6" s="215" t="str">
        <f>'1.1'!E5</f>
        <v>dec-19</v>
      </c>
      <c r="F6" s="215">
        <f>'1.1'!F5</f>
        <v>43891</v>
      </c>
      <c r="G6" s="215" t="str">
        <f>'1.1'!G5</f>
        <v>june-20</v>
      </c>
      <c r="H6" s="215" t="str">
        <f>'1.1'!H5</f>
        <v>sept-20</v>
      </c>
      <c r="I6" s="215" t="str">
        <f>'1.1'!I5</f>
        <v>dec-20</v>
      </c>
    </row>
    <row r="7" spans="1:10" x14ac:dyDescent="0.2">
      <c r="A7" s="76" t="s">
        <v>82</v>
      </c>
      <c r="B7" s="115">
        <v>23.67</v>
      </c>
      <c r="C7" s="115">
        <v>22.81</v>
      </c>
      <c r="D7" s="115">
        <v>22.73</v>
      </c>
      <c r="E7" s="115">
        <v>22.74</v>
      </c>
      <c r="F7" s="115">
        <v>25.590000000000003</v>
      </c>
      <c r="G7" s="115">
        <v>23.61</v>
      </c>
      <c r="H7" s="110">
        <v>24.32</v>
      </c>
      <c r="I7" s="110">
        <v>24.71</v>
      </c>
    </row>
    <row r="8" spans="1:10" x14ac:dyDescent="0.2">
      <c r="A8" s="76" t="s">
        <v>83</v>
      </c>
      <c r="B8" s="115">
        <v>19.059999999999999</v>
      </c>
      <c r="C8" s="115">
        <v>19.39</v>
      </c>
      <c r="D8" s="115">
        <v>19.27</v>
      </c>
      <c r="E8" s="115">
        <v>18.190000000000001</v>
      </c>
      <c r="F8" s="115">
        <v>21.28</v>
      </c>
      <c r="G8" s="115">
        <v>19.02</v>
      </c>
      <c r="H8" s="110">
        <v>18.670000000000002</v>
      </c>
      <c r="I8" s="110">
        <v>19.399999999999999</v>
      </c>
    </row>
    <row r="9" spans="1:10" x14ac:dyDescent="0.2">
      <c r="A9" s="76" t="s">
        <v>84</v>
      </c>
      <c r="B9" s="115">
        <v>11.7</v>
      </c>
      <c r="C9" s="115">
        <v>12.12</v>
      </c>
      <c r="D9" s="115">
        <v>13.18</v>
      </c>
      <c r="E9" s="115">
        <v>12.76</v>
      </c>
      <c r="F9" s="115">
        <v>16.82</v>
      </c>
      <c r="G9" s="115">
        <v>15.120000000000001</v>
      </c>
      <c r="H9" s="110">
        <v>14.44</v>
      </c>
      <c r="I9" s="110">
        <v>14.77</v>
      </c>
    </row>
    <row r="10" spans="1:10" x14ac:dyDescent="0.2">
      <c r="A10" s="76" t="s">
        <v>85</v>
      </c>
      <c r="B10" s="115">
        <v>10.9</v>
      </c>
      <c r="C10" s="115">
        <v>10.91</v>
      </c>
      <c r="D10" s="115">
        <v>11.9</v>
      </c>
      <c r="E10" s="115">
        <v>11.29</v>
      </c>
      <c r="F10" s="115">
        <v>13.530000000000001</v>
      </c>
      <c r="G10" s="115">
        <v>12.26</v>
      </c>
      <c r="H10" s="110">
        <v>12.31</v>
      </c>
      <c r="I10" s="110">
        <v>12.920000000000002</v>
      </c>
    </row>
    <row r="11" spans="1:10" x14ac:dyDescent="0.2">
      <c r="A11" s="76" t="s">
        <v>86</v>
      </c>
      <c r="B11" s="115">
        <v>8.02</v>
      </c>
      <c r="C11" s="115">
        <v>7.17</v>
      </c>
      <c r="D11" s="115">
        <v>7.24</v>
      </c>
      <c r="E11" s="115">
        <v>6.25</v>
      </c>
      <c r="F11" s="115">
        <v>8.34</v>
      </c>
      <c r="G11" s="115">
        <v>7.3800000000000008</v>
      </c>
      <c r="H11" s="110">
        <v>7.51</v>
      </c>
      <c r="I11" s="110">
        <v>6.93</v>
      </c>
    </row>
    <row r="12" spans="1:10" x14ac:dyDescent="0.2">
      <c r="A12" s="76" t="s">
        <v>87</v>
      </c>
      <c r="B12" s="115">
        <v>6.04</v>
      </c>
      <c r="C12" s="115">
        <v>4.79</v>
      </c>
      <c r="D12" s="115">
        <v>5.45</v>
      </c>
      <c r="E12" s="115">
        <v>4.9000000000000004</v>
      </c>
      <c r="F12" s="115">
        <v>5.92</v>
      </c>
      <c r="G12" s="115">
        <v>5.14</v>
      </c>
      <c r="H12" s="115">
        <v>5.04</v>
      </c>
      <c r="I12" s="115">
        <v>5.15</v>
      </c>
    </row>
    <row r="13" spans="1:10" x14ac:dyDescent="0.2">
      <c r="A13" s="76" t="s">
        <v>88</v>
      </c>
      <c r="B13" s="115">
        <v>5.59</v>
      </c>
      <c r="C13" s="115">
        <v>5.69</v>
      </c>
      <c r="D13" s="115">
        <v>5.67</v>
      </c>
      <c r="E13" s="115">
        <v>6.09</v>
      </c>
      <c r="F13" s="115">
        <v>6.5299999999999994</v>
      </c>
      <c r="G13" s="115">
        <v>6.35</v>
      </c>
      <c r="H13" s="115">
        <v>5.88</v>
      </c>
      <c r="I13" s="110">
        <v>5.79</v>
      </c>
    </row>
    <row r="14" spans="1:10" x14ac:dyDescent="0.2">
      <c r="A14" s="76" t="s">
        <v>89</v>
      </c>
      <c r="B14" s="115">
        <v>3.8599999999999994</v>
      </c>
      <c r="C14" s="115">
        <v>4.2700000000000005</v>
      </c>
      <c r="D14" s="115">
        <v>3.5900000000000003</v>
      </c>
      <c r="E14" s="115">
        <v>4.1300000000000008</v>
      </c>
      <c r="F14" s="115">
        <v>4.0199999999999996</v>
      </c>
      <c r="G14" s="115">
        <v>3.6699999999999995</v>
      </c>
      <c r="H14" s="115">
        <v>3.45</v>
      </c>
      <c r="I14" s="115">
        <v>3.55</v>
      </c>
    </row>
    <row r="15" spans="1:10" ht="7.5" customHeight="1" x14ac:dyDescent="0.2">
      <c r="B15" s="67"/>
      <c r="C15" s="67"/>
      <c r="D15" s="67"/>
      <c r="E15" s="67"/>
      <c r="F15" s="67"/>
      <c r="G15" s="67"/>
      <c r="H15" s="67"/>
      <c r="I15" s="67"/>
    </row>
    <row r="16" spans="1:10" s="12" customFormat="1" x14ac:dyDescent="0.2">
      <c r="A16" s="44" t="s">
        <v>91</v>
      </c>
      <c r="D16" s="35"/>
      <c r="F16" s="45"/>
    </row>
    <row r="17" spans="1:9" s="12" customFormat="1" ht="7.5" customHeight="1" x14ac:dyDescent="0.2">
      <c r="F17" s="45"/>
    </row>
    <row r="18" spans="1:9" s="12" customFormat="1" x14ac:dyDescent="0.2">
      <c r="B18" s="213" t="str">
        <f>'1.1'!L4</f>
        <v>12/2020 (in %)</v>
      </c>
      <c r="C18" s="213"/>
      <c r="D18" s="213" t="str">
        <f>'1.1'!O4</f>
        <v>Var/Chg. vs 12/2019 (p.p.)</v>
      </c>
      <c r="G18" s="46"/>
      <c r="H18" s="18"/>
      <c r="I18" s="47"/>
    </row>
    <row r="19" spans="1:9" s="12" customFormat="1" x14ac:dyDescent="0.2">
      <c r="B19" s="213"/>
      <c r="D19" s="79"/>
      <c r="G19" s="46"/>
      <c r="H19" s="18"/>
      <c r="I19" s="47"/>
    </row>
    <row r="20" spans="1:9" x14ac:dyDescent="0.2">
      <c r="A20" s="76" t="s">
        <v>0</v>
      </c>
      <c r="B20" s="75">
        <v>35.4</v>
      </c>
      <c r="C20" s="149"/>
      <c r="D20" s="75">
        <v>-0.39999999999999858</v>
      </c>
      <c r="G20" s="16"/>
      <c r="H20" s="19"/>
      <c r="I20" s="20"/>
    </row>
    <row r="21" spans="1:9" x14ac:dyDescent="0.2">
      <c r="A21" s="76" t="s">
        <v>1</v>
      </c>
      <c r="B21" s="75">
        <v>32.229999999999997</v>
      </c>
      <c r="C21" s="149"/>
      <c r="D21" s="75">
        <v>-0.19000000000000483</v>
      </c>
      <c r="F21" s="9"/>
      <c r="G21" s="9"/>
    </row>
    <row r="22" spans="1:9" x14ac:dyDescent="0.2">
      <c r="A22" s="76" t="s">
        <v>2</v>
      </c>
      <c r="B22" s="75">
        <v>6.98</v>
      </c>
      <c r="C22" s="149"/>
      <c r="D22" s="75">
        <v>-0.58999999999999986</v>
      </c>
      <c r="F22" s="9"/>
      <c r="G22" s="9"/>
    </row>
    <row r="23" spans="1:9" x14ac:dyDescent="0.2">
      <c r="A23" s="76" t="s">
        <v>284</v>
      </c>
      <c r="B23" s="75">
        <v>6.41</v>
      </c>
      <c r="C23" s="149"/>
      <c r="D23" s="75">
        <v>-0.46999999999999975</v>
      </c>
    </row>
    <row r="24" spans="1:9" x14ac:dyDescent="0.2">
      <c r="A24" s="76" t="s">
        <v>285</v>
      </c>
      <c r="B24" s="75">
        <v>3.51</v>
      </c>
      <c r="C24" s="149"/>
      <c r="D24" s="75">
        <v>-0.20000000000000018</v>
      </c>
    </row>
    <row r="25" spans="1:9" x14ac:dyDescent="0.2">
      <c r="A25" s="116" t="s">
        <v>92</v>
      </c>
      <c r="B25" s="75">
        <v>15.469999999999999</v>
      </c>
      <c r="C25" s="76"/>
      <c r="D25" s="75">
        <v>1.8499999999999943</v>
      </c>
    </row>
    <row r="26" spans="1:9" x14ac:dyDescent="0.2">
      <c r="A26" s="117" t="s">
        <v>100</v>
      </c>
      <c r="B26" s="153">
        <f>+B20+B21+B22+B23+B24+B25</f>
        <v>100</v>
      </c>
      <c r="C26" s="118"/>
      <c r="D26" s="118">
        <f>+D20+D21+D22+D23+D24+D25</f>
        <v>-8.8817841970012523E-15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N20"/>
  <sheetViews>
    <sheetView showGridLines="0" zoomScale="80" zoomScaleNormal="80" workbookViewId="0">
      <selection activeCell="A2" sqref="A2"/>
    </sheetView>
  </sheetViews>
  <sheetFormatPr baseColWidth="10" defaultColWidth="9.33203125" defaultRowHeight="16" x14ac:dyDescent="0.2"/>
  <cols>
    <col min="1" max="1" width="77.1640625" style="18" customWidth="1"/>
    <col min="2" max="2" width="14" style="18" customWidth="1"/>
    <col min="3" max="9" width="10.33203125" style="18" customWidth="1"/>
    <col min="10" max="14" width="10.6640625" style="18" bestFit="1" customWidth="1"/>
    <col min="15" max="16384" width="9.33203125" style="18"/>
  </cols>
  <sheetData>
    <row r="1" spans="1:14" ht="21" x14ac:dyDescent="0.25">
      <c r="A1" s="338" t="str">
        <f>'Indice-Index'!A21</f>
        <v>2.2 Media: Quotidiani - Newspapers</v>
      </c>
      <c r="B1" s="339"/>
      <c r="C1" s="339"/>
      <c r="D1" s="339"/>
      <c r="E1" s="339"/>
      <c r="F1" s="339"/>
      <c r="G1" s="181"/>
      <c r="H1" s="181"/>
      <c r="I1" s="181"/>
      <c r="J1" s="78"/>
      <c r="K1" s="78"/>
      <c r="L1" s="78"/>
      <c r="M1" s="78"/>
      <c r="N1" s="78"/>
    </row>
    <row r="2" spans="1:14" x14ac:dyDescent="0.2">
      <c r="A2" s="45"/>
      <c r="B2" s="45"/>
      <c r="C2" s="45"/>
      <c r="D2" s="45"/>
      <c r="E2" s="45"/>
      <c r="F2" s="45"/>
      <c r="G2" s="45"/>
      <c r="H2" s="45"/>
      <c r="I2" s="45"/>
    </row>
    <row r="3" spans="1:14" x14ac:dyDescent="0.2">
      <c r="A3" s="43"/>
      <c r="B3" s="280" t="str">
        <f>'2.1'!B18</f>
        <v>12/2020 (in %)</v>
      </c>
      <c r="C3" s="280"/>
      <c r="D3" s="163" t="str">
        <f>'2.1'!D18</f>
        <v>Var/Chg. vs 12/2019 (p.p.)</v>
      </c>
      <c r="E3" s="280"/>
      <c r="F3" s="45"/>
      <c r="G3" s="45"/>
      <c r="H3" s="45"/>
      <c r="I3" s="134"/>
    </row>
    <row r="4" spans="1:14" x14ac:dyDescent="0.2">
      <c r="A4" s="44" t="s">
        <v>172</v>
      </c>
      <c r="B4" s="281"/>
      <c r="C4" s="47"/>
      <c r="D4" s="282"/>
      <c r="E4" s="45"/>
      <c r="F4" s="45"/>
      <c r="G4" s="45"/>
      <c r="H4" s="45"/>
      <c r="I4" s="134"/>
    </row>
    <row r="5" spans="1:14" x14ac:dyDescent="0.2">
      <c r="A5" s="45" t="s">
        <v>202</v>
      </c>
      <c r="B5" s="135">
        <v>25.400985440482565</v>
      </c>
      <c r="C5" s="134"/>
      <c r="D5" s="142">
        <v>2.2556990047042298</v>
      </c>
      <c r="F5" s="45"/>
      <c r="G5" s="45"/>
      <c r="H5" s="45"/>
      <c r="I5" s="134"/>
    </row>
    <row r="6" spans="1:14" x14ac:dyDescent="0.2">
      <c r="A6" s="45" t="s">
        <v>179</v>
      </c>
      <c r="B6" s="135">
        <v>16.077444499900178</v>
      </c>
      <c r="C6" s="134"/>
      <c r="D6" s="142">
        <v>-1.1140773557878809</v>
      </c>
      <c r="F6" s="45"/>
      <c r="G6" s="45"/>
      <c r="H6" s="45"/>
      <c r="I6" s="134"/>
    </row>
    <row r="7" spans="1:14" x14ac:dyDescent="0.2">
      <c r="A7" s="45" t="s">
        <v>93</v>
      </c>
      <c r="B7" s="135">
        <v>8.6536915727404171</v>
      </c>
      <c r="C7" s="134"/>
      <c r="D7" s="135">
        <v>-6.3713051995543779E-2</v>
      </c>
      <c r="F7" s="45"/>
      <c r="G7" s="45"/>
      <c r="H7" s="45"/>
      <c r="I7" s="134"/>
    </row>
    <row r="8" spans="1:14" x14ac:dyDescent="0.2">
      <c r="A8" s="45" t="s">
        <v>43</v>
      </c>
      <c r="B8" s="135">
        <v>8.4066003773817783</v>
      </c>
      <c r="C8" s="134"/>
      <c r="D8" s="142">
        <v>-0.13113819654059</v>
      </c>
      <c r="F8" s="45"/>
      <c r="G8" s="45"/>
      <c r="H8" s="45"/>
      <c r="I8" s="134"/>
    </row>
    <row r="9" spans="1:14" x14ac:dyDescent="0.2">
      <c r="A9" s="45" t="s">
        <v>352</v>
      </c>
      <c r="B9" s="136">
        <v>4.7580080156278397</v>
      </c>
      <c r="C9" s="134"/>
      <c r="D9" s="142">
        <v>-0.38435086879849933</v>
      </c>
      <c r="F9" s="45"/>
      <c r="G9" s="45"/>
      <c r="H9" s="45"/>
      <c r="I9" s="134"/>
    </row>
    <row r="10" spans="1:14" x14ac:dyDescent="0.2">
      <c r="A10" s="45" t="s">
        <v>236</v>
      </c>
      <c r="B10" s="135">
        <v>4.3589262715583059</v>
      </c>
      <c r="C10" s="134"/>
      <c r="D10" s="142">
        <v>-0.56241953158171487</v>
      </c>
      <c r="F10" s="45"/>
      <c r="G10" s="45"/>
      <c r="H10" s="45"/>
      <c r="I10" s="134"/>
    </row>
    <row r="11" spans="1:14" x14ac:dyDescent="0.2">
      <c r="A11" s="45" t="s">
        <v>92</v>
      </c>
      <c r="B11" s="135">
        <v>32.344343822308915</v>
      </c>
      <c r="C11" s="134"/>
      <c r="D11" s="142">
        <v>0</v>
      </c>
      <c r="F11" s="45"/>
      <c r="G11" s="45"/>
      <c r="H11" s="45"/>
      <c r="I11" s="134"/>
    </row>
    <row r="12" spans="1:14" x14ac:dyDescent="0.2">
      <c r="A12" s="6" t="s">
        <v>100</v>
      </c>
      <c r="B12" s="137">
        <f>SUM(B5:B11)</f>
        <v>99.999999999999986</v>
      </c>
      <c r="C12" s="137"/>
      <c r="D12" s="143"/>
      <c r="E12" s="45"/>
      <c r="F12" s="45"/>
      <c r="G12" s="45"/>
      <c r="H12" s="45"/>
      <c r="I12" s="134"/>
    </row>
    <row r="13" spans="1:14" x14ac:dyDescent="0.2">
      <c r="B13" s="45"/>
      <c r="C13" s="45"/>
      <c r="D13" s="45"/>
      <c r="E13" s="45"/>
      <c r="F13" s="43"/>
      <c r="G13" s="45"/>
      <c r="H13" s="45"/>
      <c r="I13" s="45"/>
    </row>
    <row r="14" spans="1:14" x14ac:dyDescent="0.2">
      <c r="B14" s="43"/>
      <c r="C14" s="43"/>
      <c r="D14" s="43"/>
      <c r="E14" s="43"/>
      <c r="F14" s="43"/>
      <c r="G14" s="43"/>
      <c r="H14" s="43"/>
      <c r="I14" s="45"/>
    </row>
    <row r="15" spans="1:14" x14ac:dyDescent="0.2">
      <c r="A15" s="34"/>
      <c r="B15" s="229">
        <f>'2.1'!B5</f>
        <v>42705</v>
      </c>
      <c r="C15" s="229">
        <f>'2.1'!C5</f>
        <v>43070</v>
      </c>
      <c r="D15" s="229">
        <f>'2.1'!D5</f>
        <v>43435</v>
      </c>
      <c r="E15" s="229">
        <f>'2.1'!E5</f>
        <v>43800</v>
      </c>
      <c r="F15" s="229" t="str">
        <f>'2.1'!F5</f>
        <v>mar-20</v>
      </c>
      <c r="G15" s="229">
        <f>'2.1'!G5</f>
        <v>43983</v>
      </c>
      <c r="H15" s="229">
        <f>'2.1'!H5</f>
        <v>44075</v>
      </c>
      <c r="I15" s="229">
        <f>'2.1'!I5</f>
        <v>44166</v>
      </c>
    </row>
    <row r="16" spans="1:14" x14ac:dyDescent="0.2">
      <c r="A16" s="44" t="s">
        <v>293</v>
      </c>
      <c r="B16" s="228" t="str">
        <f>'2.1'!B6</f>
        <v>dec-16</v>
      </c>
      <c r="C16" s="228" t="str">
        <f>'2.1'!C6</f>
        <v>dec-17</v>
      </c>
      <c r="D16" s="228" t="str">
        <f>'2.1'!D6</f>
        <v>dec-18</v>
      </c>
      <c r="E16" s="228" t="str">
        <f>'2.1'!E6</f>
        <v>dec-19</v>
      </c>
      <c r="F16" s="228">
        <f>'2.1'!F6</f>
        <v>43891</v>
      </c>
      <c r="G16" s="228" t="str">
        <f>'2.1'!G6</f>
        <v>june-20</v>
      </c>
      <c r="H16" s="228" t="str">
        <f>'2.1'!H6</f>
        <v>sept-20</v>
      </c>
      <c r="I16" s="228" t="str">
        <f>'2.1'!I6</f>
        <v>dec-20</v>
      </c>
    </row>
    <row r="17" spans="1:9" x14ac:dyDescent="0.2">
      <c r="A17" s="138" t="s">
        <v>292</v>
      </c>
      <c r="B17" s="139"/>
      <c r="C17" s="139"/>
      <c r="D17" s="139"/>
      <c r="E17" s="139"/>
      <c r="F17" s="139"/>
      <c r="G17" s="139"/>
      <c r="H17" s="139"/>
      <c r="I17" s="139"/>
    </row>
    <row r="18" spans="1:9" x14ac:dyDescent="0.2">
      <c r="A18" s="140" t="s">
        <v>173</v>
      </c>
      <c r="B18" s="155">
        <v>48008.031000000003</v>
      </c>
      <c r="C18" s="155">
        <v>43208.783000000003</v>
      </c>
      <c r="D18" s="155">
        <v>39707.277000000002</v>
      </c>
      <c r="E18" s="155">
        <v>35761.288999999997</v>
      </c>
      <c r="F18" s="155">
        <v>32715.010999999999</v>
      </c>
      <c r="G18" s="155">
        <v>29471.411</v>
      </c>
      <c r="H18" s="155">
        <v>32565.17</v>
      </c>
      <c r="I18" s="155">
        <v>30100.766</v>
      </c>
    </row>
    <row r="19" spans="1:9" x14ac:dyDescent="0.2">
      <c r="A19" s="140" t="s">
        <v>174</v>
      </c>
      <c r="B19" s="155">
        <v>5170.6319999999996</v>
      </c>
      <c r="C19" s="155">
        <v>4437.8249999999998</v>
      </c>
      <c r="D19" s="155">
        <v>4221.3829999999998</v>
      </c>
      <c r="E19" s="155">
        <v>4283.5910000000003</v>
      </c>
      <c r="F19" s="155">
        <v>4397.1580000000004</v>
      </c>
      <c r="G19" s="155">
        <v>4502.5079999999998</v>
      </c>
      <c r="H19" s="155">
        <v>4551.8500000000004</v>
      </c>
      <c r="I19" s="155">
        <v>4505.05</v>
      </c>
    </row>
    <row r="20" spans="1:9" x14ac:dyDescent="0.2">
      <c r="A20" s="141" t="s">
        <v>175</v>
      </c>
      <c r="B20" s="154">
        <f>+B19+B18</f>
        <v>53178.663</v>
      </c>
      <c r="C20" s="154">
        <f t="shared" ref="C20:I20" si="0">+C19+C18</f>
        <v>47646.608</v>
      </c>
      <c r="D20" s="154">
        <f t="shared" si="0"/>
        <v>43928.66</v>
      </c>
      <c r="E20" s="154">
        <f t="shared" si="0"/>
        <v>40044.879999999997</v>
      </c>
      <c r="F20" s="154">
        <f t="shared" si="0"/>
        <v>37112.169000000002</v>
      </c>
      <c r="G20" s="154">
        <f t="shared" si="0"/>
        <v>33973.919000000002</v>
      </c>
      <c r="H20" s="154">
        <f t="shared" si="0"/>
        <v>37117.019999999997</v>
      </c>
      <c r="I20" s="154">
        <f t="shared" si="0"/>
        <v>34605.815999999999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W20"/>
  <sheetViews>
    <sheetView showGridLines="0" zoomScale="80" zoomScaleNormal="80" workbookViewId="0">
      <selection activeCell="A2" sqref="A2"/>
    </sheetView>
  </sheetViews>
  <sheetFormatPr baseColWidth="10" defaultColWidth="9.33203125" defaultRowHeight="16" x14ac:dyDescent="0.2"/>
  <cols>
    <col min="1" max="1" width="35.6640625" style="18" customWidth="1"/>
    <col min="2" max="7" width="12.33203125" style="18" customWidth="1"/>
    <col min="8" max="8" width="22" style="18" customWidth="1"/>
    <col min="9" max="9" width="11.6640625" style="18" customWidth="1"/>
    <col min="10" max="17" width="14" style="18" customWidth="1"/>
    <col min="18" max="23" width="10.6640625" style="18" bestFit="1" customWidth="1"/>
    <col min="24" max="16384" width="9.33203125" style="18"/>
  </cols>
  <sheetData>
    <row r="1" spans="1:23" ht="21" x14ac:dyDescent="0.25">
      <c r="A1" s="22" t="str">
        <f>+'Indice-Index'!A22</f>
        <v>2.3 Media: Internet audience dei principali operatori  - Internet: active users of the main operators</v>
      </c>
      <c r="B1" s="182"/>
      <c r="C1" s="182"/>
      <c r="D1" s="182"/>
      <c r="E1" s="182"/>
      <c r="F1" s="182"/>
      <c r="G1" s="181"/>
      <c r="H1" s="181"/>
      <c r="I1" s="181"/>
      <c r="J1" s="181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</row>
    <row r="2" spans="1:23" x14ac:dyDescent="0.2">
      <c r="A2" s="45"/>
      <c r="B2" s="45"/>
      <c r="C2" s="45"/>
      <c r="D2" s="45"/>
      <c r="E2" s="45"/>
      <c r="F2" s="45"/>
      <c r="G2" s="45"/>
      <c r="H2" s="45"/>
      <c r="I2" s="45"/>
      <c r="J2" s="45"/>
    </row>
    <row r="3" spans="1:23" x14ac:dyDescent="0.2">
      <c r="A3" s="44" t="s">
        <v>171</v>
      </c>
      <c r="B3" s="45"/>
      <c r="C3" s="45"/>
      <c r="D3" s="45"/>
      <c r="E3" s="45"/>
      <c r="F3" s="45"/>
      <c r="G3" s="45"/>
      <c r="H3" s="45"/>
      <c r="I3" s="45"/>
      <c r="J3" s="45"/>
    </row>
    <row r="4" spans="1:23" ht="31.5" customHeight="1" x14ac:dyDescent="0.2">
      <c r="A4" s="340" t="s">
        <v>200</v>
      </c>
      <c r="B4" s="340"/>
      <c r="C4" s="340"/>
      <c r="D4" s="340"/>
      <c r="E4" s="340"/>
      <c r="F4" s="45"/>
      <c r="G4" s="45"/>
      <c r="H4" s="340" t="s">
        <v>201</v>
      </c>
      <c r="I4" s="340"/>
      <c r="J4" s="340"/>
    </row>
    <row r="5" spans="1:23" x14ac:dyDescent="0.2">
      <c r="A5" s="12"/>
      <c r="B5" s="232" t="s">
        <v>302</v>
      </c>
      <c r="C5" s="233" t="s">
        <v>303</v>
      </c>
      <c r="D5" s="233" t="s">
        <v>226</v>
      </c>
      <c r="E5" s="233" t="s">
        <v>304</v>
      </c>
      <c r="F5" s="43"/>
      <c r="G5" s="45"/>
      <c r="H5" s="12"/>
      <c r="I5" s="157" t="str">
        <f>B5</f>
        <v>dic-17</v>
      </c>
      <c r="J5" s="157" t="str">
        <f>E5</f>
        <v>dic-20</v>
      </c>
    </row>
    <row r="6" spans="1:23" x14ac:dyDescent="0.2">
      <c r="A6" s="6"/>
      <c r="B6" s="156" t="str">
        <f>'2.1'!C6</f>
        <v>dec-17</v>
      </c>
      <c r="C6" s="156" t="str">
        <f>'2.1'!D6</f>
        <v>dec-18</v>
      </c>
      <c r="D6" s="156" t="str">
        <f>'2.1'!E6</f>
        <v>dec-19</v>
      </c>
      <c r="E6" s="156" t="str">
        <f>'2.1'!I6</f>
        <v>dec-20</v>
      </c>
      <c r="F6" s="43"/>
      <c r="G6" s="45"/>
      <c r="H6" s="158"/>
      <c r="I6" s="157" t="str">
        <f>B6</f>
        <v>dec-17</v>
      </c>
      <c r="J6" s="157" t="str">
        <f>E6</f>
        <v>dec-20</v>
      </c>
    </row>
    <row r="7" spans="1:23" x14ac:dyDescent="0.2">
      <c r="A7" s="76" t="s">
        <v>3</v>
      </c>
      <c r="B7" s="115">
        <v>32.283000000000001</v>
      </c>
      <c r="C7" s="115">
        <v>41.335999999999999</v>
      </c>
      <c r="D7" s="115">
        <v>40.738999999999997</v>
      </c>
      <c r="E7" s="115">
        <v>43.713000000000001</v>
      </c>
      <c r="F7" s="43"/>
      <c r="G7" s="45"/>
      <c r="H7" s="76" t="s">
        <v>3</v>
      </c>
      <c r="I7" s="246">
        <v>0.27942129629629631</v>
      </c>
      <c r="J7" s="244">
        <v>0.5001620370370371</v>
      </c>
    </row>
    <row r="8" spans="1:23" x14ac:dyDescent="0.2">
      <c r="A8" s="76" t="s">
        <v>4</v>
      </c>
      <c r="B8" s="115">
        <v>28.605</v>
      </c>
      <c r="C8" s="115">
        <v>36.619999999999997</v>
      </c>
      <c r="D8" s="115">
        <v>37.261000000000003</v>
      </c>
      <c r="E8" s="115">
        <v>40.212000000000003</v>
      </c>
      <c r="F8" s="43"/>
      <c r="G8" s="45"/>
      <c r="H8" s="76" t="s">
        <v>4</v>
      </c>
      <c r="I8" s="244">
        <v>1.0128240740740739</v>
      </c>
      <c r="J8" s="244">
        <v>1.1008680555555557</v>
      </c>
    </row>
    <row r="9" spans="1:23" x14ac:dyDescent="0.2">
      <c r="A9" s="76" t="s">
        <v>6</v>
      </c>
      <c r="B9" s="115">
        <v>23.071000000000002</v>
      </c>
      <c r="C9" s="115">
        <v>31.084</v>
      </c>
      <c r="D9" s="115">
        <v>32.655999999999999</v>
      </c>
      <c r="E9" s="115">
        <v>34.860999999999997</v>
      </c>
      <c r="F9" s="43"/>
      <c r="G9" s="43"/>
      <c r="H9" s="76" t="s">
        <v>6</v>
      </c>
      <c r="I9" s="246">
        <v>5.752314814814815E-2</v>
      </c>
      <c r="J9" s="245">
        <v>0.10826388888888888</v>
      </c>
    </row>
    <row r="10" spans="1:23" x14ac:dyDescent="0.2">
      <c r="A10" s="76" t="s">
        <v>5</v>
      </c>
      <c r="B10" s="115">
        <v>22.837</v>
      </c>
      <c r="C10" s="115">
        <v>24.798999999999999</v>
      </c>
      <c r="D10" s="115">
        <v>29.576000000000001</v>
      </c>
      <c r="E10" s="115">
        <v>32.99</v>
      </c>
      <c r="F10" s="43"/>
      <c r="G10" s="43"/>
      <c r="H10" s="76" t="s">
        <v>5</v>
      </c>
      <c r="I10" s="246">
        <v>4.8923611111111105E-2</v>
      </c>
      <c r="J10" s="245">
        <v>6.4479166666666657E-2</v>
      </c>
    </row>
    <row r="11" spans="1:23" x14ac:dyDescent="0.2">
      <c r="A11" s="76" t="s">
        <v>353</v>
      </c>
      <c r="B11" s="115">
        <v>11.363</v>
      </c>
      <c r="C11" s="115">
        <v>24.015000000000001</v>
      </c>
      <c r="D11" s="115">
        <v>27.376000000000001</v>
      </c>
      <c r="E11" s="115">
        <v>32.170999999999999</v>
      </c>
      <c r="F11" s="43"/>
      <c r="G11" s="43"/>
      <c r="H11" s="76" t="s">
        <v>353</v>
      </c>
      <c r="I11" s="246">
        <v>1.2916666666666667E-2</v>
      </c>
      <c r="J11" s="245">
        <v>1.4687499999999999E-2</v>
      </c>
    </row>
    <row r="12" spans="1:23" x14ac:dyDescent="0.2">
      <c r="A12" s="76" t="s">
        <v>354</v>
      </c>
      <c r="B12" s="115">
        <v>13.847</v>
      </c>
      <c r="C12" s="115">
        <v>24.518000000000001</v>
      </c>
      <c r="D12" s="115">
        <v>27.379000000000001</v>
      </c>
      <c r="E12" s="115">
        <v>30.628</v>
      </c>
      <c r="F12" s="43"/>
      <c r="G12" s="43"/>
      <c r="H12" s="76" t="s">
        <v>354</v>
      </c>
      <c r="I12" s="246">
        <v>1.8935185185185183E-2</v>
      </c>
      <c r="J12" s="245">
        <v>1.6446759259259262E-2</v>
      </c>
    </row>
    <row r="13" spans="1:23" x14ac:dyDescent="0.2">
      <c r="A13" s="76" t="s">
        <v>1</v>
      </c>
      <c r="B13" s="115">
        <v>11.725</v>
      </c>
      <c r="C13" s="115">
        <v>18.914999999999999</v>
      </c>
      <c r="D13" s="115">
        <v>21.376999999999999</v>
      </c>
      <c r="E13" s="115">
        <v>29.439</v>
      </c>
      <c r="F13" s="43"/>
      <c r="G13" s="43"/>
      <c r="H13" s="76" t="s">
        <v>1</v>
      </c>
      <c r="I13" s="246">
        <v>1.6435185185185188E-2</v>
      </c>
      <c r="J13" s="245">
        <v>4.341435185185185E-2</v>
      </c>
    </row>
    <row r="14" spans="1:23" x14ac:dyDescent="0.2">
      <c r="A14" s="76" t="s">
        <v>204</v>
      </c>
      <c r="B14" s="115">
        <v>17.015000000000001</v>
      </c>
      <c r="C14" s="115">
        <v>25.54</v>
      </c>
      <c r="D14" s="115">
        <v>27.126000000000001</v>
      </c>
      <c r="E14" s="115">
        <v>29.088000000000001</v>
      </c>
      <c r="F14" s="43"/>
      <c r="G14" s="43"/>
      <c r="H14" s="76" t="s">
        <v>204</v>
      </c>
      <c r="I14" s="246">
        <v>8.2523148148148148E-3</v>
      </c>
      <c r="J14" s="245">
        <v>1.554398148148148E-2</v>
      </c>
    </row>
    <row r="15" spans="1:23" x14ac:dyDescent="0.2">
      <c r="A15" s="76" t="s">
        <v>355</v>
      </c>
      <c r="B15" s="115">
        <v>9.3149999999999995</v>
      </c>
      <c r="C15" s="115">
        <v>23.315999999999999</v>
      </c>
      <c r="D15" s="115">
        <v>27.085000000000001</v>
      </c>
      <c r="E15" s="115">
        <v>29.074000000000002</v>
      </c>
      <c r="F15" s="43"/>
      <c r="G15" s="43"/>
      <c r="H15" s="76" t="s">
        <v>355</v>
      </c>
      <c r="I15" s="246">
        <v>1.136574074074074E-2</v>
      </c>
      <c r="J15" s="245">
        <v>6.7476851851851856E-3</v>
      </c>
    </row>
    <row r="16" spans="1:23" x14ac:dyDescent="0.2">
      <c r="A16" s="76" t="s">
        <v>203</v>
      </c>
      <c r="B16" s="115">
        <v>18.398</v>
      </c>
      <c r="C16" s="115">
        <v>26.157</v>
      </c>
      <c r="D16" s="115">
        <v>26.157</v>
      </c>
      <c r="E16" s="115">
        <v>27.361999999999998</v>
      </c>
      <c r="F16" s="43"/>
      <c r="G16" s="43"/>
      <c r="H16" s="76" t="s">
        <v>203</v>
      </c>
      <c r="I16" s="246">
        <v>6.4409722222222229E-2</v>
      </c>
      <c r="J16" s="245">
        <v>4.2037037037037039E-2</v>
      </c>
    </row>
    <row r="17" spans="1:10" x14ac:dyDescent="0.2">
      <c r="A17" s="45"/>
      <c r="B17" s="45"/>
      <c r="C17" s="45"/>
      <c r="D17" s="45"/>
      <c r="E17" s="45"/>
      <c r="F17" s="45"/>
      <c r="G17" s="45"/>
      <c r="H17" s="45"/>
      <c r="I17" s="45"/>
      <c r="J17" s="45"/>
    </row>
    <row r="18" spans="1:10" x14ac:dyDescent="0.2">
      <c r="B18" s="284"/>
      <c r="C18" s="284"/>
      <c r="D18" s="284"/>
      <c r="E18" s="284"/>
    </row>
    <row r="19" spans="1:10" x14ac:dyDescent="0.2">
      <c r="B19" s="284"/>
      <c r="C19" s="284"/>
      <c r="D19" s="284"/>
      <c r="E19" s="284"/>
    </row>
    <row r="20" spans="1:10" x14ac:dyDescent="0.2">
      <c r="B20" s="284"/>
      <c r="C20" s="284"/>
      <c r="D20" s="284"/>
      <c r="E20" s="284"/>
    </row>
  </sheetData>
  <mergeCells count="2">
    <mergeCell ref="A4:E4"/>
    <mergeCell ref="H4:J4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U16"/>
  <sheetViews>
    <sheetView showGridLines="0" zoomScale="80" zoomScaleNormal="80" workbookViewId="0">
      <selection activeCell="K27" sqref="K27"/>
    </sheetView>
  </sheetViews>
  <sheetFormatPr baseColWidth="10" defaultColWidth="9.33203125" defaultRowHeight="16" x14ac:dyDescent="0.2"/>
  <cols>
    <col min="1" max="1" width="35.6640625" style="18" customWidth="1"/>
    <col min="2" max="7" width="12.33203125" style="18" customWidth="1"/>
    <col min="8" max="8" width="13.33203125" style="18" customWidth="1"/>
    <col min="9" max="9" width="11.6640625" style="18" customWidth="1"/>
    <col min="10" max="15" width="14" style="18" customWidth="1"/>
    <col min="16" max="21" width="10.6640625" style="18" bestFit="1" customWidth="1"/>
    <col min="22" max="16384" width="9.33203125" style="18"/>
  </cols>
  <sheetData>
    <row r="1" spans="1:21" ht="21" x14ac:dyDescent="0.25">
      <c r="A1" s="22" t="str">
        <f>'Indice-Index'!A23</f>
        <v>2.4 Media: Internet audience dei principali Social Network  - Internet: active users of the main social network</v>
      </c>
      <c r="B1" s="227"/>
      <c r="C1" s="227"/>
      <c r="D1" s="227"/>
      <c r="E1" s="227"/>
      <c r="F1" s="227"/>
      <c r="G1" s="181"/>
      <c r="H1" s="181"/>
      <c r="I1" s="181"/>
      <c r="J1" s="181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</row>
    <row r="2" spans="1:21" x14ac:dyDescent="0.2">
      <c r="A2" s="45"/>
      <c r="B2" s="45"/>
      <c r="C2" s="45"/>
      <c r="D2" s="45"/>
      <c r="E2" s="45"/>
      <c r="F2" s="45"/>
      <c r="G2" s="45"/>
      <c r="H2" s="45"/>
      <c r="I2" s="45"/>
    </row>
    <row r="3" spans="1:21" x14ac:dyDescent="0.2">
      <c r="A3" s="43"/>
      <c r="B3" s="43"/>
      <c r="C3" s="43"/>
      <c r="D3" s="43"/>
      <c r="E3" s="43"/>
      <c r="F3" s="43"/>
      <c r="G3" s="43"/>
      <c r="H3" s="43"/>
      <c r="I3" s="43"/>
    </row>
    <row r="4" spans="1:21" x14ac:dyDescent="0.2">
      <c r="A4" s="44" t="s">
        <v>209</v>
      </c>
      <c r="B4" s="45"/>
      <c r="C4" s="45"/>
      <c r="D4" s="45"/>
      <c r="E4" s="45"/>
      <c r="F4" s="45"/>
      <c r="G4" s="45"/>
      <c r="H4" s="45"/>
      <c r="I4" s="45"/>
    </row>
    <row r="5" spans="1:21" x14ac:dyDescent="0.2">
      <c r="A5" s="44" t="s">
        <v>205</v>
      </c>
      <c r="B5" s="77"/>
      <c r="C5" s="77"/>
      <c r="D5" s="77"/>
      <c r="E5" s="77"/>
      <c r="F5" s="77"/>
      <c r="G5" s="77"/>
      <c r="H5" s="77"/>
      <c r="I5" s="159"/>
    </row>
    <row r="6" spans="1:21" x14ac:dyDescent="0.2">
      <c r="A6" s="45"/>
      <c r="B6" s="133">
        <v>42705</v>
      </c>
      <c r="C6" s="133">
        <f>'2.1'!C5</f>
        <v>43070</v>
      </c>
      <c r="D6" s="133">
        <f>'2.1'!D5</f>
        <v>43435</v>
      </c>
      <c r="E6" s="133">
        <f>'2.1'!E5</f>
        <v>43800</v>
      </c>
      <c r="F6" s="133" t="str">
        <f>'2.1'!F5</f>
        <v>mar-20</v>
      </c>
      <c r="G6" s="133">
        <f>'2.1'!G5</f>
        <v>43983</v>
      </c>
      <c r="H6" s="133">
        <f>'2.1'!H5</f>
        <v>44075</v>
      </c>
      <c r="I6" s="133">
        <f>'2.1'!I5</f>
        <v>44166</v>
      </c>
    </row>
    <row r="7" spans="1:21" s="19" customFormat="1" x14ac:dyDescent="0.2">
      <c r="A7" s="17"/>
      <c r="B7" s="133" t="s">
        <v>298</v>
      </c>
      <c r="C7" s="133" t="str">
        <f>'2.1'!C6</f>
        <v>dec-17</v>
      </c>
      <c r="D7" s="133" t="str">
        <f>'2.1'!D6</f>
        <v>dec-18</v>
      </c>
      <c r="E7" s="133" t="str">
        <f>'2.1'!E6</f>
        <v>dec-19</v>
      </c>
      <c r="F7" s="133">
        <f>'2.1'!F6</f>
        <v>43891</v>
      </c>
      <c r="G7" s="133" t="str">
        <f>'2.1'!G6</f>
        <v>june-20</v>
      </c>
      <c r="H7" s="133" t="str">
        <f>'2.1'!H6</f>
        <v>sept-20</v>
      </c>
      <c r="I7" s="133" t="str">
        <f>'2.1'!I6</f>
        <v>dec-20</v>
      </c>
    </row>
    <row r="8" spans="1:21" x14ac:dyDescent="0.2">
      <c r="A8" s="76" t="s">
        <v>4</v>
      </c>
      <c r="B8" s="115">
        <v>24.622</v>
      </c>
      <c r="C8" s="115">
        <v>26.826000000000001</v>
      </c>
      <c r="D8" s="115">
        <v>34.762999999999998</v>
      </c>
      <c r="E8" s="115">
        <v>35.74</v>
      </c>
      <c r="F8" s="115">
        <v>38.42</v>
      </c>
      <c r="G8" s="115">
        <v>36.915999999999997</v>
      </c>
      <c r="H8" s="115">
        <v>36.090000000000003</v>
      </c>
      <c r="I8" s="115">
        <v>38.216000000000001</v>
      </c>
      <c r="J8" s="285"/>
    </row>
    <row r="9" spans="1:21" x14ac:dyDescent="0.2">
      <c r="A9" s="76" t="s">
        <v>94</v>
      </c>
      <c r="B9" s="115">
        <v>11.576000000000001</v>
      </c>
      <c r="C9" s="115">
        <v>14.518000000000001</v>
      </c>
      <c r="D9" s="115">
        <v>23.388999999999999</v>
      </c>
      <c r="E9" s="115">
        <v>27.01</v>
      </c>
      <c r="F9" s="115">
        <v>28.77</v>
      </c>
      <c r="G9" s="115">
        <v>27.742000000000001</v>
      </c>
      <c r="H9" s="115">
        <v>27.245999999999999</v>
      </c>
      <c r="I9" s="115">
        <v>29.577999999999999</v>
      </c>
      <c r="J9" s="285"/>
    </row>
    <row r="10" spans="1:21" x14ac:dyDescent="0.2">
      <c r="A10" s="76" t="s">
        <v>96</v>
      </c>
      <c r="B10" s="115">
        <v>4.7190000000000003</v>
      </c>
      <c r="C10" s="115">
        <v>5.9630000000000001</v>
      </c>
      <c r="D10" s="115">
        <v>10.317</v>
      </c>
      <c r="E10" s="115">
        <v>14.339</v>
      </c>
      <c r="F10" s="115">
        <v>14.920999999999999</v>
      </c>
      <c r="G10" s="115">
        <v>16.744</v>
      </c>
      <c r="H10" s="115">
        <v>16.443999999999999</v>
      </c>
      <c r="I10" s="115">
        <v>20.047999999999998</v>
      </c>
      <c r="J10" s="285"/>
    </row>
    <row r="11" spans="1:21" x14ac:dyDescent="0.2">
      <c r="A11" s="76" t="s">
        <v>165</v>
      </c>
      <c r="B11" s="115">
        <v>8.2629999999999999</v>
      </c>
      <c r="C11" s="115">
        <v>9.7859999999999996</v>
      </c>
      <c r="D11" s="115">
        <v>16.542000000000002</v>
      </c>
      <c r="E11" s="115">
        <v>18.78</v>
      </c>
      <c r="F11" s="115">
        <v>21.184000000000001</v>
      </c>
      <c r="G11" s="115">
        <v>18.593</v>
      </c>
      <c r="H11" s="115">
        <v>19.239000000000001</v>
      </c>
      <c r="I11" s="115">
        <v>19.158000000000001</v>
      </c>
      <c r="J11" s="285"/>
    </row>
    <row r="12" spans="1:21" x14ac:dyDescent="0.2">
      <c r="A12" s="76" t="s">
        <v>95</v>
      </c>
      <c r="B12" s="115">
        <v>6.9870000000000001</v>
      </c>
      <c r="C12" s="115">
        <v>7.0780000000000003</v>
      </c>
      <c r="D12" s="115">
        <v>9.4209999999999994</v>
      </c>
      <c r="E12" s="115">
        <v>10.255000000000001</v>
      </c>
      <c r="F12" s="115">
        <v>12.84</v>
      </c>
      <c r="G12" s="115">
        <v>10.037000000000001</v>
      </c>
      <c r="H12" s="115">
        <v>9.8960000000000008</v>
      </c>
      <c r="I12" s="115">
        <v>11.837</v>
      </c>
      <c r="J12" s="285"/>
    </row>
    <row r="13" spans="1:21" x14ac:dyDescent="0.2">
      <c r="A13" s="76" t="s">
        <v>210</v>
      </c>
      <c r="B13" s="230"/>
      <c r="C13" s="230"/>
      <c r="D13" s="230">
        <v>0.746</v>
      </c>
      <c r="E13" s="115">
        <v>3.6389999999999998</v>
      </c>
      <c r="F13" s="115">
        <v>5.4459999999999997</v>
      </c>
      <c r="G13" s="115">
        <v>6.56</v>
      </c>
      <c r="H13" s="115">
        <v>6.532</v>
      </c>
      <c r="I13" s="115">
        <v>8.4930000000000003</v>
      </c>
      <c r="J13" s="285"/>
    </row>
    <row r="14" spans="1:21" x14ac:dyDescent="0.2">
      <c r="A14" s="76" t="s">
        <v>237</v>
      </c>
      <c r="B14" s="115">
        <v>0.96599999999999997</v>
      </c>
      <c r="C14" s="115">
        <v>0.95299999999999996</v>
      </c>
      <c r="D14" s="115">
        <v>2.524</v>
      </c>
      <c r="E14" s="115">
        <v>3.5089999999999999</v>
      </c>
      <c r="F14" s="115">
        <v>3.9020000000000001</v>
      </c>
      <c r="G14" s="115">
        <v>2.7829999999999999</v>
      </c>
      <c r="H14" s="115">
        <v>2.8519999999999999</v>
      </c>
      <c r="I14" s="115">
        <v>3.613</v>
      </c>
      <c r="J14" s="285"/>
    </row>
    <row r="15" spans="1:21" x14ac:dyDescent="0.2">
      <c r="A15" s="45"/>
      <c r="B15" s="45"/>
      <c r="C15" s="45"/>
      <c r="D15" s="45"/>
      <c r="E15" s="45"/>
      <c r="F15" s="45"/>
      <c r="G15" s="45"/>
      <c r="H15" s="45"/>
      <c r="I15" s="45"/>
    </row>
    <row r="16" spans="1:21" x14ac:dyDescent="0.2">
      <c r="A16" s="45"/>
      <c r="B16" s="45"/>
      <c r="C16" s="45"/>
      <c r="D16" s="45"/>
      <c r="E16" s="45"/>
      <c r="F16" s="45"/>
      <c r="G16" s="45"/>
      <c r="H16" s="45"/>
      <c r="I16" s="45"/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000"/>
  </sheetPr>
  <dimension ref="A1:E29"/>
  <sheetViews>
    <sheetView showGridLines="0" zoomScale="80" zoomScaleNormal="80" workbookViewId="0">
      <selection activeCell="E19" sqref="E19"/>
    </sheetView>
  </sheetViews>
  <sheetFormatPr baseColWidth="10" defaultColWidth="9.33203125" defaultRowHeight="16" x14ac:dyDescent="0.2"/>
  <cols>
    <col min="1" max="1" width="60.5" style="7" customWidth="1"/>
    <col min="2" max="3" width="13.5" style="7" customWidth="1"/>
    <col min="4" max="4" width="1.33203125" style="45" customWidth="1"/>
    <col min="5" max="5" width="12.6640625" style="7" customWidth="1"/>
    <col min="6" max="7" width="9.33203125" style="7"/>
    <col min="8" max="8" width="9.33203125" style="7" customWidth="1"/>
    <col min="9" max="16384" width="9.33203125" style="7"/>
  </cols>
  <sheetData>
    <row r="1" spans="1:5" ht="21" x14ac:dyDescent="0.25">
      <c r="A1" s="186" t="str">
        <f>+'Indice-Index'!C6</f>
        <v xml:space="preserve">3.1 Andamento dei ricavi  - Revenues </v>
      </c>
      <c r="B1" s="187"/>
      <c r="C1" s="187"/>
      <c r="D1" s="187"/>
      <c r="E1" s="187"/>
    </row>
    <row r="3" spans="1:5" x14ac:dyDescent="0.2">
      <c r="B3" s="257" t="s">
        <v>305</v>
      </c>
      <c r="C3" s="257" t="s">
        <v>306</v>
      </c>
      <c r="D3" s="256"/>
      <c r="E3" s="340" t="s">
        <v>286</v>
      </c>
    </row>
    <row r="4" spans="1:5" x14ac:dyDescent="0.2">
      <c r="A4" s="6"/>
      <c r="B4" s="258"/>
      <c r="C4" s="258"/>
      <c r="D4" s="271"/>
      <c r="E4" s="341"/>
    </row>
    <row r="5" spans="1:5" x14ac:dyDescent="0.2">
      <c r="A5" s="6" t="s">
        <v>115</v>
      </c>
      <c r="B5" s="13"/>
      <c r="C5" s="13"/>
      <c r="D5" s="265"/>
      <c r="E5" s="13"/>
    </row>
    <row r="6" spans="1:5" x14ac:dyDescent="0.2">
      <c r="A6" s="236" t="s">
        <v>253</v>
      </c>
      <c r="B6" s="272">
        <v>1490.6096511192497</v>
      </c>
      <c r="C6" s="272">
        <v>1066.8391522844111</v>
      </c>
      <c r="D6" s="266"/>
      <c r="E6" s="202">
        <f t="shared" ref="E6:E12" si="0">(C6-B6)/B6*100</f>
        <v>-28.429340875167647</v>
      </c>
    </row>
    <row r="7" spans="1:5" x14ac:dyDescent="0.2">
      <c r="A7" s="276" t="s">
        <v>254</v>
      </c>
      <c r="B7" s="277">
        <v>964.27255661889501</v>
      </c>
      <c r="C7" s="277">
        <v>758.72783193535838</v>
      </c>
      <c r="D7" s="266"/>
      <c r="E7" s="260">
        <f t="shared" si="0"/>
        <v>-21.316040083547989</v>
      </c>
    </row>
    <row r="8" spans="1:5" s="45" customFormat="1" x14ac:dyDescent="0.2">
      <c r="A8" s="274" t="s">
        <v>260</v>
      </c>
      <c r="B8" s="275">
        <f>+B7+B6</f>
        <v>2454.8822077381446</v>
      </c>
      <c r="C8" s="275">
        <f>+C7+C6</f>
        <v>1825.5669842197694</v>
      </c>
      <c r="D8" s="267"/>
      <c r="E8" s="273">
        <f t="shared" si="0"/>
        <v>-25.635251318156222</v>
      </c>
    </row>
    <row r="9" spans="1:5" s="45" customFormat="1" x14ac:dyDescent="0.2">
      <c r="A9" s="236" t="s">
        <v>252</v>
      </c>
      <c r="B9" s="272">
        <v>2729.254752328121</v>
      </c>
      <c r="C9" s="272">
        <v>3606.4266017787972</v>
      </c>
      <c r="D9" s="266"/>
      <c r="E9" s="202">
        <f t="shared" si="0"/>
        <v>32.139610591588323</v>
      </c>
    </row>
    <row r="10" spans="1:5" s="45" customFormat="1" x14ac:dyDescent="0.2">
      <c r="A10" s="276" t="s">
        <v>255</v>
      </c>
      <c r="B10" s="277">
        <v>1426.6711689381605</v>
      </c>
      <c r="C10" s="277">
        <v>1452.3893165425002</v>
      </c>
      <c r="D10" s="266"/>
      <c r="E10" s="260">
        <f t="shared" si="0"/>
        <v>1.8026682086441239</v>
      </c>
    </row>
    <row r="11" spans="1:5" s="45" customFormat="1" x14ac:dyDescent="0.2">
      <c r="A11" s="274" t="s">
        <v>243</v>
      </c>
      <c r="B11" s="275">
        <f>+B10+B9</f>
        <v>4155.9259212662819</v>
      </c>
      <c r="C11" s="275">
        <f>+C10+C9</f>
        <v>5058.8159183212974</v>
      </c>
      <c r="D11" s="267"/>
      <c r="E11" s="273">
        <f t="shared" si="0"/>
        <v>21.725363111860069</v>
      </c>
    </row>
    <row r="12" spans="1:5" x14ac:dyDescent="0.2">
      <c r="A12" s="91" t="s">
        <v>111</v>
      </c>
      <c r="B12" s="93">
        <f>+B11+B8</f>
        <v>6610.8081290044265</v>
      </c>
      <c r="C12" s="93">
        <f>+C11+C8</f>
        <v>6884.3829025410669</v>
      </c>
      <c r="D12" s="269"/>
      <c r="E12" s="259">
        <f t="shared" si="0"/>
        <v>4.1382954730806887</v>
      </c>
    </row>
    <row r="13" spans="1:5" x14ac:dyDescent="0.2">
      <c r="D13" s="12"/>
    </row>
    <row r="14" spans="1:5" s="45" customFormat="1" x14ac:dyDescent="0.2">
      <c r="B14" s="253" t="str">
        <f>+C3</f>
        <v>12M20</v>
      </c>
      <c r="D14" s="12"/>
      <c r="E14" s="231"/>
    </row>
    <row r="15" spans="1:5" x14ac:dyDescent="0.2">
      <c r="A15" s="84" t="s">
        <v>274</v>
      </c>
      <c r="B15" s="253"/>
      <c r="D15" s="12"/>
      <c r="E15" s="58"/>
    </row>
    <row r="16" spans="1:5" x14ac:dyDescent="0.2">
      <c r="A16" s="76" t="s">
        <v>275</v>
      </c>
      <c r="B16" s="254">
        <v>10.884786178897201</v>
      </c>
      <c r="D16" s="12"/>
      <c r="E16" s="58"/>
    </row>
    <row r="17" spans="1:5" x14ac:dyDescent="0.2">
      <c r="A17" s="45" t="s">
        <v>280</v>
      </c>
      <c r="B17" s="255">
        <v>2.2767416075686238</v>
      </c>
      <c r="E17" s="58"/>
    </row>
    <row r="18" spans="1:5" x14ac:dyDescent="0.2">
      <c r="A18" s="76" t="s">
        <v>276</v>
      </c>
      <c r="B18" s="254">
        <v>25.211790172285177</v>
      </c>
      <c r="E18" s="58"/>
    </row>
    <row r="19" spans="1:5" x14ac:dyDescent="0.2">
      <c r="A19" s="45" t="s">
        <v>281</v>
      </c>
      <c r="B19" s="255">
        <v>32.854685587535336</v>
      </c>
      <c r="E19" s="58"/>
    </row>
    <row r="20" spans="1:5" s="45" customFormat="1" x14ac:dyDescent="0.2">
      <c r="A20" s="76" t="s">
        <v>114</v>
      </c>
      <c r="B20" s="254">
        <v>9.3890176671298295</v>
      </c>
    </row>
    <row r="21" spans="1:5" x14ac:dyDescent="0.2">
      <c r="A21" s="76" t="s">
        <v>277</v>
      </c>
      <c r="B21" s="254">
        <v>19.382978786583831</v>
      </c>
    </row>
    <row r="22" spans="1:5" x14ac:dyDescent="0.2">
      <c r="A22" s="91" t="s">
        <v>111</v>
      </c>
      <c r="B22" s="94">
        <f>SUM(B16:B21)</f>
        <v>100.00000000000001</v>
      </c>
      <c r="E22" s="58"/>
    </row>
    <row r="23" spans="1:5" x14ac:dyDescent="0.2">
      <c r="A23" s="56"/>
      <c r="B23" s="85"/>
      <c r="C23" s="154"/>
      <c r="D23" s="154"/>
      <c r="E23" s="58"/>
    </row>
    <row r="24" spans="1:5" x14ac:dyDescent="0.2">
      <c r="A24" s="84" t="s">
        <v>242</v>
      </c>
      <c r="B24" s="252"/>
      <c r="E24" s="58"/>
    </row>
    <row r="25" spans="1:5" x14ac:dyDescent="0.2">
      <c r="A25" s="71" t="s">
        <v>256</v>
      </c>
      <c r="B25" s="250">
        <v>0.62389293311216809</v>
      </c>
    </row>
    <row r="26" spans="1:5" x14ac:dyDescent="0.2">
      <c r="A26" s="71" t="s">
        <v>257</v>
      </c>
      <c r="B26" s="250">
        <v>70.666042498567734</v>
      </c>
    </row>
    <row r="27" spans="1:5" x14ac:dyDescent="0.2">
      <c r="A27" s="71" t="s">
        <v>258</v>
      </c>
      <c r="B27" s="250">
        <v>0.31827640787310374</v>
      </c>
    </row>
    <row r="28" spans="1:5" x14ac:dyDescent="0.2">
      <c r="A28" s="71" t="s">
        <v>259</v>
      </c>
      <c r="B28" s="250">
        <v>28.391788160447</v>
      </c>
    </row>
    <row r="29" spans="1:5" x14ac:dyDescent="0.2">
      <c r="A29" s="91" t="s">
        <v>111</v>
      </c>
      <c r="B29" s="94">
        <f>SUM(B25:B28)</f>
        <v>100</v>
      </c>
    </row>
  </sheetData>
  <mergeCells count="1">
    <mergeCell ref="E3:E4"/>
  </mergeCells>
  <phoneticPr fontId="34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C000"/>
  </sheetPr>
  <dimension ref="A1:J26"/>
  <sheetViews>
    <sheetView showGridLines="0" zoomScale="80" zoomScaleNormal="80" workbookViewId="0">
      <selection activeCell="E36" sqref="E36"/>
    </sheetView>
  </sheetViews>
  <sheetFormatPr baseColWidth="10" defaultColWidth="9.33203125" defaultRowHeight="16" x14ac:dyDescent="0.2"/>
  <cols>
    <col min="1" max="1" width="61.33203125" style="45" customWidth="1"/>
    <col min="2" max="6" width="11.33203125" style="45" customWidth="1"/>
    <col min="7" max="7" width="2" style="45" customWidth="1"/>
    <col min="8" max="9" width="11.5" style="45" customWidth="1"/>
    <col min="10" max="16384" width="9.33203125" style="45"/>
  </cols>
  <sheetData>
    <row r="1" spans="1:10" ht="21" x14ac:dyDescent="0.25">
      <c r="A1" s="186" t="str">
        <f>'Indice-Index'!C7</f>
        <v>3.2 Trend storico dei ricavi  - Revenues  trend</v>
      </c>
      <c r="B1" s="187"/>
      <c r="C1" s="187"/>
      <c r="D1" s="187"/>
      <c r="E1" s="187"/>
      <c r="F1" s="187"/>
      <c r="G1" s="187"/>
      <c r="H1" s="187"/>
      <c r="I1" s="187"/>
      <c r="J1" s="15"/>
    </row>
    <row r="3" spans="1:10" x14ac:dyDescent="0.2">
      <c r="A3" s="342" t="s">
        <v>122</v>
      </c>
      <c r="B3" s="194">
        <v>2016</v>
      </c>
      <c r="C3" s="194">
        <v>2017</v>
      </c>
      <c r="D3" s="194">
        <v>2018</v>
      </c>
      <c r="E3" s="194">
        <v>2019</v>
      </c>
      <c r="F3" s="194">
        <v>2020</v>
      </c>
      <c r="H3" s="122" t="s">
        <v>158</v>
      </c>
      <c r="I3" s="122" t="s">
        <v>158</v>
      </c>
    </row>
    <row r="4" spans="1:10" x14ac:dyDescent="0.2">
      <c r="A4" s="342"/>
      <c r="B4" s="261" t="s">
        <v>153</v>
      </c>
      <c r="C4" s="43"/>
      <c r="D4" s="122"/>
      <c r="E4" s="261" t="s">
        <v>154</v>
      </c>
      <c r="F4" s="261" t="s">
        <v>155</v>
      </c>
      <c r="G4" s="43"/>
      <c r="H4" s="131" t="s">
        <v>157</v>
      </c>
      <c r="I4" s="131" t="s">
        <v>156</v>
      </c>
    </row>
    <row r="5" spans="1:10" x14ac:dyDescent="0.2">
      <c r="H5" s="18"/>
      <c r="I5" s="18"/>
    </row>
    <row r="6" spans="1:10" x14ac:dyDescent="0.2">
      <c r="A6" s="236" t="s">
        <v>253</v>
      </c>
      <c r="B6" s="237">
        <v>1834.9532395045237</v>
      </c>
      <c r="C6" s="237">
        <v>1698.4080781605451</v>
      </c>
      <c r="D6" s="237">
        <v>1617.4573768460741</v>
      </c>
      <c r="E6" s="237">
        <v>1490.6096511192495</v>
      </c>
      <c r="F6" s="237">
        <v>1066.8391522844111</v>
      </c>
      <c r="H6" s="150">
        <f t="shared" ref="H6:H11" si="0">(F6-B6)/B6*100</f>
        <v>-41.86014502623074</v>
      </c>
      <c r="I6" s="150">
        <f t="shared" ref="I6:I11" si="1">(F6-E6)/E6*100</f>
        <v>-28.429340875167636</v>
      </c>
    </row>
    <row r="7" spans="1:10" x14ac:dyDescent="0.2">
      <c r="A7" s="238" t="s">
        <v>254</v>
      </c>
      <c r="B7" s="239">
        <v>905.68664973547811</v>
      </c>
      <c r="C7" s="239">
        <v>915.2384267994521</v>
      </c>
      <c r="D7" s="239">
        <v>960.4613854174961</v>
      </c>
      <c r="E7" s="239">
        <v>964.27255661889512</v>
      </c>
      <c r="F7" s="239">
        <v>758.72783193535849</v>
      </c>
      <c r="H7" s="240">
        <f t="shared" si="0"/>
        <v>-16.226232090650949</v>
      </c>
      <c r="I7" s="240">
        <f t="shared" si="1"/>
        <v>-21.316040083547986</v>
      </c>
    </row>
    <row r="8" spans="1:10" x14ac:dyDescent="0.2">
      <c r="A8" s="247" t="s">
        <v>260</v>
      </c>
      <c r="B8" s="248">
        <f>B7+B6</f>
        <v>2740.639889240002</v>
      </c>
      <c r="C8" s="248">
        <f>C7+C6</f>
        <v>2613.6465049599974</v>
      </c>
      <c r="D8" s="248">
        <f>D7+D6</f>
        <v>2577.91876226357</v>
      </c>
      <c r="E8" s="248">
        <f>E7+E6</f>
        <v>2454.8822077381446</v>
      </c>
      <c r="F8" s="248">
        <f>F7+F6</f>
        <v>1825.5669842197694</v>
      </c>
      <c r="G8" s="249"/>
      <c r="H8" s="325">
        <f t="shared" si="0"/>
        <v>-33.38902380472863</v>
      </c>
      <c r="I8" s="325">
        <f t="shared" si="1"/>
        <v>-25.635251318156222</v>
      </c>
    </row>
    <row r="9" spans="1:10" x14ac:dyDescent="0.2">
      <c r="A9" s="236" t="s">
        <v>261</v>
      </c>
      <c r="B9" s="237">
        <v>1910.2267088511614</v>
      </c>
      <c r="C9" s="237">
        <v>2173.9682274910724</v>
      </c>
      <c r="D9" s="237">
        <v>2420.0452964760675</v>
      </c>
      <c r="E9" s="237">
        <v>2729.254752328121</v>
      </c>
      <c r="F9" s="237">
        <v>3606.4266017787972</v>
      </c>
      <c r="H9" s="150">
        <f t="shared" si="0"/>
        <v>88.795737441434667</v>
      </c>
      <c r="I9" s="150">
        <f t="shared" si="1"/>
        <v>32.139610591588323</v>
      </c>
    </row>
    <row r="10" spans="1:10" x14ac:dyDescent="0.2">
      <c r="A10" s="238" t="s">
        <v>262</v>
      </c>
      <c r="B10" s="239">
        <v>1327.0949892389417</v>
      </c>
      <c r="C10" s="239">
        <v>1336.9713973456765</v>
      </c>
      <c r="D10" s="239">
        <v>1428.4479858379877</v>
      </c>
      <c r="E10" s="239">
        <v>1426.6711689381605</v>
      </c>
      <c r="F10" s="239">
        <v>1452.3893165425002</v>
      </c>
      <c r="H10" s="241">
        <f t="shared" si="0"/>
        <v>9.4412478624014593</v>
      </c>
      <c r="I10" s="241">
        <f t="shared" si="1"/>
        <v>1.8026682086441239</v>
      </c>
    </row>
    <row r="11" spans="1:10" x14ac:dyDescent="0.2">
      <c r="A11" s="247" t="s">
        <v>243</v>
      </c>
      <c r="B11" s="248">
        <f>+B10+B9</f>
        <v>3237.3216980901034</v>
      </c>
      <c r="C11" s="248">
        <f>+C10+C9</f>
        <v>3510.9396248367489</v>
      </c>
      <c r="D11" s="248">
        <f>+D10+D9</f>
        <v>3848.4932823140553</v>
      </c>
      <c r="E11" s="248">
        <f>+E10+E9</f>
        <v>4155.9259212662819</v>
      </c>
      <c r="F11" s="248">
        <f>+F10+F9</f>
        <v>5058.8159183212974</v>
      </c>
      <c r="G11" s="249"/>
      <c r="H11" s="326">
        <f t="shared" si="0"/>
        <v>56.265468498413561</v>
      </c>
      <c r="I11" s="326">
        <f t="shared" si="1"/>
        <v>21.725363111860069</v>
      </c>
    </row>
    <row r="12" spans="1:10" ht="5" customHeight="1" x14ac:dyDescent="0.2">
      <c r="A12" s="91"/>
      <c r="B12" s="128"/>
      <c r="C12" s="128"/>
      <c r="D12" s="128"/>
      <c r="E12" s="128"/>
      <c r="F12" s="128"/>
      <c r="H12" s="150"/>
      <c r="I12" s="150"/>
    </row>
    <row r="13" spans="1:10" x14ac:dyDescent="0.2">
      <c r="A13" s="91" t="s">
        <v>263</v>
      </c>
      <c r="B13" s="92">
        <f>+B11+B8</f>
        <v>5977.9615873301054</v>
      </c>
      <c r="C13" s="92">
        <f>+C11+C8</f>
        <v>6124.5861297967458</v>
      </c>
      <c r="D13" s="92">
        <f>+D11+D8</f>
        <v>6426.4120445776252</v>
      </c>
      <c r="E13" s="92">
        <f>+E11+E8</f>
        <v>6610.8081290044265</v>
      </c>
      <c r="F13" s="92">
        <f>+F11+F8</f>
        <v>6884.3829025410669</v>
      </c>
      <c r="H13" s="88">
        <f>(F13-B13)/B13*100</f>
        <v>15.162715617511854</v>
      </c>
      <c r="I13" s="88">
        <f>(F13-E13)/E13*100</f>
        <v>4.1382954730806887</v>
      </c>
    </row>
    <row r="14" spans="1:10" x14ac:dyDescent="0.2">
      <c r="B14" s="9"/>
      <c r="C14" s="9"/>
      <c r="D14" s="9"/>
      <c r="E14" s="9"/>
      <c r="F14" s="9"/>
      <c r="H14" s="18"/>
      <c r="I14" s="18"/>
    </row>
    <row r="15" spans="1:10" x14ac:dyDescent="0.2">
      <c r="B15" s="9"/>
      <c r="C15" s="9"/>
      <c r="D15" s="9"/>
      <c r="E15" s="9"/>
      <c r="F15" s="9"/>
      <c r="H15" s="18"/>
      <c r="I15" s="18"/>
    </row>
    <row r="16" spans="1:10" x14ac:dyDescent="0.2">
      <c r="A16" s="342" t="s">
        <v>123</v>
      </c>
      <c r="B16" s="256" t="s">
        <v>331</v>
      </c>
      <c r="C16" s="256" t="s">
        <v>332</v>
      </c>
      <c r="D16" s="256" t="s">
        <v>333</v>
      </c>
      <c r="E16" s="256" t="s">
        <v>334</v>
      </c>
      <c r="F16" s="256" t="s">
        <v>335</v>
      </c>
      <c r="H16" s="122" t="s">
        <v>158</v>
      </c>
      <c r="I16" s="122" t="s">
        <v>158</v>
      </c>
    </row>
    <row r="17" spans="1:9" x14ac:dyDescent="0.2">
      <c r="A17" s="342"/>
      <c r="B17" s="256" t="s">
        <v>336</v>
      </c>
      <c r="C17" s="256" t="s">
        <v>337</v>
      </c>
      <c r="D17" s="256" t="s">
        <v>338</v>
      </c>
      <c r="E17" s="256" t="s">
        <v>339</v>
      </c>
      <c r="F17" s="256" t="s">
        <v>340</v>
      </c>
      <c r="H17" s="131" t="s">
        <v>157</v>
      </c>
      <c r="I17" s="131" t="s">
        <v>156</v>
      </c>
    </row>
    <row r="18" spans="1:9" x14ac:dyDescent="0.2">
      <c r="B18" s="261" t="s">
        <v>153</v>
      </c>
      <c r="C18" s="278"/>
      <c r="D18" s="261"/>
      <c r="E18" s="261" t="s">
        <v>154</v>
      </c>
      <c r="F18" s="261" t="s">
        <v>155</v>
      </c>
      <c r="H18" s="18"/>
      <c r="I18" s="18"/>
    </row>
    <row r="19" spans="1:9" x14ac:dyDescent="0.2">
      <c r="A19" s="236" t="s">
        <v>253</v>
      </c>
      <c r="B19" s="237">
        <v>483.71800521795745</v>
      </c>
      <c r="C19" s="237">
        <v>461.20316439730101</v>
      </c>
      <c r="D19" s="237">
        <v>440.01266684884223</v>
      </c>
      <c r="E19" s="237">
        <v>383.39603035813127</v>
      </c>
      <c r="F19" s="237">
        <v>307.36119600814135</v>
      </c>
      <c r="H19" s="150">
        <f t="shared" ref="H19:H24" si="2">(F19-B19)/B19*100</f>
        <v>-36.45859928872234</v>
      </c>
      <c r="I19" s="150">
        <f t="shared" ref="I19:I24" si="3">(F19-E19)/E19*100</f>
        <v>-19.831930518155229</v>
      </c>
    </row>
    <row r="20" spans="1:9" x14ac:dyDescent="0.2">
      <c r="A20" s="238" t="s">
        <v>254</v>
      </c>
      <c r="B20" s="239">
        <v>240.18237312793258</v>
      </c>
      <c r="C20" s="239">
        <v>244.7959865623572</v>
      </c>
      <c r="D20" s="239">
        <v>250.56765886329021</v>
      </c>
      <c r="E20" s="239">
        <v>231.3670197479301</v>
      </c>
      <c r="F20" s="239">
        <v>194.88653682400457</v>
      </c>
      <c r="H20" s="240">
        <f t="shared" si="2"/>
        <v>-18.858934448033491</v>
      </c>
      <c r="I20" s="240">
        <f t="shared" si="3"/>
        <v>-15.767365186131679</v>
      </c>
    </row>
    <row r="21" spans="1:9" x14ac:dyDescent="0.2">
      <c r="A21" s="247" t="s">
        <v>260</v>
      </c>
      <c r="B21" s="248">
        <f>B20+B19</f>
        <v>723.90037834588998</v>
      </c>
      <c r="C21" s="248">
        <f>C20+C19</f>
        <v>705.99915095965821</v>
      </c>
      <c r="D21" s="248">
        <f>D20+D19</f>
        <v>690.58032571213244</v>
      </c>
      <c r="E21" s="248">
        <f>E20+E19</f>
        <v>614.76305010606143</v>
      </c>
      <c r="F21" s="248">
        <f>F20+F19</f>
        <v>502.24773283214591</v>
      </c>
      <c r="G21" s="249"/>
      <c r="H21" s="325">
        <f t="shared" si="2"/>
        <v>-30.619219459481378</v>
      </c>
      <c r="I21" s="325">
        <f t="shared" si="3"/>
        <v>-18.302225101932184</v>
      </c>
    </row>
    <row r="22" spans="1:9" x14ac:dyDescent="0.2">
      <c r="A22" s="236" t="s">
        <v>261</v>
      </c>
      <c r="B22" s="237">
        <v>544.57211449600231</v>
      </c>
      <c r="C22" s="237">
        <v>619.24993192480133</v>
      </c>
      <c r="D22" s="237">
        <v>694.8992010714768</v>
      </c>
      <c r="E22" s="237">
        <v>809.13287456040166</v>
      </c>
      <c r="F22" s="237">
        <v>1260.4775133689941</v>
      </c>
      <c r="H22" s="150">
        <f t="shared" si="2"/>
        <v>131.4620010493114</v>
      </c>
      <c r="I22" s="150">
        <f t="shared" si="3"/>
        <v>55.781275609868899</v>
      </c>
    </row>
    <row r="23" spans="1:9" x14ac:dyDescent="0.2">
      <c r="A23" s="238" t="s">
        <v>264</v>
      </c>
      <c r="B23" s="239">
        <v>371.57894603274724</v>
      </c>
      <c r="C23" s="239">
        <v>363.43423638972365</v>
      </c>
      <c r="D23" s="239">
        <v>387.25951547007878</v>
      </c>
      <c r="E23" s="239">
        <v>392.2788059404096</v>
      </c>
      <c r="F23" s="239">
        <v>443.37009449529324</v>
      </c>
      <c r="H23" s="241">
        <f t="shared" si="2"/>
        <v>19.32056410327916</v>
      </c>
      <c r="I23" s="241">
        <f t="shared" si="3"/>
        <v>13.024228630553351</v>
      </c>
    </row>
    <row r="24" spans="1:9" x14ac:dyDescent="0.2">
      <c r="A24" s="247" t="s">
        <v>243</v>
      </c>
      <c r="B24" s="248">
        <f>+B23+B22</f>
        <v>916.15106052874955</v>
      </c>
      <c r="C24" s="248">
        <f>+C23+C22</f>
        <v>982.68416831452498</v>
      </c>
      <c r="D24" s="248">
        <f>+D23+D22</f>
        <v>1082.1587165415556</v>
      </c>
      <c r="E24" s="248">
        <f>+E23+E22</f>
        <v>1201.4116805008111</v>
      </c>
      <c r="F24" s="248">
        <f>+F23+F22</f>
        <v>1703.8476078642873</v>
      </c>
      <c r="G24" s="249"/>
      <c r="H24" s="326">
        <f t="shared" si="2"/>
        <v>85.978893795191894</v>
      </c>
      <c r="I24" s="326">
        <f t="shared" si="3"/>
        <v>41.820463003492243</v>
      </c>
    </row>
    <row r="25" spans="1:9" ht="3.5" customHeight="1" x14ac:dyDescent="0.2">
      <c r="A25" s="91"/>
      <c r="B25" s="128"/>
      <c r="C25" s="128"/>
      <c r="D25" s="128"/>
      <c r="E25" s="128"/>
      <c r="F25" s="128"/>
      <c r="H25" s="150"/>
      <c r="I25" s="150"/>
    </row>
    <row r="26" spans="1:9" x14ac:dyDescent="0.2">
      <c r="A26" s="91" t="s">
        <v>263</v>
      </c>
      <c r="B26" s="92">
        <f>+B24+B21</f>
        <v>1640.0514388746396</v>
      </c>
      <c r="C26" s="92">
        <f>+C24+C21</f>
        <v>1688.6833192741833</v>
      </c>
      <c r="D26" s="92">
        <f>+D24+D21</f>
        <v>1772.739042253688</v>
      </c>
      <c r="E26" s="92">
        <f>+E24+E21</f>
        <v>1816.1747306068726</v>
      </c>
      <c r="F26" s="92">
        <f>+F24+F21</f>
        <v>2206.0953406964331</v>
      </c>
      <c r="H26" s="88">
        <f>(F26-B26)/B26*100</f>
        <v>34.513789531516039</v>
      </c>
      <c r="I26" s="88">
        <f>(F26-E26)/E26*100</f>
        <v>21.469333512820601</v>
      </c>
    </row>
  </sheetData>
  <mergeCells count="2">
    <mergeCell ref="A3:A4"/>
    <mergeCell ref="A16:A17"/>
  </mergeCells>
  <phoneticPr fontId="32" type="noConversion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C000"/>
  </sheetPr>
  <dimension ref="A1:I30"/>
  <sheetViews>
    <sheetView showGridLines="0" zoomScale="80" zoomScaleNormal="80" workbookViewId="0">
      <selection activeCell="F21" sqref="F21"/>
    </sheetView>
  </sheetViews>
  <sheetFormatPr baseColWidth="10" defaultColWidth="9.33203125" defaultRowHeight="16" x14ac:dyDescent="0.2"/>
  <cols>
    <col min="1" max="1" width="57.1640625" style="45" customWidth="1"/>
    <col min="2" max="3" width="13.5" style="45" customWidth="1"/>
    <col min="4" max="4" width="1.83203125" style="12" customWidth="1"/>
    <col min="5" max="5" width="9.83203125" style="45" customWidth="1"/>
    <col min="6" max="6" width="35.33203125" style="45" customWidth="1"/>
    <col min="7" max="8" width="13.5" style="45" customWidth="1"/>
    <col min="9" max="16384" width="9.33203125" style="45"/>
  </cols>
  <sheetData>
    <row r="1" spans="1:9" ht="21" x14ac:dyDescent="0.25">
      <c r="A1" s="186" t="str">
        <f>+'Indice-Index'!C8</f>
        <v xml:space="preserve">3.3 Andamento dei volumi - Volumes </v>
      </c>
      <c r="B1" s="187"/>
      <c r="C1" s="187"/>
      <c r="D1" s="187"/>
      <c r="E1" s="187"/>
      <c r="F1" s="15"/>
      <c r="G1" s="15"/>
      <c r="H1" s="15"/>
      <c r="I1" s="15"/>
    </row>
    <row r="3" spans="1:9" x14ac:dyDescent="0.2">
      <c r="B3" s="25" t="str">
        <f>+'3.1'!B3</f>
        <v>12M19</v>
      </c>
      <c r="C3" s="25" t="str">
        <f>+'3.1'!C3</f>
        <v>12M20</v>
      </c>
      <c r="D3" s="264"/>
      <c r="E3" s="340" t="s">
        <v>286</v>
      </c>
    </row>
    <row r="4" spans="1:9" x14ac:dyDescent="0.2">
      <c r="A4" s="6"/>
      <c r="B4" s="25"/>
      <c r="C4" s="25"/>
      <c r="D4" s="264"/>
      <c r="E4" s="341"/>
    </row>
    <row r="5" spans="1:9" x14ac:dyDescent="0.2">
      <c r="A5" s="6" t="s">
        <v>116</v>
      </c>
      <c r="B5" s="90"/>
      <c r="C5" s="13"/>
      <c r="D5" s="265"/>
      <c r="E5" s="18"/>
    </row>
    <row r="6" spans="1:9" x14ac:dyDescent="0.2">
      <c r="A6" s="236" t="s">
        <v>253</v>
      </c>
      <c r="B6" s="272">
        <v>1041.559299822374</v>
      </c>
      <c r="C6" s="272">
        <v>817.31596717296475</v>
      </c>
      <c r="D6" s="266"/>
      <c r="E6" s="150">
        <f t="shared" ref="E6:E11" si="0">(C6-B6)/B6*100</f>
        <v>-21.529579034784803</v>
      </c>
    </row>
    <row r="7" spans="1:9" x14ac:dyDescent="0.2">
      <c r="A7" s="276" t="s">
        <v>254</v>
      </c>
      <c r="B7" s="277">
        <v>1997.0181428656865</v>
      </c>
      <c r="C7" s="277">
        <v>1619.5933480246485</v>
      </c>
      <c r="D7" s="266"/>
      <c r="E7" s="241">
        <f t="shared" si="0"/>
        <v>-18.89941742339105</v>
      </c>
    </row>
    <row r="8" spans="1:9" x14ac:dyDescent="0.2">
      <c r="A8" s="274" t="s">
        <v>260</v>
      </c>
      <c r="B8" s="275">
        <f>+B7+B6</f>
        <v>3038.5774426880607</v>
      </c>
      <c r="C8" s="275">
        <f>+C7+C6</f>
        <v>2436.9093151976131</v>
      </c>
      <c r="D8" s="267"/>
      <c r="E8" s="296">
        <f t="shared" si="0"/>
        <v>-19.800980519298047</v>
      </c>
    </row>
    <row r="9" spans="1:9" ht="14.25" customHeight="1" x14ac:dyDescent="0.2">
      <c r="A9" s="236" t="s">
        <v>265</v>
      </c>
      <c r="B9" s="272">
        <v>510.17259860716479</v>
      </c>
      <c r="C9" s="272">
        <v>717.52819725281495</v>
      </c>
      <c r="D9" s="266"/>
      <c r="E9" s="150">
        <f t="shared" si="0"/>
        <v>40.644205355551627</v>
      </c>
    </row>
    <row r="10" spans="1:9" x14ac:dyDescent="0.2">
      <c r="A10" s="276" t="s">
        <v>266</v>
      </c>
      <c r="B10" s="277">
        <v>87.172252879132913</v>
      </c>
      <c r="C10" s="277">
        <v>99.949184802778404</v>
      </c>
      <c r="D10" s="266"/>
      <c r="E10" s="241">
        <f t="shared" si="0"/>
        <v>14.657108772169869</v>
      </c>
    </row>
    <row r="11" spans="1:9" x14ac:dyDescent="0.2">
      <c r="A11" s="274" t="s">
        <v>243</v>
      </c>
      <c r="B11" s="275">
        <f>+B10+B9</f>
        <v>597.34485148629767</v>
      </c>
      <c r="C11" s="275">
        <f>+C10+C9</f>
        <v>817.47738205559335</v>
      </c>
      <c r="D11" s="267"/>
      <c r="E11" s="296">
        <f t="shared" si="0"/>
        <v>36.851833580145161</v>
      </c>
    </row>
    <row r="12" spans="1:9" x14ac:dyDescent="0.2">
      <c r="A12" s="6"/>
      <c r="B12" s="41"/>
      <c r="C12" s="41"/>
      <c r="D12" s="242"/>
      <c r="E12" s="58"/>
    </row>
    <row r="13" spans="1:9" x14ac:dyDescent="0.2">
      <c r="D13" s="268"/>
    </row>
    <row r="14" spans="1:9" x14ac:dyDescent="0.2">
      <c r="B14" s="90" t="str">
        <f>C3</f>
        <v>12M20</v>
      </c>
      <c r="D14" s="268"/>
    </row>
    <row r="15" spans="1:9" x14ac:dyDescent="0.2">
      <c r="A15" s="84" t="s">
        <v>267</v>
      </c>
      <c r="B15" s="90"/>
      <c r="D15" s="268"/>
    </row>
    <row r="16" spans="1:9" x14ac:dyDescent="0.2">
      <c r="A16" s="76" t="s">
        <v>275</v>
      </c>
      <c r="B16" s="250">
        <v>2.167504076432297</v>
      </c>
      <c r="D16" s="262"/>
    </row>
    <row r="17" spans="1:5" x14ac:dyDescent="0.2">
      <c r="A17" s="76" t="s">
        <v>278</v>
      </c>
      <c r="B17" s="251">
        <v>0.26186138964543187</v>
      </c>
      <c r="D17" s="262"/>
    </row>
    <row r="18" spans="1:5" x14ac:dyDescent="0.2">
      <c r="A18" s="76" t="s">
        <v>276</v>
      </c>
      <c r="B18" s="250">
        <v>26.095107540502799</v>
      </c>
      <c r="D18" s="262"/>
    </row>
    <row r="19" spans="1:5" x14ac:dyDescent="0.2">
      <c r="A19" s="76" t="s">
        <v>279</v>
      </c>
      <c r="B19" s="251">
        <v>60.42317439736442</v>
      </c>
      <c r="D19" s="262"/>
    </row>
    <row r="20" spans="1:5" x14ac:dyDescent="0.2">
      <c r="A20" s="76" t="s">
        <v>114</v>
      </c>
      <c r="B20" s="250">
        <v>3.9238930558665648</v>
      </c>
      <c r="D20" s="262"/>
    </row>
    <row r="21" spans="1:5" x14ac:dyDescent="0.2">
      <c r="A21" s="76" t="s">
        <v>277</v>
      </c>
      <c r="B21" s="250">
        <v>7.1284595401884809</v>
      </c>
      <c r="D21" s="262"/>
    </row>
    <row r="22" spans="1:5" x14ac:dyDescent="0.2">
      <c r="A22" s="91" t="s">
        <v>117</v>
      </c>
      <c r="B22" s="94">
        <f>SUM(B16:B21)</f>
        <v>100.00000000000001</v>
      </c>
      <c r="D22" s="263"/>
    </row>
    <row r="23" spans="1:5" x14ac:dyDescent="0.2">
      <c r="A23" s="56"/>
      <c r="B23" s="85"/>
      <c r="D23" s="269"/>
      <c r="E23" s="58"/>
    </row>
    <row r="24" spans="1:5" x14ac:dyDescent="0.2">
      <c r="B24" s="295" t="str">
        <f>B14</f>
        <v>12M20</v>
      </c>
      <c r="D24" s="270"/>
      <c r="E24" s="58"/>
    </row>
    <row r="25" spans="1:5" x14ac:dyDescent="0.2">
      <c r="A25" s="84" t="s">
        <v>242</v>
      </c>
      <c r="B25" s="252"/>
      <c r="D25" s="262"/>
      <c r="E25" s="58"/>
    </row>
    <row r="26" spans="1:5" x14ac:dyDescent="0.2">
      <c r="A26" s="71" t="s">
        <v>256</v>
      </c>
      <c r="B26" s="250">
        <v>0.40779891104354615</v>
      </c>
      <c r="D26" s="262"/>
      <c r="E26" s="58"/>
    </row>
    <row r="27" spans="1:5" x14ac:dyDescent="0.2">
      <c r="A27" s="71" t="s">
        <v>257</v>
      </c>
      <c r="B27" s="250">
        <v>87.365662838876617</v>
      </c>
      <c r="D27" s="262"/>
      <c r="E27" s="58"/>
    </row>
    <row r="28" spans="1:5" x14ac:dyDescent="0.2">
      <c r="A28" s="71" t="s">
        <v>258</v>
      </c>
      <c r="B28" s="250">
        <v>6.9568223075476429E-2</v>
      </c>
      <c r="D28" s="262"/>
    </row>
    <row r="29" spans="1:5" x14ac:dyDescent="0.2">
      <c r="A29" s="71" t="s">
        <v>259</v>
      </c>
      <c r="B29" s="250">
        <v>12.156970027004359</v>
      </c>
      <c r="D29" s="263"/>
    </row>
    <row r="30" spans="1:5" x14ac:dyDescent="0.2">
      <c r="A30" s="91" t="s">
        <v>117</v>
      </c>
      <c r="B30" s="94">
        <f>+B28+B27+B26+B29</f>
        <v>100</v>
      </c>
    </row>
  </sheetData>
  <mergeCells count="1">
    <mergeCell ref="E3:E4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C000"/>
  </sheetPr>
  <dimension ref="A1:I22"/>
  <sheetViews>
    <sheetView showGridLines="0" zoomScale="80" zoomScaleNormal="80" workbookViewId="0">
      <selection activeCell="G27" sqref="G27"/>
    </sheetView>
  </sheetViews>
  <sheetFormatPr baseColWidth="10" defaultColWidth="9.33203125" defaultRowHeight="16" x14ac:dyDescent="0.2"/>
  <cols>
    <col min="1" max="1" width="63.5" style="45" customWidth="1"/>
    <col min="2" max="6" width="10.5" style="45" customWidth="1"/>
    <col min="7" max="7" width="5.5" style="45" customWidth="1"/>
    <col min="8" max="9" width="14.5" style="45" customWidth="1"/>
    <col min="10" max="16384" width="9.33203125" style="45"/>
  </cols>
  <sheetData>
    <row r="1" spans="1:9" ht="21" x14ac:dyDescent="0.25">
      <c r="A1" s="186" t="str">
        <f>'Indice-Index'!C9</f>
        <v>3.4 Trend storico dei volumi  - Volumes  trend</v>
      </c>
      <c r="B1" s="186"/>
      <c r="C1" s="187"/>
      <c r="D1" s="187"/>
      <c r="E1" s="187"/>
      <c r="F1" s="187"/>
      <c r="G1" s="187"/>
      <c r="H1" s="187"/>
      <c r="I1" s="187"/>
    </row>
    <row r="3" spans="1:9" x14ac:dyDescent="0.2">
      <c r="A3" s="342" t="s">
        <v>147</v>
      </c>
      <c r="B3" s="121">
        <f>+'3.2'!B3</f>
        <v>2016</v>
      </c>
      <c r="C3" s="121">
        <f>+'3.2'!C3</f>
        <v>2017</v>
      </c>
      <c r="D3" s="121">
        <f>+'3.2'!D3</f>
        <v>2018</v>
      </c>
      <c r="E3" s="121">
        <f>+'3.2'!E3</f>
        <v>2019</v>
      </c>
      <c r="F3" s="121">
        <f>+'3.2'!F3</f>
        <v>2020</v>
      </c>
      <c r="H3" s="122" t="s">
        <v>158</v>
      </c>
      <c r="I3" s="122" t="s">
        <v>158</v>
      </c>
    </row>
    <row r="4" spans="1:9" x14ac:dyDescent="0.2">
      <c r="A4" s="342"/>
      <c r="B4" s="261" t="s">
        <v>153</v>
      </c>
      <c r="C4" s="278"/>
      <c r="D4" s="261"/>
      <c r="E4" s="261" t="s">
        <v>154</v>
      </c>
      <c r="F4" s="261" t="s">
        <v>155</v>
      </c>
      <c r="G4" s="43"/>
      <c r="H4" s="131" t="s">
        <v>157</v>
      </c>
      <c r="I4" s="131" t="s">
        <v>156</v>
      </c>
    </row>
    <row r="5" spans="1:9" x14ac:dyDescent="0.2">
      <c r="H5" s="18"/>
      <c r="I5" s="18"/>
    </row>
    <row r="6" spans="1:9" x14ac:dyDescent="0.2">
      <c r="A6" s="236" t="s">
        <v>253</v>
      </c>
      <c r="B6" s="237">
        <v>1644.7742355140608</v>
      </c>
      <c r="C6" s="237">
        <v>1426.4242366872761</v>
      </c>
      <c r="D6" s="237">
        <v>1268.5487629781783</v>
      </c>
      <c r="E6" s="237">
        <v>1041.559299822374</v>
      </c>
      <c r="F6" s="237">
        <v>817.31596717296497</v>
      </c>
      <c r="H6" s="150">
        <f t="shared" ref="H6:H11" si="0">(F6-B6)/B6*100</f>
        <v>-50.308318945820574</v>
      </c>
      <c r="I6" s="150">
        <f t="shared" ref="I6:I11" si="1">(F6-E6)/E6*100</f>
        <v>-21.529579034784781</v>
      </c>
    </row>
    <row r="7" spans="1:9" x14ac:dyDescent="0.2">
      <c r="A7" s="238" t="s">
        <v>254</v>
      </c>
      <c r="B7" s="239">
        <v>2074.3092035847076</v>
      </c>
      <c r="C7" s="239">
        <v>2031.895422298976</v>
      </c>
      <c r="D7" s="239">
        <v>2075.2870187556123</v>
      </c>
      <c r="E7" s="239">
        <v>1997.0181428656863</v>
      </c>
      <c r="F7" s="239">
        <v>1619.5933480246488</v>
      </c>
      <c r="H7" s="240">
        <f t="shared" si="0"/>
        <v>-21.921315046678856</v>
      </c>
      <c r="I7" s="240">
        <f t="shared" si="1"/>
        <v>-18.899417423391032</v>
      </c>
    </row>
    <row r="8" spans="1:9" x14ac:dyDescent="0.2">
      <c r="A8" s="327" t="s">
        <v>260</v>
      </c>
      <c r="B8" s="328">
        <f>B7+B6</f>
        <v>3719.0834390987684</v>
      </c>
      <c r="C8" s="328">
        <f>C7+C6</f>
        <v>3458.3196589862519</v>
      </c>
      <c r="D8" s="328">
        <f>D7+D6</f>
        <v>3343.8357817337906</v>
      </c>
      <c r="E8" s="328">
        <f>E7+E6</f>
        <v>3038.5774426880603</v>
      </c>
      <c r="F8" s="328">
        <f>F7+F6</f>
        <v>2436.909315197614</v>
      </c>
      <c r="G8" s="329"/>
      <c r="H8" s="330">
        <f t="shared" si="0"/>
        <v>-34.475540678158566</v>
      </c>
      <c r="I8" s="330">
        <f t="shared" si="1"/>
        <v>-19.800980519298005</v>
      </c>
    </row>
    <row r="9" spans="1:9" x14ac:dyDescent="0.2">
      <c r="A9" s="236" t="s">
        <v>269</v>
      </c>
      <c r="B9" s="237">
        <v>298.07138758730412</v>
      </c>
      <c r="C9" s="237">
        <v>382.73725623594333</v>
      </c>
      <c r="D9" s="237">
        <v>434.03571448852978</v>
      </c>
      <c r="E9" s="237">
        <v>510.17259860716479</v>
      </c>
      <c r="F9" s="237">
        <v>717.52819725281495</v>
      </c>
      <c r="H9" s="150">
        <f t="shared" si="0"/>
        <v>140.72360754272441</v>
      </c>
      <c r="I9" s="150">
        <f t="shared" si="1"/>
        <v>40.644205355551627</v>
      </c>
    </row>
    <row r="10" spans="1:9" x14ac:dyDescent="0.2">
      <c r="A10" s="238" t="s">
        <v>268</v>
      </c>
      <c r="B10" s="239">
        <v>68.102750290404828</v>
      </c>
      <c r="C10" s="239">
        <v>77.212911722183009</v>
      </c>
      <c r="D10" s="239">
        <v>84.893338773122736</v>
      </c>
      <c r="E10" s="239">
        <v>87.172252879132913</v>
      </c>
      <c r="F10" s="239">
        <v>99.949184802778404</v>
      </c>
      <c r="H10" s="241">
        <f t="shared" si="0"/>
        <v>46.762332470529465</v>
      </c>
      <c r="I10" s="241">
        <f t="shared" si="1"/>
        <v>14.657108772169869</v>
      </c>
    </row>
    <row r="11" spans="1:9" x14ac:dyDescent="0.2">
      <c r="A11" s="327" t="s">
        <v>243</v>
      </c>
      <c r="B11" s="328">
        <f>+B10+B9</f>
        <v>366.17413787770897</v>
      </c>
      <c r="C11" s="328">
        <f>+C10+C9</f>
        <v>459.95016795812637</v>
      </c>
      <c r="D11" s="328">
        <f>+D10+D9</f>
        <v>518.92905326165248</v>
      </c>
      <c r="E11" s="328">
        <f>+E10+E9</f>
        <v>597.34485148629767</v>
      </c>
      <c r="F11" s="328">
        <f>+F10+F9</f>
        <v>817.47738205559335</v>
      </c>
      <c r="G11" s="329"/>
      <c r="H11" s="330">
        <f t="shared" si="0"/>
        <v>123.24825745301705</v>
      </c>
      <c r="I11" s="330">
        <f t="shared" si="1"/>
        <v>36.851833580145161</v>
      </c>
    </row>
    <row r="12" spans="1:9" x14ac:dyDescent="0.2">
      <c r="A12" s="56"/>
      <c r="B12" s="242"/>
      <c r="C12" s="242"/>
      <c r="D12" s="242"/>
      <c r="E12" s="242"/>
      <c r="F12" s="242"/>
      <c r="H12" s="210"/>
      <c r="I12" s="210"/>
    </row>
    <row r="13" spans="1:9" x14ac:dyDescent="0.2">
      <c r="A13" s="56"/>
      <c r="B13" s="242"/>
      <c r="C13" s="242"/>
      <c r="D13" s="242"/>
      <c r="E13" s="242"/>
      <c r="F13" s="242"/>
      <c r="H13" s="210"/>
      <c r="I13" s="210"/>
    </row>
    <row r="14" spans="1:9" x14ac:dyDescent="0.2">
      <c r="A14" s="342" t="s">
        <v>148</v>
      </c>
      <c r="B14" s="263" t="str">
        <f>+'3.2'!B16</f>
        <v>4T16</v>
      </c>
      <c r="C14" s="263" t="str">
        <f>+'3.2'!C16</f>
        <v>4T17</v>
      </c>
      <c r="D14" s="263" t="str">
        <f>+'3.2'!D16</f>
        <v>4T18</v>
      </c>
      <c r="E14" s="263" t="str">
        <f>+'3.2'!E16</f>
        <v>4T19</v>
      </c>
      <c r="F14" s="263" t="str">
        <f>+'3.2'!F16</f>
        <v>4T20</v>
      </c>
      <c r="H14" s="122" t="s">
        <v>158</v>
      </c>
      <c r="I14" s="122" t="s">
        <v>158</v>
      </c>
    </row>
    <row r="15" spans="1:9" x14ac:dyDescent="0.2">
      <c r="A15" s="342"/>
      <c r="B15" s="263" t="str">
        <f>+'3.2'!B17</f>
        <v>4Q16</v>
      </c>
      <c r="C15" s="263" t="str">
        <f>+'3.2'!C17</f>
        <v>4Q17</v>
      </c>
      <c r="D15" s="263" t="str">
        <f>+'3.2'!D17</f>
        <v>4Q18</v>
      </c>
      <c r="E15" s="263" t="str">
        <f>+'3.2'!E17</f>
        <v>4Q19</v>
      </c>
      <c r="F15" s="263" t="str">
        <f>+'3.2'!F17</f>
        <v>4Q20</v>
      </c>
      <c r="H15" s="131" t="s">
        <v>157</v>
      </c>
      <c r="I15" s="131" t="s">
        <v>156</v>
      </c>
    </row>
    <row r="16" spans="1:9" x14ac:dyDescent="0.2">
      <c r="B16" s="261" t="s">
        <v>153</v>
      </c>
      <c r="C16" s="278"/>
      <c r="D16" s="261"/>
      <c r="E16" s="261" t="s">
        <v>154</v>
      </c>
      <c r="F16" s="261" t="s">
        <v>155</v>
      </c>
      <c r="H16" s="18"/>
      <c r="I16" s="18"/>
    </row>
    <row r="17" spans="1:9" x14ac:dyDescent="0.2">
      <c r="A17" s="236" t="s">
        <v>253</v>
      </c>
      <c r="B17" s="237">
        <v>456.04578336859544</v>
      </c>
      <c r="C17" s="237">
        <v>393.2540541924896</v>
      </c>
      <c r="D17" s="237">
        <v>368.71258222283888</v>
      </c>
      <c r="E17" s="237">
        <v>260.63111378471757</v>
      </c>
      <c r="F17" s="237">
        <v>231.8620543640431</v>
      </c>
      <c r="H17" s="150">
        <f t="shared" ref="H17:H22" si="2">(F17-B17)/B17*100</f>
        <v>-49.158162881939774</v>
      </c>
      <c r="I17" s="150">
        <f t="shared" ref="I17:I22" si="3">(F17-E17)/E17*100</f>
        <v>-11.038229090498318</v>
      </c>
    </row>
    <row r="18" spans="1:9" x14ac:dyDescent="0.2">
      <c r="A18" s="238" t="s">
        <v>254</v>
      </c>
      <c r="B18" s="239">
        <v>541.8839860171081</v>
      </c>
      <c r="C18" s="239">
        <v>517.87717288910642</v>
      </c>
      <c r="D18" s="239">
        <v>506.54460858907447</v>
      </c>
      <c r="E18" s="239">
        <v>483.15372348472187</v>
      </c>
      <c r="F18" s="239">
        <v>404.85768476511703</v>
      </c>
      <c r="H18" s="240">
        <f t="shared" si="2"/>
        <v>-25.287018031137194</v>
      </c>
      <c r="I18" s="240">
        <f t="shared" si="3"/>
        <v>-16.20520238463622</v>
      </c>
    </row>
    <row r="19" spans="1:9" x14ac:dyDescent="0.2">
      <c r="A19" s="327" t="s">
        <v>260</v>
      </c>
      <c r="B19" s="328">
        <f>B18+B17</f>
        <v>997.92976938570359</v>
      </c>
      <c r="C19" s="328">
        <f>C18+C17</f>
        <v>911.13122708159608</v>
      </c>
      <c r="D19" s="328">
        <f>D18+D17</f>
        <v>875.25719081191335</v>
      </c>
      <c r="E19" s="328">
        <f>E18+E17</f>
        <v>743.78483726943944</v>
      </c>
      <c r="F19" s="328">
        <f>F18+F17</f>
        <v>636.71973912916019</v>
      </c>
      <c r="G19" s="329"/>
      <c r="H19" s="330">
        <f t="shared" si="2"/>
        <v>-36.195936962467187</v>
      </c>
      <c r="I19" s="330">
        <f t="shared" si="3"/>
        <v>-14.394633067989584</v>
      </c>
    </row>
    <row r="20" spans="1:9" x14ac:dyDescent="0.2">
      <c r="A20" s="236" t="s">
        <v>269</v>
      </c>
      <c r="B20" s="237">
        <v>87.127374958927192</v>
      </c>
      <c r="C20" s="237">
        <v>112.07951012005078</v>
      </c>
      <c r="D20" s="237">
        <v>128.27381105973387</v>
      </c>
      <c r="E20" s="237">
        <v>152.88469423920222</v>
      </c>
      <c r="F20" s="237">
        <v>246.46648250938384</v>
      </c>
      <c r="H20" s="150">
        <f>(F20-B20)/B20*100</f>
        <v>182.88064758701944</v>
      </c>
      <c r="I20" s="150">
        <f t="shared" si="3"/>
        <v>61.210697863426589</v>
      </c>
    </row>
    <row r="21" spans="1:9" x14ac:dyDescent="0.2">
      <c r="A21" s="238" t="s">
        <v>268</v>
      </c>
      <c r="B21" s="239">
        <v>19.273844912206471</v>
      </c>
      <c r="C21" s="239">
        <v>21.884664670800031</v>
      </c>
      <c r="D21" s="239">
        <v>23.277273989652315</v>
      </c>
      <c r="E21" s="239">
        <v>24.088943245186105</v>
      </c>
      <c r="F21" s="239">
        <v>30.928532567374578</v>
      </c>
      <c r="H21" s="241">
        <f t="shared" si="2"/>
        <v>60.468929309413433</v>
      </c>
      <c r="I21" s="241">
        <f t="shared" si="3"/>
        <v>28.393065036405389</v>
      </c>
    </row>
    <row r="22" spans="1:9" x14ac:dyDescent="0.2">
      <c r="A22" s="327" t="s">
        <v>243</v>
      </c>
      <c r="B22" s="328">
        <f>+B21+B20</f>
        <v>106.40121987113366</v>
      </c>
      <c r="C22" s="328">
        <f>+C21+C20</f>
        <v>133.96417479085082</v>
      </c>
      <c r="D22" s="328">
        <f>+D21+D20</f>
        <v>151.55108504938619</v>
      </c>
      <c r="E22" s="328">
        <f>+E21+E20</f>
        <v>176.97363748438832</v>
      </c>
      <c r="F22" s="328">
        <f>+F21+F20</f>
        <v>277.3950150767584</v>
      </c>
      <c r="G22" s="329"/>
      <c r="H22" s="330">
        <f t="shared" si="2"/>
        <v>160.70661164667234</v>
      </c>
      <c r="I22" s="330">
        <f t="shared" si="3"/>
        <v>56.743693026724799</v>
      </c>
    </row>
  </sheetData>
  <mergeCells count="2">
    <mergeCell ref="A3:A4"/>
    <mergeCell ref="A14:A15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C000"/>
  </sheetPr>
  <dimension ref="A1:K24"/>
  <sheetViews>
    <sheetView showGridLines="0" topLeftCell="C1" zoomScale="80" zoomScaleNormal="80" workbookViewId="0">
      <selection activeCell="I20" sqref="I20"/>
    </sheetView>
  </sheetViews>
  <sheetFormatPr baseColWidth="10" defaultColWidth="9.33203125" defaultRowHeight="16" x14ac:dyDescent="0.2"/>
  <cols>
    <col min="1" max="1" width="32.6640625" style="45" customWidth="1"/>
    <col min="2" max="2" width="12.5" style="45" customWidth="1"/>
    <col min="3" max="3" width="18.6640625" style="45" customWidth="1"/>
    <col min="4" max="4" width="5.1640625" style="45" customWidth="1"/>
    <col min="5" max="5" width="29.1640625" style="45" customWidth="1"/>
    <col min="6" max="6" width="8.33203125" style="45" customWidth="1"/>
    <col min="7" max="7" width="23.6640625" style="45" customWidth="1"/>
    <col min="8" max="8" width="2.83203125" style="45" customWidth="1"/>
    <col min="9" max="9" width="21.6640625" style="45" customWidth="1"/>
    <col min="10" max="10" width="7.5" style="45" customWidth="1"/>
    <col min="11" max="11" width="23.5" style="45" customWidth="1"/>
    <col min="12" max="16384" width="9.33203125" style="45"/>
  </cols>
  <sheetData>
    <row r="1" spans="1:11" ht="21" x14ac:dyDescent="0.25">
      <c r="A1" s="186" t="str">
        <f>'Indice-Index'!C10</f>
        <v>3.5 Il quadro concorrenziale - The competitive framework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</row>
    <row r="2" spans="1:11" ht="9.75" customHeight="1" x14ac:dyDescent="0.2"/>
    <row r="3" spans="1:11" ht="19" x14ac:dyDescent="0.25">
      <c r="A3" s="68" t="s">
        <v>250</v>
      </c>
      <c r="D3" s="340"/>
    </row>
    <row r="4" spans="1:11" ht="9.75" customHeight="1" x14ac:dyDescent="0.2">
      <c r="A4" s="6"/>
      <c r="D4" s="341"/>
    </row>
    <row r="5" spans="1:11" x14ac:dyDescent="0.2">
      <c r="A5" s="6" t="s">
        <v>244</v>
      </c>
      <c r="B5" s="70" t="str">
        <f>'3.1'!C3</f>
        <v>12M20</v>
      </c>
      <c r="C5" s="283" t="s">
        <v>307</v>
      </c>
      <c r="E5" s="6" t="s">
        <v>271</v>
      </c>
      <c r="F5" s="46" t="str">
        <f>+B5</f>
        <v>12M20</v>
      </c>
      <c r="G5" s="46" t="str">
        <f>+C5</f>
        <v>Diff/chg. vs 12M19 (p.p.)</v>
      </c>
      <c r="I5" s="6" t="s">
        <v>245</v>
      </c>
      <c r="J5" s="46" t="str">
        <f>+F5</f>
        <v>12M20</v>
      </c>
      <c r="K5" s="46" t="str">
        <f>+G5</f>
        <v>Diff/chg. vs 12M19 (p.p.)</v>
      </c>
    </row>
    <row r="6" spans="1:11" x14ac:dyDescent="0.2">
      <c r="A6" s="73" t="s">
        <v>270</v>
      </c>
      <c r="B6" s="70"/>
      <c r="C6" s="195"/>
      <c r="E6" s="73" t="s">
        <v>272</v>
      </c>
      <c r="F6" s="46"/>
      <c r="G6" s="46"/>
      <c r="I6" s="73" t="s">
        <v>246</v>
      </c>
      <c r="J6" s="46"/>
      <c r="K6" s="46"/>
    </row>
    <row r="7" spans="1:11" x14ac:dyDescent="0.2">
      <c r="A7" s="71" t="s">
        <v>180</v>
      </c>
      <c r="B7" s="74">
        <v>38.013243995875364</v>
      </c>
      <c r="C7" s="74">
        <v>-6.7942672673843418</v>
      </c>
      <c r="E7" s="71" t="s">
        <v>75</v>
      </c>
      <c r="F7" s="75">
        <v>78.905473128418848</v>
      </c>
      <c r="G7" s="75">
        <v>1.7254965571462719</v>
      </c>
      <c r="I7" s="76" t="s">
        <v>78</v>
      </c>
      <c r="J7" s="75">
        <v>18.304568709814042</v>
      </c>
      <c r="K7" s="75">
        <v>-0.54883256399649127</v>
      </c>
    </row>
    <row r="8" spans="1:11" x14ac:dyDescent="0.2">
      <c r="A8" s="71" t="s">
        <v>78</v>
      </c>
      <c r="B8" s="74">
        <v>13.323924787237356</v>
      </c>
      <c r="C8" s="74">
        <v>1.6006984452150324</v>
      </c>
      <c r="E8" s="71" t="s">
        <v>79</v>
      </c>
      <c r="F8" s="75">
        <v>15.549943131626293</v>
      </c>
      <c r="G8" s="75">
        <v>-1.8292627979534188</v>
      </c>
      <c r="I8" s="76" t="s">
        <v>180</v>
      </c>
      <c r="J8" s="75">
        <v>18.062473141470704</v>
      </c>
      <c r="K8" s="75">
        <v>1.4704630791663611</v>
      </c>
    </row>
    <row r="9" spans="1:11" x14ac:dyDescent="0.2">
      <c r="A9" s="76" t="s">
        <v>220</v>
      </c>
      <c r="B9" s="74">
        <v>10.910728334456108</v>
      </c>
      <c r="C9" s="74">
        <v>5.0857917838018762</v>
      </c>
      <c r="E9" s="71" t="s">
        <v>80</v>
      </c>
      <c r="F9" s="75">
        <v>3.6482120247775836</v>
      </c>
      <c r="G9" s="75">
        <v>8.1792990662958864E-2</v>
      </c>
      <c r="I9" s="76" t="s">
        <v>220</v>
      </c>
      <c r="J9" s="75">
        <v>14.989290292562272</v>
      </c>
      <c r="K9" s="75">
        <v>5.6215733364955973</v>
      </c>
    </row>
    <row r="10" spans="1:11" x14ac:dyDescent="0.2">
      <c r="A10" s="71" t="s">
        <v>77</v>
      </c>
      <c r="B10" s="74">
        <v>10.53587533215615</v>
      </c>
      <c r="C10" s="74">
        <v>0.25014344082077145</v>
      </c>
      <c r="E10" s="71" t="s">
        <v>81</v>
      </c>
      <c r="F10" s="75">
        <v>1.8963717151772874</v>
      </c>
      <c r="G10" s="75">
        <v>2.1973250144187162E-2</v>
      </c>
      <c r="I10" s="76" t="s">
        <v>77</v>
      </c>
      <c r="J10" s="75">
        <v>14.474312713039151</v>
      </c>
      <c r="K10" s="75">
        <v>-2.0672966600614266</v>
      </c>
    </row>
    <row r="11" spans="1:11" x14ac:dyDescent="0.2">
      <c r="A11" s="71" t="s">
        <v>181</v>
      </c>
      <c r="B11" s="74">
        <v>9.8012951855550554</v>
      </c>
      <c r="C11" s="74">
        <v>1.3287617425950771</v>
      </c>
      <c r="E11" s="86" t="s">
        <v>118</v>
      </c>
      <c r="F11" s="88">
        <f>SUM(F7:F10)</f>
        <v>100</v>
      </c>
      <c r="G11" s="88">
        <f>SUM(G7:G10)</f>
        <v>-8.8817841970012523E-16</v>
      </c>
      <c r="I11" s="76" t="s">
        <v>181</v>
      </c>
      <c r="J11" s="75">
        <v>13.465137640300465</v>
      </c>
      <c r="K11" s="75">
        <v>-0.16046918035131519</v>
      </c>
    </row>
    <row r="12" spans="1:11" x14ac:dyDescent="0.2">
      <c r="A12" s="76" t="s">
        <v>76</v>
      </c>
      <c r="B12" s="74">
        <v>8.8810672299230511</v>
      </c>
      <c r="C12" s="74">
        <v>-0.1398309271954421</v>
      </c>
      <c r="I12" s="76" t="s">
        <v>76</v>
      </c>
      <c r="J12" s="75">
        <v>12.200917366504523</v>
      </c>
      <c r="K12" s="75">
        <v>-2.3065746706230392</v>
      </c>
    </row>
    <row r="13" spans="1:11" x14ac:dyDescent="0.2">
      <c r="A13" s="72" t="s">
        <v>150</v>
      </c>
      <c r="B13" s="74">
        <v>5.3811847730693323</v>
      </c>
      <c r="C13" s="74">
        <v>-0.64421384141485927</v>
      </c>
      <c r="I13" s="129" t="s">
        <v>150</v>
      </c>
      <c r="J13" s="75">
        <v>7.3927365991440857</v>
      </c>
      <c r="K13" s="75">
        <v>-2.2973653061933446</v>
      </c>
    </row>
    <row r="14" spans="1:11" x14ac:dyDescent="0.2">
      <c r="A14" s="72" t="s">
        <v>291</v>
      </c>
      <c r="B14" s="74">
        <v>3.1526803617275854</v>
      </c>
      <c r="C14" s="74">
        <v>-0.68708337643809214</v>
      </c>
      <c r="I14" s="151" t="s">
        <v>291</v>
      </c>
      <c r="J14" s="152">
        <v>1.1105635371647489</v>
      </c>
      <c r="K14" s="152">
        <v>0.28850196556365537</v>
      </c>
    </row>
    <row r="15" spans="1:11" x14ac:dyDescent="0.2">
      <c r="A15" s="86" t="s">
        <v>118</v>
      </c>
      <c r="B15" s="87">
        <f>SUM(B7:B14)</f>
        <v>100.00000000000001</v>
      </c>
      <c r="C15" s="87">
        <f>SUM(C7:C14)</f>
        <v>2.1760371282653068E-14</v>
      </c>
      <c r="I15" s="76" t="s">
        <v>195</v>
      </c>
      <c r="J15" s="118">
        <f>SUM(J7:J14)</f>
        <v>100</v>
      </c>
      <c r="K15" s="118">
        <f>SUM(K7:K14)</f>
        <v>-3.1086244689504383E-15</v>
      </c>
    </row>
    <row r="16" spans="1:11" ht="14.25" customHeight="1" x14ac:dyDescent="0.2"/>
    <row r="24" spans="2:3" ht="9.75" customHeight="1" x14ac:dyDescent="0.2">
      <c r="B24" s="18"/>
      <c r="C24" s="18"/>
    </row>
  </sheetData>
  <mergeCells count="1">
    <mergeCell ref="D3:D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FF"/>
  </sheetPr>
  <dimension ref="A1:P15"/>
  <sheetViews>
    <sheetView showGridLines="0" tabSelected="1" zoomScale="80" zoomScaleNormal="80" workbookViewId="0">
      <selection activeCell="A18" sqref="A18"/>
    </sheetView>
  </sheetViews>
  <sheetFormatPr baseColWidth="10" defaultColWidth="9.33203125" defaultRowHeight="16" x14ac:dyDescent="0.2"/>
  <cols>
    <col min="1" max="1" width="34.5" style="45" customWidth="1"/>
    <col min="2" max="6" width="9.33203125" style="45"/>
    <col min="7" max="7" width="9.6640625" style="45" bestFit="1" customWidth="1"/>
    <col min="8" max="10" width="9.33203125" style="45"/>
    <col min="11" max="11" width="32.83203125" style="45" customWidth="1"/>
    <col min="12" max="12" width="14.5" style="45" customWidth="1"/>
    <col min="13" max="16384" width="9.33203125" style="45"/>
  </cols>
  <sheetData>
    <row r="1" spans="1:16" ht="21" x14ac:dyDescent="0.25">
      <c r="A1" s="3" t="str">
        <f>+'Indice-Index'!A7</f>
        <v>1.1 Accessi diretti complessivi  - Total access lines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</row>
    <row r="2" spans="1:16" x14ac:dyDescent="0.2">
      <c r="B2" s="5"/>
      <c r="C2" s="5"/>
      <c r="D2" s="5"/>
      <c r="E2" s="5"/>
      <c r="F2" s="5"/>
      <c r="G2" s="5"/>
      <c r="H2" s="5"/>
      <c r="I2" s="5"/>
    </row>
    <row r="4" spans="1:16" x14ac:dyDescent="0.2">
      <c r="B4" s="46">
        <v>42705</v>
      </c>
      <c r="C4" s="46">
        <v>43070</v>
      </c>
      <c r="D4" s="46">
        <v>43435</v>
      </c>
      <c r="E4" s="46">
        <v>43800</v>
      </c>
      <c r="F4" s="46" t="s">
        <v>227</v>
      </c>
      <c r="G4" s="46">
        <v>43983</v>
      </c>
      <c r="H4" s="46">
        <v>44075</v>
      </c>
      <c r="I4" s="46">
        <v>44166</v>
      </c>
      <c r="K4" s="6" t="s">
        <v>224</v>
      </c>
      <c r="L4" s="119" t="s">
        <v>295</v>
      </c>
      <c r="M4" s="37"/>
      <c r="N4" s="37"/>
      <c r="O4" s="127" t="s">
        <v>296</v>
      </c>
    </row>
    <row r="5" spans="1:16" ht="17" x14ac:dyDescent="0.2">
      <c r="B5" s="16" t="s">
        <v>297</v>
      </c>
      <c r="C5" s="16" t="s">
        <v>298</v>
      </c>
      <c r="D5" s="16" t="s">
        <v>299</v>
      </c>
      <c r="E5" s="16" t="s">
        <v>228</v>
      </c>
      <c r="F5" s="16">
        <v>43891</v>
      </c>
      <c r="G5" s="16" t="s">
        <v>239</v>
      </c>
      <c r="H5" s="16" t="s">
        <v>287</v>
      </c>
      <c r="I5" s="16" t="s">
        <v>300</v>
      </c>
      <c r="K5" s="197" t="s">
        <v>225</v>
      </c>
      <c r="L5" s="120"/>
      <c r="M5" s="199"/>
      <c r="N5" s="37"/>
      <c r="O5" s="200"/>
    </row>
    <row r="6" spans="1:16" x14ac:dyDescent="0.2">
      <c r="B6" s="5"/>
      <c r="C6" s="5"/>
      <c r="D6" s="5"/>
      <c r="E6" s="5"/>
      <c r="F6" s="5"/>
      <c r="G6" s="5"/>
      <c r="H6" s="5"/>
      <c r="I6" s="5"/>
      <c r="L6" s="46"/>
      <c r="O6" s="18"/>
    </row>
    <row r="7" spans="1:16" x14ac:dyDescent="0.2">
      <c r="A7" s="107" t="s">
        <v>223</v>
      </c>
      <c r="B7" s="100">
        <v>20.260571619443258</v>
      </c>
      <c r="C7" s="100">
        <v>20.636761010580969</v>
      </c>
      <c r="D7" s="100">
        <v>20.3142572</v>
      </c>
      <c r="E7" s="100">
        <v>19.616205420000004</v>
      </c>
      <c r="F7" s="100">
        <v>19.473769872202563</v>
      </c>
      <c r="G7" s="100">
        <v>19.580078986857348</v>
      </c>
      <c r="H7" s="100">
        <v>19.463294564000002</v>
      </c>
      <c r="I7" s="100">
        <v>19.607341399207144</v>
      </c>
      <c r="K7" s="104" t="s">
        <v>70</v>
      </c>
      <c r="L7" s="75">
        <v>44.711497706438145</v>
      </c>
      <c r="M7" s="102"/>
      <c r="N7" s="102"/>
      <c r="O7" s="75">
        <v>-2.0161022740069967</v>
      </c>
    </row>
    <row r="8" spans="1:16" x14ac:dyDescent="0.2">
      <c r="B8" s="5"/>
      <c r="C8" s="5"/>
      <c r="D8" s="5"/>
      <c r="E8" s="5"/>
      <c r="F8" s="5"/>
      <c r="G8" s="5"/>
      <c r="H8" s="5"/>
      <c r="I8" s="5"/>
      <c r="K8" s="105" t="s">
        <v>8</v>
      </c>
      <c r="L8" s="75">
        <v>15.848028229495981</v>
      </c>
      <c r="M8" s="102"/>
      <c r="N8" s="102"/>
      <c r="O8" s="75">
        <v>0.4493670953692579</v>
      </c>
    </row>
    <row r="9" spans="1:16" x14ac:dyDescent="0.2">
      <c r="A9" s="6" t="s">
        <v>12</v>
      </c>
      <c r="J9" s="32"/>
      <c r="K9" s="105" t="s">
        <v>69</v>
      </c>
      <c r="L9" s="75">
        <v>14.032169528697045</v>
      </c>
      <c r="M9" s="102"/>
      <c r="N9" s="102"/>
      <c r="O9" s="75">
        <v>0.44924692490224949</v>
      </c>
    </row>
    <row r="10" spans="1:16" x14ac:dyDescent="0.2">
      <c r="A10" s="104" t="s">
        <v>139</v>
      </c>
      <c r="B10" s="102">
        <v>83.400420863665289</v>
      </c>
      <c r="C10" s="102">
        <v>72.193412485424602</v>
      </c>
      <c r="D10" s="102">
        <v>57.865443389187767</v>
      </c>
      <c r="E10" s="102">
        <v>47.002107709371657</v>
      </c>
      <c r="F10" s="102">
        <v>44.253424255060729</v>
      </c>
      <c r="G10" s="102">
        <v>41.342325561778772</v>
      </c>
      <c r="H10" s="102">
        <v>39.074766992772716</v>
      </c>
      <c r="I10" s="102">
        <v>36.280038456859067</v>
      </c>
      <c r="J10" s="32"/>
      <c r="K10" s="106" t="s">
        <v>7</v>
      </c>
      <c r="L10" s="75">
        <v>13.778349440629633</v>
      </c>
      <c r="M10" s="102"/>
      <c r="N10" s="102"/>
      <c r="O10" s="75">
        <v>0.15667102327545912</v>
      </c>
    </row>
    <row r="11" spans="1:16" x14ac:dyDescent="0.2">
      <c r="A11" s="105" t="s">
        <v>129</v>
      </c>
      <c r="B11" s="102">
        <v>10.226508009551363</v>
      </c>
      <c r="C11" s="102">
        <v>19.947166724214256</v>
      </c>
      <c r="D11" s="102">
        <v>31.809329459508863</v>
      </c>
      <c r="E11" s="102">
        <v>40.001248110910126</v>
      </c>
      <c r="F11" s="102">
        <v>41.793525616308777</v>
      </c>
      <c r="G11" s="102">
        <v>43.913353423700883</v>
      </c>
      <c r="H11" s="102">
        <v>45.334752916500129</v>
      </c>
      <c r="I11" s="102">
        <v>46.576834733971751</v>
      </c>
      <c r="J11" s="32"/>
      <c r="K11" s="196" t="s">
        <v>176</v>
      </c>
      <c r="L11" s="75">
        <v>3.4719087414244099</v>
      </c>
      <c r="M11" s="102"/>
      <c r="N11" s="102"/>
      <c r="O11" s="75">
        <v>0.20048092824646302</v>
      </c>
    </row>
    <row r="12" spans="1:16" x14ac:dyDescent="0.2">
      <c r="A12" s="106" t="s">
        <v>130</v>
      </c>
      <c r="B12" s="102">
        <v>2.1637081531268576</v>
      </c>
      <c r="C12" s="102">
        <v>2.7569970163003044</v>
      </c>
      <c r="D12" s="102">
        <v>4.2570013340187502</v>
      </c>
      <c r="E12" s="102">
        <v>6.2532451803820885</v>
      </c>
      <c r="F12" s="102">
        <v>6.8958854963128857</v>
      </c>
      <c r="G12" s="102">
        <v>7.4859590796479498</v>
      </c>
      <c r="H12" s="102">
        <v>8.1804345033392032</v>
      </c>
      <c r="I12" s="102">
        <v>9.2944186713987644</v>
      </c>
      <c r="J12" s="32"/>
      <c r="K12" s="76" t="s">
        <v>177</v>
      </c>
      <c r="L12" s="75">
        <v>2.759435810210753</v>
      </c>
      <c r="M12" s="102"/>
      <c r="N12" s="102"/>
      <c r="O12" s="75">
        <v>0.48333301438267018</v>
      </c>
    </row>
    <row r="13" spans="1:16" x14ac:dyDescent="0.2">
      <c r="A13" s="351" t="s">
        <v>10</v>
      </c>
      <c r="B13" s="102">
        <v>4.2093629736564919</v>
      </c>
      <c r="C13" s="102">
        <v>5.1024237740608323</v>
      </c>
      <c r="D13" s="102">
        <v>6.0682258172846213</v>
      </c>
      <c r="E13" s="102">
        <v>6.7433989993361321</v>
      </c>
      <c r="F13" s="102">
        <v>7.0571646323176012</v>
      </c>
      <c r="G13" s="102">
        <v>7.2583619348723811</v>
      </c>
      <c r="H13" s="102">
        <v>7.4100455873879465</v>
      </c>
      <c r="I13" s="102">
        <v>7.8487081377704211</v>
      </c>
      <c r="J13" s="32"/>
      <c r="K13" s="76" t="s">
        <v>92</v>
      </c>
      <c r="L13" s="75">
        <v>5.3986105431040308</v>
      </c>
      <c r="M13" s="102"/>
      <c r="N13" s="102"/>
      <c r="O13" s="75">
        <v>0.27700328783089212</v>
      </c>
    </row>
    <row r="14" spans="1:16" x14ac:dyDescent="0.2">
      <c r="A14" s="6" t="s">
        <v>229</v>
      </c>
      <c r="B14" s="10">
        <f>+B13+B12+B11+B10</f>
        <v>100</v>
      </c>
      <c r="C14" s="10">
        <f t="shared" ref="C14:I14" si="0">+C13+C12+C11+C10</f>
        <v>100</v>
      </c>
      <c r="D14" s="10">
        <f t="shared" si="0"/>
        <v>100</v>
      </c>
      <c r="E14" s="10">
        <f t="shared" si="0"/>
        <v>100</v>
      </c>
      <c r="F14" s="10">
        <f t="shared" si="0"/>
        <v>100</v>
      </c>
      <c r="G14" s="10">
        <f t="shared" si="0"/>
        <v>99.999999999999986</v>
      </c>
      <c r="H14" s="10">
        <f t="shared" si="0"/>
        <v>100</v>
      </c>
      <c r="I14" s="10">
        <f t="shared" si="0"/>
        <v>100</v>
      </c>
      <c r="J14" s="32"/>
      <c r="K14" s="91" t="s">
        <v>149</v>
      </c>
      <c r="L14" s="88">
        <f>SUM(L7:L13)</f>
        <v>100</v>
      </c>
      <c r="M14" s="209"/>
      <c r="N14" s="209"/>
      <c r="O14" s="88">
        <f>SUM(O7:O13)</f>
        <v>-4.8849813083506888E-15</v>
      </c>
    </row>
    <row r="15" spans="1:16" x14ac:dyDescent="0.2">
      <c r="A15" s="62"/>
      <c r="B15" s="32"/>
      <c r="C15" s="32"/>
      <c r="D15" s="32"/>
      <c r="E15" s="32"/>
      <c r="F15" s="32"/>
      <c r="G15" s="32"/>
      <c r="H15" s="32"/>
      <c r="I15" s="32"/>
    </row>
  </sheetData>
  <phoneticPr fontId="37" type="noConversion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C000"/>
  </sheetPr>
  <dimension ref="A1:I15"/>
  <sheetViews>
    <sheetView showGridLines="0" zoomScale="80" zoomScaleNormal="80" workbookViewId="0">
      <selection activeCell="D20" sqref="D20"/>
    </sheetView>
  </sheetViews>
  <sheetFormatPr baseColWidth="10" defaultColWidth="8.83203125" defaultRowHeight="15" x14ac:dyDescent="0.2"/>
  <cols>
    <col min="1" max="1" width="56" customWidth="1"/>
    <col min="2" max="2" width="11.33203125" customWidth="1"/>
    <col min="3" max="3" width="11.33203125" style="43" customWidth="1"/>
    <col min="4" max="6" width="11.33203125" customWidth="1"/>
    <col min="7" max="7" width="1" customWidth="1"/>
    <col min="8" max="9" width="11" customWidth="1"/>
  </cols>
  <sheetData>
    <row r="1" spans="1:9" ht="21" x14ac:dyDescent="0.25">
      <c r="A1" s="188" t="str">
        <f>'Indice-Index'!C11</f>
        <v>3.6 Trend storico dei ricavi unitari - Revenues per unit trend (€)</v>
      </c>
      <c r="B1" s="189"/>
      <c r="C1" s="189"/>
      <c r="D1" s="189"/>
      <c r="E1" s="189"/>
      <c r="F1" s="189"/>
      <c r="G1" s="189"/>
      <c r="H1" s="189"/>
      <c r="I1" s="189"/>
    </row>
    <row r="3" spans="1:9" ht="16" x14ac:dyDescent="0.2">
      <c r="B3" s="47">
        <f>+'3.4'!B3</f>
        <v>2016</v>
      </c>
      <c r="C3" s="47">
        <f>+'3.4'!C3</f>
        <v>2017</v>
      </c>
      <c r="D3" s="47">
        <f>+'3.4'!D3</f>
        <v>2018</v>
      </c>
      <c r="E3" s="47">
        <f>+'3.4'!E3</f>
        <v>2019</v>
      </c>
      <c r="F3" s="47">
        <f>+'3.4'!F3</f>
        <v>2020</v>
      </c>
      <c r="G3" s="43"/>
      <c r="H3" s="130" t="s">
        <v>158</v>
      </c>
      <c r="I3" s="130" t="s">
        <v>158</v>
      </c>
    </row>
    <row r="4" spans="1:9" s="43" customFormat="1" x14ac:dyDescent="0.2">
      <c r="B4" s="122" t="s">
        <v>153</v>
      </c>
      <c r="D4" s="122"/>
      <c r="E4" s="122" t="s">
        <v>154</v>
      </c>
      <c r="F4" s="122" t="s">
        <v>155</v>
      </c>
      <c r="H4" s="131" t="s">
        <v>157</v>
      </c>
      <c r="I4" s="131" t="s">
        <v>156</v>
      </c>
    </row>
    <row r="5" spans="1:9" s="43" customFormat="1" ht="16" x14ac:dyDescent="0.2">
      <c r="A5" s="6" t="s">
        <v>132</v>
      </c>
      <c r="C5" s="122"/>
      <c r="D5" s="122"/>
      <c r="E5" s="122"/>
      <c r="F5" s="122"/>
    </row>
    <row r="6" spans="1:9" s="43" customFormat="1" x14ac:dyDescent="0.2">
      <c r="C6" s="122"/>
      <c r="D6" s="122"/>
      <c r="E6" s="122"/>
      <c r="F6" s="122"/>
    </row>
    <row r="7" spans="1:9" ht="16" x14ac:dyDescent="0.2">
      <c r="A7" s="84" t="s">
        <v>273</v>
      </c>
      <c r="C7" s="123"/>
      <c r="D7" s="123"/>
      <c r="E7" s="123"/>
      <c r="F7" s="123"/>
    </row>
    <row r="8" spans="1:9" ht="16" x14ac:dyDescent="0.2">
      <c r="A8" s="91" t="s">
        <v>143</v>
      </c>
      <c r="B8" s="125">
        <v>0.73691271898544208</v>
      </c>
      <c r="C8" s="125">
        <v>0.75575619453470178</v>
      </c>
      <c r="D8" s="125">
        <v>0.77094658067415922</v>
      </c>
      <c r="E8" s="125">
        <v>0.80790509836946822</v>
      </c>
      <c r="F8" s="125">
        <v>0.74913209647759527</v>
      </c>
      <c r="G8" s="124"/>
      <c r="H8" s="88">
        <f>(F8-B8)/B8*100</f>
        <v>1.6581851795116838</v>
      </c>
      <c r="I8" s="88">
        <f>(F8-E8)/E8*100</f>
        <v>-7.2747408093462846</v>
      </c>
    </row>
    <row r="9" spans="1:9" ht="16" x14ac:dyDescent="0.2">
      <c r="A9" s="91" t="s">
        <v>248</v>
      </c>
      <c r="B9" s="125">
        <v>1.1156262056421524</v>
      </c>
      <c r="C9" s="125">
        <v>1.1906752805216796</v>
      </c>
      <c r="D9" s="125">
        <v>1.2750454882386715</v>
      </c>
      <c r="E9" s="125">
        <v>1.4311327750359062</v>
      </c>
      <c r="F9" s="125">
        <v>1.3052958649205499</v>
      </c>
      <c r="G9" s="124"/>
      <c r="H9" s="88">
        <f>(F9-B9)/B9*100</f>
        <v>17.001183579156244</v>
      </c>
      <c r="I9" s="88">
        <f>(F9-E9)/E9*100</f>
        <v>-8.7928186895306819</v>
      </c>
    </row>
    <row r="10" spans="1:9" ht="16" x14ac:dyDescent="0.2">
      <c r="A10" s="91" t="s">
        <v>249</v>
      </c>
      <c r="B10" s="125">
        <v>0.43662085101407255</v>
      </c>
      <c r="C10" s="125">
        <v>0.45043579347401208</v>
      </c>
      <c r="D10" s="125">
        <v>0.46280894003442946</v>
      </c>
      <c r="E10" s="125">
        <v>0.48285618238559452</v>
      </c>
      <c r="F10" s="125">
        <v>0.46846810828208668</v>
      </c>
      <c r="G10" s="124"/>
      <c r="H10" s="88">
        <f>(F10-B10)/B10*100</f>
        <v>7.2940303226580614</v>
      </c>
      <c r="I10" s="88">
        <f>(F10-E10)/E10*100</f>
        <v>-2.9797845877052387</v>
      </c>
    </row>
    <row r="11" spans="1:9" ht="16" x14ac:dyDescent="0.2">
      <c r="A11" s="45"/>
      <c r="B11" s="18"/>
      <c r="C11" s="18"/>
      <c r="D11" s="18"/>
      <c r="E11" s="18"/>
      <c r="F11" s="18"/>
      <c r="H11" s="123"/>
      <c r="I11" s="123"/>
    </row>
    <row r="12" spans="1:9" ht="16" x14ac:dyDescent="0.2">
      <c r="A12" s="84" t="s">
        <v>247</v>
      </c>
      <c r="B12" s="18"/>
      <c r="C12" s="18"/>
      <c r="D12" s="18"/>
      <c r="E12" s="18"/>
      <c r="F12" s="18"/>
      <c r="H12" s="123"/>
      <c r="I12" s="123"/>
    </row>
    <row r="13" spans="1:9" ht="16" x14ac:dyDescent="0.2">
      <c r="A13" s="91" t="s">
        <v>143</v>
      </c>
      <c r="B13" s="125">
        <v>8.8409348537096015</v>
      </c>
      <c r="C13" s="125">
        <v>7.6333043651728456</v>
      </c>
      <c r="D13" s="125">
        <v>7.4162224260232001</v>
      </c>
      <c r="E13" s="125">
        <v>6.957331114389981</v>
      </c>
      <c r="F13" s="125">
        <v>6.1883252422233586</v>
      </c>
      <c r="G13" s="124"/>
      <c r="H13" s="88">
        <f>(F13-B13)/B13*100</f>
        <v>-30.003723083348188</v>
      </c>
      <c r="I13" s="88">
        <f>(F13-E13)/E13*100</f>
        <v>-11.053173401163455</v>
      </c>
    </row>
    <row r="14" spans="1:9" ht="16" x14ac:dyDescent="0.2">
      <c r="A14" s="243" t="s">
        <v>283</v>
      </c>
      <c r="B14" s="125">
        <v>6.4086215195400529</v>
      </c>
      <c r="C14" s="125">
        <v>5.6800538543624333</v>
      </c>
      <c r="D14" s="125">
        <v>5.5756824051400073</v>
      </c>
      <c r="E14" s="125">
        <v>5.3496694251696955</v>
      </c>
      <c r="F14" s="125">
        <v>5.0261810136335354</v>
      </c>
      <c r="H14" s="88">
        <f>(F14-B14)/B14*100</f>
        <v>-21.571573569938877</v>
      </c>
      <c r="I14" s="88">
        <f>(F14-E14)/E14*100</f>
        <v>-6.0468860003606437</v>
      </c>
    </row>
    <row r="15" spans="1:9" ht="16" x14ac:dyDescent="0.2">
      <c r="A15" s="126" t="s">
        <v>282</v>
      </c>
      <c r="B15" s="279">
        <v>19.486657786652113</v>
      </c>
      <c r="C15" s="279">
        <v>17.315386345695469</v>
      </c>
      <c r="D15" s="279">
        <v>16.826384808064997</v>
      </c>
      <c r="E15" s="279">
        <v>16.366115613832825</v>
      </c>
      <c r="F15" s="279">
        <v>14.531277262624819</v>
      </c>
      <c r="G15" s="45"/>
      <c r="H15" s="226">
        <f>(F15-B15)/B15*100</f>
        <v>-25.429607161375873</v>
      </c>
      <c r="I15" s="226">
        <f>(F15-E15)/E15*100</f>
        <v>-11.211202428859663</v>
      </c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9" tint="-0.249977111117893"/>
  </sheetPr>
  <dimension ref="A1:U32"/>
  <sheetViews>
    <sheetView showGridLines="0" zoomScale="80" zoomScaleNormal="80" workbookViewId="0">
      <selection activeCell="M44" sqref="M44"/>
    </sheetView>
  </sheetViews>
  <sheetFormatPr baseColWidth="10" defaultColWidth="9.33203125" defaultRowHeight="16" x14ac:dyDescent="0.2"/>
  <cols>
    <col min="1" max="1" width="59.5" style="45" customWidth="1"/>
    <col min="2" max="18" width="7.6640625" style="45" customWidth="1"/>
    <col min="19" max="19" width="1.5" style="45" customWidth="1"/>
    <col min="20" max="16384" width="9.33203125" style="45"/>
  </cols>
  <sheetData>
    <row r="1" spans="1:21" ht="21" x14ac:dyDescent="0.25">
      <c r="A1" s="192" t="str">
        <f>'Indice-Index'!C15</f>
        <v>4.1 Indici generali e principali utilities - General indexes and main utilities (2010=100)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</row>
    <row r="2" spans="1:21" s="12" customFormat="1" x14ac:dyDescent="0.2"/>
    <row r="3" spans="1:21" s="12" customFormat="1" x14ac:dyDescent="0.2">
      <c r="A3" s="343" t="s">
        <v>44</v>
      </c>
      <c r="B3" s="132" t="s">
        <v>58</v>
      </c>
      <c r="C3" s="132" t="s">
        <v>71</v>
      </c>
      <c r="D3" s="132" t="s">
        <v>72</v>
      </c>
      <c r="E3" s="132" t="s">
        <v>120</v>
      </c>
      <c r="F3" s="132" t="s">
        <v>124</v>
      </c>
      <c r="G3" s="132" t="s">
        <v>133</v>
      </c>
      <c r="H3" s="132" t="s">
        <v>161</v>
      </c>
      <c r="I3" s="132" t="s">
        <v>163</v>
      </c>
      <c r="J3" s="132" t="s">
        <v>166</v>
      </c>
      <c r="K3" s="132" t="s">
        <v>178</v>
      </c>
      <c r="L3" s="132" t="s">
        <v>196</v>
      </c>
      <c r="M3" s="132" t="s">
        <v>198</v>
      </c>
      <c r="N3" s="132" t="s">
        <v>207</v>
      </c>
      <c r="O3" s="132" t="s">
        <v>221</v>
      </c>
      <c r="P3" s="132" t="s">
        <v>240</v>
      </c>
      <c r="Q3" s="132" t="s">
        <v>288</v>
      </c>
      <c r="R3" s="132" t="s">
        <v>308</v>
      </c>
      <c r="T3" s="348" t="s">
        <v>233</v>
      </c>
      <c r="U3" s="348"/>
    </row>
    <row r="4" spans="1:21" s="12" customFormat="1" x14ac:dyDescent="0.2">
      <c r="A4" s="343"/>
      <c r="B4" s="132" t="s">
        <v>59</v>
      </c>
      <c r="C4" s="132" t="s">
        <v>63</v>
      </c>
      <c r="D4" s="132" t="s">
        <v>73</v>
      </c>
      <c r="E4" s="132" t="s">
        <v>119</v>
      </c>
      <c r="F4" s="132" t="s">
        <v>121</v>
      </c>
      <c r="G4" s="132" t="s">
        <v>133</v>
      </c>
      <c r="H4" s="132" t="s">
        <v>162</v>
      </c>
      <c r="I4" s="132" t="s">
        <v>164</v>
      </c>
      <c r="J4" s="132" t="s">
        <v>167</v>
      </c>
      <c r="K4" s="132" t="s">
        <v>178</v>
      </c>
      <c r="L4" s="132" t="s">
        <v>197</v>
      </c>
      <c r="M4" s="132" t="s">
        <v>199</v>
      </c>
      <c r="N4" s="132" t="s">
        <v>208</v>
      </c>
      <c r="O4" s="132" t="s">
        <v>221</v>
      </c>
      <c r="P4" s="132" t="s">
        <v>241</v>
      </c>
      <c r="Q4" s="132" t="s">
        <v>289</v>
      </c>
      <c r="R4" s="132" t="s">
        <v>309</v>
      </c>
      <c r="T4" s="218" t="s">
        <v>234</v>
      </c>
      <c r="U4" s="218" t="s">
        <v>235</v>
      </c>
    </row>
    <row r="5" spans="1:21" s="12" customFormat="1" x14ac:dyDescent="0.2">
      <c r="A5" s="31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28"/>
      <c r="T5" s="216"/>
      <c r="U5" s="216"/>
    </row>
    <row r="7" spans="1:21" x14ac:dyDescent="0.2">
      <c r="A7" s="96" t="s">
        <v>103</v>
      </c>
      <c r="B7" s="97">
        <v>124.1</v>
      </c>
      <c r="C7" s="97">
        <v>124.8</v>
      </c>
      <c r="D7" s="97">
        <v>125.3</v>
      </c>
      <c r="E7" s="97">
        <v>125.6</v>
      </c>
      <c r="F7" s="97">
        <v>126.1</v>
      </c>
      <c r="G7" s="97">
        <v>128.1</v>
      </c>
      <c r="H7" s="97">
        <v>129.19999999999999</v>
      </c>
      <c r="I7" s="97">
        <v>130</v>
      </c>
      <c r="J7" s="97">
        <v>130.19999999999999</v>
      </c>
      <c r="K7" s="97">
        <v>131.30000000000001</v>
      </c>
      <c r="L7" s="97">
        <v>131.5</v>
      </c>
      <c r="M7" s="97">
        <v>131.9</v>
      </c>
      <c r="N7" s="97">
        <v>132.4</v>
      </c>
      <c r="O7" s="97">
        <v>132.69999999999999</v>
      </c>
      <c r="P7" s="97">
        <v>132.80000000000001</v>
      </c>
      <c r="Q7" s="97">
        <v>133.30000000000001</v>
      </c>
      <c r="R7" s="97">
        <v>133.69999999999999</v>
      </c>
      <c r="T7" s="147">
        <f>(R7-B7)/B7*100</f>
        <v>7.7356970185334371</v>
      </c>
      <c r="U7" s="147">
        <f>(R7-N7)/N7*100</f>
        <v>0.9818731117824645</v>
      </c>
    </row>
    <row r="8" spans="1:21" x14ac:dyDescent="0.2">
      <c r="A8" s="96" t="s">
        <v>102</v>
      </c>
      <c r="B8" s="97">
        <v>107.9</v>
      </c>
      <c r="C8" s="97">
        <v>108.6</v>
      </c>
      <c r="D8" s="97">
        <v>108.8</v>
      </c>
      <c r="E8" s="97">
        <v>108.9</v>
      </c>
      <c r="F8" s="97">
        <v>108.8</v>
      </c>
      <c r="G8" s="97">
        <v>109.5</v>
      </c>
      <c r="H8" s="97">
        <v>110.2</v>
      </c>
      <c r="I8" s="97">
        <v>110.4</v>
      </c>
      <c r="J8" s="97">
        <v>110</v>
      </c>
      <c r="K8" s="97">
        <v>110.5</v>
      </c>
      <c r="L8" s="97">
        <v>110.9</v>
      </c>
      <c r="M8" s="97">
        <v>110.7</v>
      </c>
      <c r="N8" s="97">
        <v>110.5</v>
      </c>
      <c r="O8" s="97">
        <v>110.7</v>
      </c>
      <c r="P8" s="97">
        <v>110.6</v>
      </c>
      <c r="Q8" s="97">
        <v>110</v>
      </c>
      <c r="R8" s="97">
        <v>110.4</v>
      </c>
      <c r="T8" s="147">
        <f>(R8-B8)/B8*100</f>
        <v>2.3169601482854496</v>
      </c>
      <c r="U8" s="147">
        <f>(R8-N8)/N8*100</f>
        <v>-9.0497737556555935E-2</v>
      </c>
    </row>
    <row r="9" spans="1:21" x14ac:dyDescent="0.2">
      <c r="A9" s="96" t="s">
        <v>16</v>
      </c>
      <c r="B9" s="97">
        <v>106.8</v>
      </c>
      <c r="C9" s="97">
        <v>106.7</v>
      </c>
      <c r="D9" s="97">
        <v>106.7</v>
      </c>
      <c r="E9" s="97">
        <v>106.7</v>
      </c>
      <c r="F9" s="97">
        <v>106.7</v>
      </c>
      <c r="G9" s="97">
        <v>107.2</v>
      </c>
      <c r="H9" s="97">
        <v>107.2</v>
      </c>
      <c r="I9" s="97">
        <v>107.4</v>
      </c>
      <c r="J9" s="97">
        <v>107.3</v>
      </c>
      <c r="K9" s="97">
        <v>107.4</v>
      </c>
      <c r="L9" s="97">
        <v>107.4</v>
      </c>
      <c r="M9" s="97">
        <v>107.4</v>
      </c>
      <c r="N9" s="97">
        <v>107.5</v>
      </c>
      <c r="O9" s="97">
        <v>107.6</v>
      </c>
      <c r="P9" s="97">
        <v>107.6</v>
      </c>
      <c r="Q9" s="97">
        <v>107.6</v>
      </c>
      <c r="R9" s="97">
        <v>107.6</v>
      </c>
      <c r="T9" s="147">
        <f>(R9-B9)/B9*100</f>
        <v>0.7490636704119823</v>
      </c>
      <c r="U9" s="147">
        <f>(R9-N9)/N9*100</f>
        <v>9.30232558139482E-2</v>
      </c>
    </row>
    <row r="10" spans="1:21" x14ac:dyDescent="0.2">
      <c r="A10" s="96" t="s">
        <v>104</v>
      </c>
      <c r="B10" s="97">
        <v>92.2</v>
      </c>
      <c r="C10" s="97">
        <v>91.9</v>
      </c>
      <c r="D10" s="97">
        <v>91.2</v>
      </c>
      <c r="E10" s="97">
        <v>91.3</v>
      </c>
      <c r="F10" s="97">
        <v>91.8</v>
      </c>
      <c r="G10" s="97">
        <v>91.3</v>
      </c>
      <c r="H10" s="97">
        <v>89.6</v>
      </c>
      <c r="I10" s="97">
        <v>89.5</v>
      </c>
      <c r="J10" s="97">
        <v>87.8</v>
      </c>
      <c r="K10" s="97">
        <v>86.5</v>
      </c>
      <c r="L10" s="97">
        <v>83.1</v>
      </c>
      <c r="M10" s="97">
        <v>84.6</v>
      </c>
      <c r="N10" s="97">
        <v>83.4</v>
      </c>
      <c r="O10" s="97">
        <v>82.6</v>
      </c>
      <c r="P10" s="97">
        <v>81.2</v>
      </c>
      <c r="Q10" s="97">
        <v>80.099999999999994</v>
      </c>
      <c r="R10" s="97">
        <v>80</v>
      </c>
      <c r="T10" s="147">
        <f>(R10-B10)/B10*100</f>
        <v>-13.232104121475057</v>
      </c>
      <c r="U10" s="147">
        <f>(R10-N10)/N10*100</f>
        <v>-4.0767386091127165</v>
      </c>
    </row>
    <row r="11" spans="1:21" x14ac:dyDescent="0.2">
      <c r="A11" s="28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12"/>
    </row>
    <row r="12" spans="1:21" x14ac:dyDescent="0.2">
      <c r="A12" s="344" t="s">
        <v>151</v>
      </c>
      <c r="B12" s="345"/>
      <c r="C12" s="345"/>
      <c r="D12" s="345"/>
      <c r="E12" s="345"/>
      <c r="F12" s="345"/>
      <c r="G12" s="345"/>
      <c r="H12" s="345"/>
      <c r="I12" s="345"/>
      <c r="J12" s="345"/>
      <c r="K12" s="345"/>
      <c r="L12" s="345"/>
      <c r="M12" s="345"/>
      <c r="N12" s="345"/>
      <c r="O12" s="345"/>
      <c r="P12" s="345"/>
      <c r="Q12" s="345"/>
      <c r="R12" s="33"/>
    </row>
    <row r="13" spans="1:21" x14ac:dyDescent="0.2">
      <c r="A13" s="346" t="s">
        <v>152</v>
      </c>
      <c r="B13" s="347"/>
      <c r="C13" s="347"/>
      <c r="D13" s="347"/>
      <c r="E13" s="347"/>
      <c r="F13" s="347"/>
      <c r="G13" s="347"/>
      <c r="H13" s="347"/>
      <c r="I13" s="347"/>
      <c r="J13" s="347"/>
      <c r="K13" s="347"/>
      <c r="L13" s="347"/>
      <c r="M13" s="347"/>
      <c r="N13" s="347"/>
      <c r="O13" s="347"/>
      <c r="P13" s="347"/>
      <c r="Q13" s="347"/>
      <c r="R13" s="33"/>
    </row>
    <row r="14" spans="1:21" x14ac:dyDescent="0.2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12"/>
    </row>
    <row r="15" spans="1:21" x14ac:dyDescent="0.2">
      <c r="A15" s="31" t="s">
        <v>45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12"/>
    </row>
    <row r="16" spans="1:21" x14ac:dyDescent="0.2">
      <c r="A16" s="98" t="s">
        <v>105</v>
      </c>
      <c r="B16" s="97">
        <v>152.80000000000001</v>
      </c>
      <c r="C16" s="97">
        <v>155.80000000000001</v>
      </c>
      <c r="D16" s="97">
        <v>158.4</v>
      </c>
      <c r="E16" s="97">
        <v>158.6</v>
      </c>
      <c r="F16" s="97">
        <v>159</v>
      </c>
      <c r="G16" s="97">
        <v>163.9</v>
      </c>
      <c r="H16" s="97">
        <v>164.7</v>
      </c>
      <c r="I16" s="97">
        <v>165</v>
      </c>
      <c r="J16" s="97">
        <v>164.8</v>
      </c>
      <c r="K16" s="97">
        <v>167.4</v>
      </c>
      <c r="L16" s="97">
        <v>167.7</v>
      </c>
      <c r="M16" s="97">
        <v>168</v>
      </c>
      <c r="N16" s="97">
        <v>168</v>
      </c>
      <c r="O16" s="97">
        <v>170</v>
      </c>
      <c r="P16" s="97">
        <v>171.1</v>
      </c>
      <c r="Q16" s="97">
        <v>171.5</v>
      </c>
      <c r="R16" s="97">
        <v>171.8</v>
      </c>
      <c r="T16" s="147">
        <f t="shared" ref="T16:T22" si="0">(R16-B16)/B16*100</f>
        <v>12.434554973821989</v>
      </c>
      <c r="U16" s="147">
        <f t="shared" ref="U16:U22" si="1">(R16-N16)/N16*100</f>
        <v>2.261904761904769</v>
      </c>
    </row>
    <row r="17" spans="1:21" x14ac:dyDescent="0.2">
      <c r="A17" s="98" t="s">
        <v>108</v>
      </c>
      <c r="B17" s="97">
        <v>108.6</v>
      </c>
      <c r="C17" s="97">
        <v>118.8</v>
      </c>
      <c r="D17" s="97">
        <v>120.4</v>
      </c>
      <c r="E17" s="97">
        <v>119.6</v>
      </c>
      <c r="F17" s="97">
        <v>115.8</v>
      </c>
      <c r="G17" s="97">
        <v>113.4</v>
      </c>
      <c r="H17" s="97">
        <v>117.1</v>
      </c>
      <c r="I17" s="97">
        <v>119.8</v>
      </c>
      <c r="J17" s="97">
        <v>118.6</v>
      </c>
      <c r="K17" s="97">
        <v>123.7</v>
      </c>
      <c r="L17" s="97">
        <v>126.8</v>
      </c>
      <c r="M17" s="97">
        <v>126.4</v>
      </c>
      <c r="N17" s="97">
        <v>126.2</v>
      </c>
      <c r="O17" s="97">
        <v>122.3</v>
      </c>
      <c r="P17" s="97">
        <v>130.5</v>
      </c>
      <c r="Q17" s="97">
        <v>133.69999999999999</v>
      </c>
      <c r="R17" s="97">
        <v>138.9</v>
      </c>
      <c r="T17" s="147">
        <f t="shared" si="0"/>
        <v>27.900552486187856</v>
      </c>
      <c r="U17" s="147">
        <f>(R17-N17)/N17*100</f>
        <v>10.063391442155311</v>
      </c>
    </row>
    <row r="18" spans="1:21" x14ac:dyDescent="0.2">
      <c r="A18" s="98" t="s">
        <v>17</v>
      </c>
      <c r="B18" s="97">
        <v>119</v>
      </c>
      <c r="C18" s="97">
        <v>119.8</v>
      </c>
      <c r="D18" s="97">
        <v>122.4</v>
      </c>
      <c r="E18" s="97">
        <v>125.1</v>
      </c>
      <c r="F18" s="97">
        <v>124.5</v>
      </c>
      <c r="G18" s="97">
        <v>129.30000000000001</v>
      </c>
      <c r="H18" s="97">
        <v>121.7</v>
      </c>
      <c r="I18" s="97">
        <v>127.4</v>
      </c>
      <c r="J18" s="97">
        <v>135.19999999999999</v>
      </c>
      <c r="K18" s="97">
        <v>137.80000000000001</v>
      </c>
      <c r="L18" s="97">
        <v>132.30000000000001</v>
      </c>
      <c r="M18" s="97">
        <v>133.30000000000001</v>
      </c>
      <c r="N18" s="97">
        <v>135.6</v>
      </c>
      <c r="O18" s="97">
        <v>132.19999999999999</v>
      </c>
      <c r="P18" s="97">
        <v>119.3</v>
      </c>
      <c r="Q18" s="97">
        <v>122.7</v>
      </c>
      <c r="R18" s="97">
        <v>130.80000000000001</v>
      </c>
      <c r="T18" s="147">
        <f t="shared" si="0"/>
        <v>9.915966386554631</v>
      </c>
      <c r="U18" s="147">
        <f>(R18-N18)/N18*100</f>
        <v>-3.5398230088495448</v>
      </c>
    </row>
    <row r="19" spans="1:21" x14ac:dyDescent="0.2">
      <c r="A19" s="98" t="s">
        <v>106</v>
      </c>
      <c r="B19" s="97">
        <v>124.8</v>
      </c>
      <c r="C19" s="97">
        <v>124.6</v>
      </c>
      <c r="D19" s="97">
        <v>125</v>
      </c>
      <c r="E19" s="97">
        <v>125</v>
      </c>
      <c r="F19" s="97">
        <v>125.4</v>
      </c>
      <c r="G19" s="97">
        <v>125.6</v>
      </c>
      <c r="H19" s="97">
        <v>125.5</v>
      </c>
      <c r="I19" s="97">
        <v>125.5</v>
      </c>
      <c r="J19" s="97">
        <v>126</v>
      </c>
      <c r="K19" s="97">
        <v>126.6</v>
      </c>
      <c r="L19" s="97">
        <v>126.8</v>
      </c>
      <c r="M19" s="97">
        <v>126.8</v>
      </c>
      <c r="N19" s="97">
        <v>126.7</v>
      </c>
      <c r="O19" s="97">
        <v>126.4</v>
      </c>
      <c r="P19" s="97">
        <v>126.6</v>
      </c>
      <c r="Q19" s="97">
        <v>126.7</v>
      </c>
      <c r="R19" s="97">
        <v>127.2</v>
      </c>
      <c r="T19" s="147">
        <f t="shared" si="0"/>
        <v>1.9230769230769278</v>
      </c>
      <c r="U19" s="147">
        <f t="shared" si="1"/>
        <v>0.39463299131807422</v>
      </c>
    </row>
    <row r="20" spans="1:21" x14ac:dyDescent="0.2">
      <c r="A20" s="98" t="s">
        <v>109</v>
      </c>
      <c r="B20" s="97">
        <v>120.9</v>
      </c>
      <c r="C20" s="97">
        <v>121</v>
      </c>
      <c r="D20" s="97">
        <v>121</v>
      </c>
      <c r="E20" s="97">
        <v>121.7</v>
      </c>
      <c r="F20" s="97">
        <v>121.7</v>
      </c>
      <c r="G20" s="97">
        <v>121.8</v>
      </c>
      <c r="H20" s="97">
        <v>122.2</v>
      </c>
      <c r="I20" s="97">
        <v>124.3</v>
      </c>
      <c r="J20" s="97">
        <v>124.3</v>
      </c>
      <c r="K20" s="97">
        <v>124.4</v>
      </c>
      <c r="L20" s="97">
        <v>124.4</v>
      </c>
      <c r="M20" s="97">
        <v>124.8</v>
      </c>
      <c r="N20" s="97">
        <v>125.1</v>
      </c>
      <c r="O20" s="97">
        <v>125.8</v>
      </c>
      <c r="P20" s="97">
        <v>126.9</v>
      </c>
      <c r="Q20" s="97">
        <v>126.9</v>
      </c>
      <c r="R20" s="97">
        <v>127.1</v>
      </c>
      <c r="T20" s="147">
        <f t="shared" si="0"/>
        <v>5.128205128205118</v>
      </c>
      <c r="U20" s="147">
        <f>(R20-N20)/N20*100</f>
        <v>1.5987210231814548</v>
      </c>
    </row>
    <row r="21" spans="1:21" x14ac:dyDescent="0.2">
      <c r="A21" s="98" t="s">
        <v>107</v>
      </c>
      <c r="B21" s="97">
        <v>101.4</v>
      </c>
      <c r="C21" s="97">
        <v>106.3</v>
      </c>
      <c r="D21" s="97">
        <v>105</v>
      </c>
      <c r="E21" s="97">
        <v>101.8</v>
      </c>
      <c r="F21" s="97">
        <v>104.4</v>
      </c>
      <c r="G21" s="97">
        <v>108.8</v>
      </c>
      <c r="H21" s="97">
        <v>103.5</v>
      </c>
      <c r="I21" s="97">
        <v>110.9</v>
      </c>
      <c r="J21" s="97">
        <v>116.8</v>
      </c>
      <c r="K21" s="97">
        <v>119.1</v>
      </c>
      <c r="L21" s="97">
        <v>108.7</v>
      </c>
      <c r="M21" s="97">
        <v>102.4</v>
      </c>
      <c r="N21" s="97">
        <v>105.7</v>
      </c>
      <c r="O21" s="97">
        <v>106.7</v>
      </c>
      <c r="P21" s="97">
        <v>94</v>
      </c>
      <c r="Q21" s="97">
        <v>88.8</v>
      </c>
      <c r="R21" s="97">
        <v>97.3</v>
      </c>
      <c r="T21" s="147">
        <f t="shared" si="0"/>
        <v>-4.0433925049309742</v>
      </c>
      <c r="U21" s="147">
        <f t="shared" si="1"/>
        <v>-7.947019867549673</v>
      </c>
    </row>
    <row r="22" spans="1:21" x14ac:dyDescent="0.2">
      <c r="A22" s="98" t="s">
        <v>110</v>
      </c>
      <c r="B22" s="97">
        <v>83.4</v>
      </c>
      <c r="C22" s="97">
        <v>83.4</v>
      </c>
      <c r="D22" s="97">
        <v>82.4</v>
      </c>
      <c r="E22" s="97">
        <v>82.5</v>
      </c>
      <c r="F22" s="97">
        <v>82.2</v>
      </c>
      <c r="G22" s="97">
        <v>81.900000000000006</v>
      </c>
      <c r="H22" s="97">
        <v>79.7</v>
      </c>
      <c r="I22" s="97">
        <v>79.599999999999994</v>
      </c>
      <c r="J22" s="97">
        <v>77.7</v>
      </c>
      <c r="K22" s="97">
        <v>76</v>
      </c>
      <c r="L22" s="97">
        <v>72.3</v>
      </c>
      <c r="M22" s="97">
        <v>73.8</v>
      </c>
      <c r="N22" s="97">
        <v>72.599999999999994</v>
      </c>
      <c r="O22" s="97">
        <v>71.599999999999994</v>
      </c>
      <c r="P22" s="97">
        <v>70.099999999999994</v>
      </c>
      <c r="Q22" s="97">
        <v>69.099999999999994</v>
      </c>
      <c r="R22" s="97">
        <v>68.8</v>
      </c>
      <c r="T22" s="147">
        <f t="shared" si="0"/>
        <v>-17.505995203836939</v>
      </c>
      <c r="U22" s="147">
        <f t="shared" si="1"/>
        <v>-5.2341597796143216</v>
      </c>
    </row>
    <row r="23" spans="1:21" x14ac:dyDescent="0.2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12"/>
    </row>
    <row r="24" spans="1:21" x14ac:dyDescent="0.2">
      <c r="A24" s="12" t="s">
        <v>56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</row>
    <row r="25" spans="1:21" x14ac:dyDescent="0.2">
      <c r="A25" s="27" t="s">
        <v>57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</row>
    <row r="26" spans="1:21" x14ac:dyDescent="0.2">
      <c r="A26" s="28" t="s">
        <v>21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</row>
    <row r="27" spans="1:21" x14ac:dyDescent="0.2">
      <c r="A27" s="28" t="s">
        <v>18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</row>
    <row r="28" spans="1:21" x14ac:dyDescent="0.2">
      <c r="A28" s="28" t="s">
        <v>19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</row>
    <row r="29" spans="1:21" x14ac:dyDescent="0.2">
      <c r="A29" s="28" t="s">
        <v>20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</row>
    <row r="30" spans="1:21" x14ac:dyDescent="0.2">
      <c r="A30" s="28" t="s">
        <v>22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</row>
    <row r="31" spans="1:21" x14ac:dyDescent="0.2">
      <c r="A31" s="28" t="s">
        <v>23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</row>
    <row r="32" spans="1:21" x14ac:dyDescent="0.2">
      <c r="A32" s="28" t="s">
        <v>24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</row>
  </sheetData>
  <mergeCells count="4">
    <mergeCell ref="A3:A4"/>
    <mergeCell ref="A12:Q12"/>
    <mergeCell ref="A13:Q13"/>
    <mergeCell ref="T3:U3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9" tint="-0.249977111117893"/>
  </sheetPr>
  <dimension ref="A1:U34"/>
  <sheetViews>
    <sheetView showGridLines="0" zoomScale="80" zoomScaleNormal="80" workbookViewId="0">
      <selection activeCell="P39" sqref="P39"/>
    </sheetView>
  </sheetViews>
  <sheetFormatPr baseColWidth="10" defaultColWidth="9.33203125" defaultRowHeight="16" x14ac:dyDescent="0.2"/>
  <cols>
    <col min="1" max="1" width="56.33203125" style="7" customWidth="1"/>
    <col min="2" max="18" width="7.6640625" style="7" customWidth="1"/>
    <col min="19" max="19" width="2.5" style="7" customWidth="1"/>
    <col min="20" max="16384" width="9.33203125" style="7"/>
  </cols>
  <sheetData>
    <row r="1" spans="1:21" ht="21" x14ac:dyDescent="0.25">
      <c r="A1" s="192" t="str">
        <f>+'Indice-Index'!C16</f>
        <v>4.2 Telefonia fissa e mobile - Fixed and mobile telephony (2010=100)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</row>
    <row r="2" spans="1:21" s="12" customFormat="1" x14ac:dyDescent="0.2"/>
    <row r="3" spans="1:21" s="12" customFormat="1" x14ac:dyDescent="0.2">
      <c r="A3" s="343" t="s">
        <v>44</v>
      </c>
      <c r="B3" s="53" t="str">
        <f>'4.1'!B3</f>
        <v>Dic 16</v>
      </c>
      <c r="C3" s="53" t="str">
        <f>'4.1'!C3</f>
        <v xml:space="preserve"> Mar 17</v>
      </c>
      <c r="D3" s="53" t="str">
        <f>'4.1'!D3</f>
        <v xml:space="preserve"> Giu 17</v>
      </c>
      <c r="E3" s="53" t="str">
        <f>'4.1'!E3</f>
        <v xml:space="preserve"> Set 17</v>
      </c>
      <c r="F3" s="53" t="str">
        <f>'4.1'!F3</f>
        <v xml:space="preserve"> Dic 17</v>
      </c>
      <c r="G3" s="53" t="str">
        <f>'4.1'!G3</f>
        <v xml:space="preserve"> Mar 18</v>
      </c>
      <c r="H3" s="53" t="str">
        <f>'4.1'!H3</f>
        <v>Giu 18</v>
      </c>
      <c r="I3" s="53" t="str">
        <f>'4.1'!I3</f>
        <v>Set 18</v>
      </c>
      <c r="J3" s="53" t="str">
        <f>'4.1'!J3</f>
        <v xml:space="preserve"> Dic 18</v>
      </c>
      <c r="K3" s="53" t="str">
        <f>'4.1'!K3</f>
        <v xml:space="preserve"> Mar 19</v>
      </c>
      <c r="L3" s="53" t="str">
        <f>'4.1'!L3</f>
        <v>Giu 19</v>
      </c>
      <c r="M3" s="53" t="str">
        <f>'4.1'!M3</f>
        <v>Set 19</v>
      </c>
      <c r="N3" s="53" t="str">
        <f>'4.1'!N3</f>
        <v xml:space="preserve"> Dic 19</v>
      </c>
      <c r="O3" s="53" t="str">
        <f>'4.1'!O3</f>
        <v xml:space="preserve"> Mar 20</v>
      </c>
      <c r="P3" s="53" t="str">
        <f>'4.1'!P3</f>
        <v>Giu 20</v>
      </c>
      <c r="Q3" s="53" t="str">
        <f>'4.1'!Q3</f>
        <v>Set 20</v>
      </c>
      <c r="R3" s="53" t="str">
        <f>'4.1'!R3</f>
        <v xml:space="preserve"> Dic 20</v>
      </c>
      <c r="T3" s="348" t="s">
        <v>233</v>
      </c>
      <c r="U3" s="348"/>
    </row>
    <row r="4" spans="1:21" s="12" customFormat="1" x14ac:dyDescent="0.2">
      <c r="A4" s="343"/>
      <c r="B4" s="53" t="str">
        <f>'4.1'!B4</f>
        <v>Dec 16</v>
      </c>
      <c r="C4" s="53" t="str">
        <f>'4.1'!C4</f>
        <v>Mar 17</v>
      </c>
      <c r="D4" s="53" t="str">
        <f>'4.1'!D4</f>
        <v xml:space="preserve"> Jun 17</v>
      </c>
      <c r="E4" s="53" t="str">
        <f>'4.1'!E4</f>
        <v>Sept 17</v>
      </c>
      <c r="F4" s="53" t="str">
        <f>'4.1'!F4</f>
        <v>Dec 17</v>
      </c>
      <c r="G4" s="53" t="str">
        <f>'4.1'!G4</f>
        <v xml:space="preserve"> Mar 18</v>
      </c>
      <c r="H4" s="53" t="str">
        <f>'4.1'!H4</f>
        <v>Jun 18</v>
      </c>
      <c r="I4" s="53" t="str">
        <f>'4.1'!I4</f>
        <v>Sept 18</v>
      </c>
      <c r="J4" s="53" t="str">
        <f>'4.1'!J4</f>
        <v>Dec 18</v>
      </c>
      <c r="K4" s="53" t="str">
        <f>'4.1'!K4</f>
        <v xml:space="preserve"> Mar 19</v>
      </c>
      <c r="L4" s="53" t="str">
        <f>'4.1'!L4</f>
        <v>Jun 19</v>
      </c>
      <c r="M4" s="53" t="str">
        <f>'4.1'!M4</f>
        <v>Sept 19</v>
      </c>
      <c r="N4" s="53" t="str">
        <f>'4.1'!N4</f>
        <v>Dec 19</v>
      </c>
      <c r="O4" s="53" t="str">
        <f>'4.1'!O4</f>
        <v xml:space="preserve"> Mar 20</v>
      </c>
      <c r="P4" s="53" t="str">
        <f>'4.1'!P4</f>
        <v>Jun 20</v>
      </c>
      <c r="Q4" s="53" t="str">
        <f>'4.1'!Q4</f>
        <v>Sept 20</v>
      </c>
      <c r="R4" s="53" t="str">
        <f>'4.1'!R4</f>
        <v>Dec 20</v>
      </c>
      <c r="T4" s="218" t="s">
        <v>234</v>
      </c>
      <c r="U4" s="218" t="s">
        <v>235</v>
      </c>
    </row>
    <row r="5" spans="1:21" s="12" customFormat="1" x14ac:dyDescent="0.2">
      <c r="A5" s="31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28"/>
      <c r="T5" s="216"/>
      <c r="U5" s="216"/>
    </row>
    <row r="6" spans="1:21" s="12" customFormat="1" x14ac:dyDescent="0.2">
      <c r="A6" s="31" t="s">
        <v>64</v>
      </c>
      <c r="T6" s="217"/>
      <c r="U6" s="217"/>
    </row>
    <row r="7" spans="1:21" s="12" customFormat="1" x14ac:dyDescent="0.2">
      <c r="A7" s="98" t="s">
        <v>38</v>
      </c>
      <c r="B7" s="97">
        <v>119.9</v>
      </c>
      <c r="C7" s="97">
        <v>119.9</v>
      </c>
      <c r="D7" s="97">
        <v>125.2</v>
      </c>
      <c r="E7" s="97">
        <v>124</v>
      </c>
      <c r="F7" s="97">
        <v>124</v>
      </c>
      <c r="G7" s="97">
        <v>124</v>
      </c>
      <c r="H7" s="97">
        <v>123.3</v>
      </c>
      <c r="I7" s="97">
        <v>125.9</v>
      </c>
      <c r="J7" s="97">
        <v>130.19999999999999</v>
      </c>
      <c r="K7" s="97">
        <v>128.1</v>
      </c>
      <c r="L7" s="97">
        <v>130</v>
      </c>
      <c r="M7" s="97">
        <v>133.5</v>
      </c>
      <c r="N7" s="97">
        <v>133.5</v>
      </c>
      <c r="O7" s="97">
        <v>133.5</v>
      </c>
      <c r="P7" s="97">
        <v>132.9</v>
      </c>
      <c r="Q7" s="97">
        <v>132.9</v>
      </c>
      <c r="R7" s="97">
        <v>136.1</v>
      </c>
      <c r="T7" s="147">
        <f>(R7-B7)/B7*100</f>
        <v>13.511259382819004</v>
      </c>
      <c r="U7" s="147">
        <f>(R7-N7)/N7*100</f>
        <v>1.9475655430711569</v>
      </c>
    </row>
    <row r="8" spans="1:21" s="12" customFormat="1" x14ac:dyDescent="0.2">
      <c r="A8" s="98" t="s">
        <v>25</v>
      </c>
      <c r="B8" s="97">
        <v>97.6</v>
      </c>
      <c r="C8" s="97">
        <v>97.7</v>
      </c>
      <c r="D8" s="97">
        <v>98.9</v>
      </c>
      <c r="E8" s="97">
        <v>98</v>
      </c>
      <c r="F8" s="97">
        <v>98.2</v>
      </c>
      <c r="G8" s="97">
        <v>94.6</v>
      </c>
      <c r="H8" s="97">
        <v>90.7</v>
      </c>
      <c r="I8" s="97">
        <v>93.8</v>
      </c>
      <c r="J8" s="97">
        <v>94</v>
      </c>
      <c r="K8" s="97">
        <v>97.1</v>
      </c>
      <c r="L8" s="97">
        <v>100.5</v>
      </c>
      <c r="M8" s="97">
        <v>99.2</v>
      </c>
      <c r="N8" s="97">
        <v>99.9</v>
      </c>
      <c r="O8" s="97">
        <v>101.5</v>
      </c>
      <c r="P8" s="97">
        <v>111.3</v>
      </c>
      <c r="Q8" s="97">
        <v>102.9</v>
      </c>
      <c r="R8" s="97">
        <v>101.3</v>
      </c>
      <c r="S8" s="8"/>
      <c r="T8" s="147">
        <f>(R8-B8)/B8*100</f>
        <v>3.7909836065573801</v>
      </c>
      <c r="U8" s="147">
        <f>(R8-N8)/N8*100</f>
        <v>1.4014014014013927</v>
      </c>
    </row>
    <row r="9" spans="1:21" s="12" customFormat="1" x14ac:dyDescent="0.2">
      <c r="A9" s="98" t="s">
        <v>26</v>
      </c>
      <c r="B9" s="97">
        <v>92.4</v>
      </c>
      <c r="C9" s="97">
        <v>92.4</v>
      </c>
      <c r="D9" s="97">
        <v>92.4</v>
      </c>
      <c r="E9" s="97">
        <v>87.7</v>
      </c>
      <c r="F9" s="97">
        <v>87.7</v>
      </c>
      <c r="G9" s="97">
        <v>87.8</v>
      </c>
      <c r="H9" s="97">
        <v>84.7</v>
      </c>
      <c r="I9" s="97">
        <v>86.8</v>
      </c>
      <c r="J9" s="97">
        <v>86.9</v>
      </c>
      <c r="K9" s="97">
        <v>73.099999999999994</v>
      </c>
      <c r="L9" s="97">
        <v>73.7</v>
      </c>
      <c r="M9" s="97">
        <v>73.099999999999994</v>
      </c>
      <c r="N9" s="97">
        <v>73.3</v>
      </c>
      <c r="O9" s="97">
        <v>73.599999999999994</v>
      </c>
      <c r="P9" s="97">
        <v>73.8</v>
      </c>
      <c r="Q9" s="97">
        <v>73.8</v>
      </c>
      <c r="R9" s="97">
        <v>74.599999999999994</v>
      </c>
      <c r="T9" s="147">
        <f>(R9-B9)/B9*100</f>
        <v>-19.264069264069274</v>
      </c>
      <c r="U9" s="147">
        <f>(R9-N9)/N9*100</f>
        <v>1.7735334242837617</v>
      </c>
    </row>
    <row r="10" spans="1:21" s="12" customFormat="1" x14ac:dyDescent="0.2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56"/>
    </row>
    <row r="11" spans="1:21" s="12" customFormat="1" x14ac:dyDescent="0.2">
      <c r="A11" s="31" t="s">
        <v>65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56"/>
    </row>
    <row r="12" spans="1:21" s="12" customFormat="1" x14ac:dyDescent="0.2">
      <c r="A12" s="98" t="s">
        <v>33</v>
      </c>
      <c r="B12" s="97">
        <v>78.5</v>
      </c>
      <c r="C12" s="97">
        <v>78.8</v>
      </c>
      <c r="D12" s="97">
        <v>78.599999999999994</v>
      </c>
      <c r="E12" s="97">
        <v>78.3</v>
      </c>
      <c r="F12" s="97">
        <v>78.8</v>
      </c>
      <c r="G12" s="97">
        <v>79.8</v>
      </c>
      <c r="H12" s="97">
        <v>76.900000000000006</v>
      </c>
      <c r="I12" s="97">
        <v>76.7</v>
      </c>
      <c r="J12" s="97">
        <v>75.099999999999994</v>
      </c>
      <c r="K12" s="97">
        <v>75.2</v>
      </c>
      <c r="L12" s="97">
        <v>70.5</v>
      </c>
      <c r="M12" s="97">
        <v>69.400000000000006</v>
      </c>
      <c r="N12" s="97">
        <v>69.900000000000006</v>
      </c>
      <c r="O12" s="97">
        <v>69.900000000000006</v>
      </c>
      <c r="P12" s="97">
        <v>68.400000000000006</v>
      </c>
      <c r="Q12" s="97">
        <v>68.2</v>
      </c>
      <c r="R12" s="97">
        <v>68.099999999999994</v>
      </c>
      <c r="T12" s="147">
        <f>(R12-B12)/B12*100</f>
        <v>-13.24840764331211</v>
      </c>
      <c r="U12" s="147">
        <f>(R12-N12)/N12*100</f>
        <v>-2.5751072961373551</v>
      </c>
    </row>
    <row r="13" spans="1:21" s="12" customFormat="1" x14ac:dyDescent="0.2">
      <c r="A13" s="98" t="s">
        <v>27</v>
      </c>
      <c r="B13" s="97">
        <v>50.4</v>
      </c>
      <c r="C13" s="97">
        <v>49.8</v>
      </c>
      <c r="D13" s="97">
        <v>46.8</v>
      </c>
      <c r="E13" s="97">
        <v>48.3</v>
      </c>
      <c r="F13" s="97">
        <v>47.3</v>
      </c>
      <c r="G13" s="97">
        <v>45</v>
      </c>
      <c r="H13" s="97">
        <v>43.1</v>
      </c>
      <c r="I13" s="97">
        <v>41.6</v>
      </c>
      <c r="J13" s="97">
        <v>37.700000000000003</v>
      </c>
      <c r="K13" s="97">
        <v>38.4</v>
      </c>
      <c r="L13" s="97">
        <v>33.700000000000003</v>
      </c>
      <c r="M13" s="97">
        <v>37.299999999999997</v>
      </c>
      <c r="N13" s="97">
        <v>33.799999999999997</v>
      </c>
      <c r="O13" s="97">
        <v>32.1</v>
      </c>
      <c r="P13" s="97">
        <v>30.3</v>
      </c>
      <c r="Q13" s="97">
        <v>28.5</v>
      </c>
      <c r="R13" s="97">
        <v>27.4</v>
      </c>
      <c r="T13" s="147">
        <f>(R13-B13)/B13*100</f>
        <v>-45.634920634920633</v>
      </c>
      <c r="U13" s="147">
        <f>(R13-N13)/N13*100</f>
        <v>-18.934911242603548</v>
      </c>
    </row>
    <row r="15" spans="1:21" s="12" customFormat="1" x14ac:dyDescent="0.2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</row>
    <row r="16" spans="1:21" s="12" customFormat="1" x14ac:dyDescent="0.2">
      <c r="A16" s="12" t="s">
        <v>46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</row>
    <row r="17" spans="1:18" s="12" customFormat="1" x14ac:dyDescent="0.2">
      <c r="A17" s="27" t="s">
        <v>40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</row>
    <row r="18" spans="1:18" x14ac:dyDescent="0.2">
      <c r="A18" s="28" t="s">
        <v>28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</row>
    <row r="19" spans="1:18" x14ac:dyDescent="0.2">
      <c r="A19" s="28" t="s">
        <v>29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</row>
    <row r="20" spans="1:18" x14ac:dyDescent="0.2">
      <c r="A20" s="28" t="s">
        <v>30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</row>
    <row r="21" spans="1:18" x14ac:dyDescent="0.2">
      <c r="A21" s="28" t="s">
        <v>31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</row>
    <row r="22" spans="1:18" x14ac:dyDescent="0.2">
      <c r="A22" s="28" t="s">
        <v>32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</row>
    <row r="23" spans="1:18" x14ac:dyDescent="0.2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</row>
    <row r="24" spans="1:18" x14ac:dyDescent="0.2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</row>
    <row r="25" spans="1:18" x14ac:dyDescent="0.2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</row>
    <row r="26" spans="1:18" x14ac:dyDescent="0.2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</row>
    <row r="27" spans="1:18" x14ac:dyDescent="0.2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</row>
    <row r="28" spans="1:18" x14ac:dyDescent="0.2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</row>
    <row r="29" spans="1:18" x14ac:dyDescent="0.2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</row>
    <row r="30" spans="1:18" x14ac:dyDescent="0.2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</row>
    <row r="31" spans="1:18" x14ac:dyDescent="0.2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</row>
    <row r="32" spans="1:18" x14ac:dyDescent="0.2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</row>
    <row r="33" spans="1:18" x14ac:dyDescent="0.2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</row>
    <row r="34" spans="1:18" x14ac:dyDescent="0.2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</row>
  </sheetData>
  <mergeCells count="2">
    <mergeCell ref="A3:A4"/>
    <mergeCell ref="T3:U3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9" tint="-0.249977111117893"/>
  </sheetPr>
  <dimension ref="A1:U35"/>
  <sheetViews>
    <sheetView showGridLines="0" zoomScale="80" zoomScaleNormal="80" workbookViewId="0">
      <selection activeCell="G22" sqref="G22"/>
    </sheetView>
  </sheetViews>
  <sheetFormatPr baseColWidth="10" defaultColWidth="9.33203125" defaultRowHeight="16" x14ac:dyDescent="0.2"/>
  <cols>
    <col min="1" max="1" width="56.1640625" style="45" customWidth="1"/>
    <col min="2" max="18" width="7.83203125" style="45" customWidth="1"/>
    <col min="19" max="19" width="1.5" style="45" customWidth="1"/>
    <col min="20" max="21" width="8.1640625" style="45" customWidth="1"/>
    <col min="22" max="16384" width="9.33203125" style="45"/>
  </cols>
  <sheetData>
    <row r="1" spans="1:21" ht="21" x14ac:dyDescent="0.25">
      <c r="A1" s="192" t="str">
        <f>'Indice-Index'!C17</f>
        <v>4.3 Quotidiani, periodici tv e servizi postali - Newspapers, magazines, TV and postal services (2010=100)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</row>
    <row r="2" spans="1:21" s="12" customFormat="1" x14ac:dyDescent="0.2"/>
    <row r="3" spans="1:21" s="12" customFormat="1" x14ac:dyDescent="0.2">
      <c r="A3" s="343" t="s">
        <v>44</v>
      </c>
      <c r="B3" s="53" t="str">
        <f>'4.1'!B3</f>
        <v>Dic 16</v>
      </c>
      <c r="C3" s="53" t="str">
        <f>'4.1'!C3</f>
        <v xml:space="preserve"> Mar 17</v>
      </c>
      <c r="D3" s="53" t="str">
        <f>'4.1'!D3</f>
        <v xml:space="preserve"> Giu 17</v>
      </c>
      <c r="E3" s="53" t="str">
        <f>'4.1'!E3</f>
        <v xml:space="preserve"> Set 17</v>
      </c>
      <c r="F3" s="53" t="str">
        <f>'4.1'!F3</f>
        <v xml:space="preserve"> Dic 17</v>
      </c>
      <c r="G3" s="53" t="str">
        <f>'4.1'!G3</f>
        <v xml:space="preserve"> Mar 18</v>
      </c>
      <c r="H3" s="53" t="str">
        <f>'4.1'!H3</f>
        <v>Giu 18</v>
      </c>
      <c r="I3" s="53" t="str">
        <f>'4.1'!I3</f>
        <v>Set 18</v>
      </c>
      <c r="J3" s="53" t="str">
        <f>'4.1'!J3</f>
        <v xml:space="preserve"> Dic 18</v>
      </c>
      <c r="K3" s="53" t="str">
        <f>'4.1'!K3</f>
        <v xml:space="preserve"> Mar 19</v>
      </c>
      <c r="L3" s="53" t="str">
        <f>'4.1'!L3</f>
        <v>Giu 19</v>
      </c>
      <c r="M3" s="53" t="str">
        <f>'4.1'!M3</f>
        <v>Set 19</v>
      </c>
      <c r="N3" s="53" t="str">
        <f>'4.1'!N3</f>
        <v xml:space="preserve"> Dic 19</v>
      </c>
      <c r="O3" s="53" t="str">
        <f>'4.1'!O3</f>
        <v xml:space="preserve"> Mar 20</v>
      </c>
      <c r="P3" s="53" t="str">
        <f>'4.1'!P3</f>
        <v>Giu 20</v>
      </c>
      <c r="Q3" s="53" t="str">
        <f>'4.1'!Q3</f>
        <v>Set 20</v>
      </c>
      <c r="R3" s="53" t="str">
        <f>'4.1'!R3</f>
        <v xml:space="preserve"> Dic 20</v>
      </c>
      <c r="T3" s="348" t="s">
        <v>233</v>
      </c>
      <c r="U3" s="348"/>
    </row>
    <row r="4" spans="1:21" s="12" customFormat="1" x14ac:dyDescent="0.2">
      <c r="A4" s="343"/>
      <c r="B4" s="53" t="str">
        <f>'4.1'!B4</f>
        <v>Dec 16</v>
      </c>
      <c r="C4" s="53" t="str">
        <f>'4.1'!C4</f>
        <v>Mar 17</v>
      </c>
      <c r="D4" s="53" t="str">
        <f>'4.1'!D4</f>
        <v xml:space="preserve"> Jun 17</v>
      </c>
      <c r="E4" s="53" t="str">
        <f>'4.1'!E4</f>
        <v>Sept 17</v>
      </c>
      <c r="F4" s="53" t="str">
        <f>'4.1'!F4</f>
        <v>Dec 17</v>
      </c>
      <c r="G4" s="53" t="str">
        <f>'4.1'!G4</f>
        <v xml:space="preserve"> Mar 18</v>
      </c>
      <c r="H4" s="53" t="str">
        <f>'4.1'!H4</f>
        <v>Jun 18</v>
      </c>
      <c r="I4" s="53" t="str">
        <f>'4.1'!I4</f>
        <v>Sept 18</v>
      </c>
      <c r="J4" s="53" t="str">
        <f>'4.1'!J4</f>
        <v>Dec 18</v>
      </c>
      <c r="K4" s="53" t="str">
        <f>'4.1'!K4</f>
        <v xml:space="preserve"> Mar 19</v>
      </c>
      <c r="L4" s="53" t="str">
        <f>'4.1'!L4</f>
        <v>Jun 19</v>
      </c>
      <c r="M4" s="53" t="str">
        <f>'4.1'!M4</f>
        <v>Sept 19</v>
      </c>
      <c r="N4" s="53" t="str">
        <f>'4.1'!N4</f>
        <v>Dec 19</v>
      </c>
      <c r="O4" s="53" t="str">
        <f>'4.1'!O4</f>
        <v xml:space="preserve"> Mar 20</v>
      </c>
      <c r="P4" s="53" t="str">
        <f>'4.1'!P4</f>
        <v>Jun 20</v>
      </c>
      <c r="Q4" s="53" t="str">
        <f>'4.1'!Q4</f>
        <v>Sept 20</v>
      </c>
      <c r="R4" s="53" t="str">
        <f>'4.1'!R4</f>
        <v>Dec 20</v>
      </c>
      <c r="T4" s="218" t="s">
        <v>234</v>
      </c>
      <c r="U4" s="218" t="s">
        <v>235</v>
      </c>
    </row>
    <row r="5" spans="1:21" s="12" customFormat="1" x14ac:dyDescent="0.2">
      <c r="A5" s="31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28"/>
      <c r="T5" s="216"/>
      <c r="U5" s="216"/>
    </row>
    <row r="6" spans="1:21" s="12" customFormat="1" x14ac:dyDescent="0.2">
      <c r="A6" s="31" t="s">
        <v>47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T6" s="217"/>
      <c r="U6" s="217"/>
    </row>
    <row r="7" spans="1:21" s="12" customFormat="1" ht="17" x14ac:dyDescent="0.2">
      <c r="A7" s="99" t="s">
        <v>222</v>
      </c>
      <c r="B7" s="97">
        <v>131</v>
      </c>
      <c r="C7" s="97">
        <v>131.19999999999999</v>
      </c>
      <c r="D7" s="97">
        <v>134.1</v>
      </c>
      <c r="E7" s="97">
        <v>133.4</v>
      </c>
      <c r="F7" s="97">
        <v>134.19999999999999</v>
      </c>
      <c r="G7" s="97">
        <v>133.69999999999999</v>
      </c>
      <c r="H7" s="97">
        <v>137.30000000000001</v>
      </c>
      <c r="I7" s="97">
        <v>136.30000000000001</v>
      </c>
      <c r="J7" s="97">
        <v>137</v>
      </c>
      <c r="K7" s="97">
        <v>139</v>
      </c>
      <c r="L7" s="97">
        <v>138.5</v>
      </c>
      <c r="M7" s="97">
        <v>140.1</v>
      </c>
      <c r="N7" s="97">
        <v>139.6</v>
      </c>
      <c r="O7" s="97">
        <v>139.9</v>
      </c>
      <c r="P7" s="97">
        <v>140.4</v>
      </c>
      <c r="Q7" s="97">
        <v>139.5</v>
      </c>
      <c r="R7" s="97">
        <v>140.19999999999999</v>
      </c>
      <c r="T7" s="147">
        <f>(R7-B7)/B7*100</f>
        <v>7.0229007633587708</v>
      </c>
      <c r="U7" s="147">
        <f>(R7-N7)/N7*100</f>
        <v>0.42979942693409334</v>
      </c>
    </row>
    <row r="8" spans="1:21" s="12" customFormat="1" x14ac:dyDescent="0.2">
      <c r="A8" s="98" t="s">
        <v>15</v>
      </c>
      <c r="B8" s="97">
        <v>119.3</v>
      </c>
      <c r="C8" s="97">
        <v>119.3</v>
      </c>
      <c r="D8" s="97">
        <v>119.3</v>
      </c>
      <c r="E8" s="97">
        <v>119.3</v>
      </c>
      <c r="F8" s="97">
        <v>127.6</v>
      </c>
      <c r="G8" s="97">
        <v>127.6</v>
      </c>
      <c r="H8" s="97">
        <v>127.3</v>
      </c>
      <c r="I8" s="97">
        <v>127.3</v>
      </c>
      <c r="J8" s="97">
        <v>127.3</v>
      </c>
      <c r="K8" s="97">
        <v>127.4</v>
      </c>
      <c r="L8" s="97">
        <v>127.4</v>
      </c>
      <c r="M8" s="97">
        <v>128</v>
      </c>
      <c r="N8" s="97">
        <v>128</v>
      </c>
      <c r="O8" s="97">
        <v>126.8</v>
      </c>
      <c r="P8" s="97">
        <v>126.8</v>
      </c>
      <c r="Q8" s="97">
        <v>126.8</v>
      </c>
      <c r="R8" s="97">
        <v>126.8</v>
      </c>
      <c r="T8" s="147">
        <f>(R8-B8)/B8*100</f>
        <v>6.2866722548197824</v>
      </c>
      <c r="U8" s="147">
        <f>(R8-N8)/N8*100</f>
        <v>-0.93750000000000222</v>
      </c>
    </row>
    <row r="9" spans="1:21" s="12" customFormat="1" ht="17" x14ac:dyDescent="0.2">
      <c r="A9" s="99" t="s">
        <v>39</v>
      </c>
      <c r="B9" s="97">
        <v>106.2</v>
      </c>
      <c r="C9" s="97">
        <v>106.8</v>
      </c>
      <c r="D9" s="97">
        <v>104.8</v>
      </c>
      <c r="E9" s="97">
        <v>106.3</v>
      </c>
      <c r="F9" s="97">
        <v>108.2</v>
      </c>
      <c r="G9" s="97">
        <v>105.8</v>
      </c>
      <c r="H9" s="97">
        <v>106.2</v>
      </c>
      <c r="I9" s="97">
        <v>107.3</v>
      </c>
      <c r="J9" s="97">
        <v>105.3</v>
      </c>
      <c r="K9" s="97">
        <v>106.1</v>
      </c>
      <c r="L9" s="97">
        <v>106.2</v>
      </c>
      <c r="M9" s="97">
        <v>106.6</v>
      </c>
      <c r="N9" s="97">
        <v>106.3</v>
      </c>
      <c r="O9" s="97">
        <v>108.5</v>
      </c>
      <c r="P9" s="97">
        <v>107.7</v>
      </c>
      <c r="Q9" s="97">
        <v>107.3</v>
      </c>
      <c r="R9" s="97">
        <v>106.7</v>
      </c>
      <c r="T9" s="147">
        <f>(R9-B9)/B9*100</f>
        <v>0.47080979284369112</v>
      </c>
      <c r="U9" s="147">
        <f>(R9-N9)/N9*100</f>
        <v>0.37629350893697616</v>
      </c>
    </row>
    <row r="11" spans="1:21" s="12" customFormat="1" x14ac:dyDescent="0.2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6"/>
    </row>
    <row r="12" spans="1:21" s="12" customFormat="1" x14ac:dyDescent="0.2">
      <c r="A12" s="31" t="s">
        <v>48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6"/>
    </row>
    <row r="13" spans="1:21" s="12" customFormat="1" x14ac:dyDescent="0.2">
      <c r="A13" s="98" t="s">
        <v>136</v>
      </c>
      <c r="B13" s="97">
        <v>138.69999999999999</v>
      </c>
      <c r="C13" s="97">
        <v>149.69999999999999</v>
      </c>
      <c r="D13" s="97">
        <v>149.69999999999999</v>
      </c>
      <c r="E13" s="97">
        <v>149.69999999999999</v>
      </c>
      <c r="F13" s="97">
        <v>149.69999999999999</v>
      </c>
      <c r="G13" s="97">
        <v>149.69999999999999</v>
      </c>
      <c r="H13" s="97">
        <v>149.69999999999999</v>
      </c>
      <c r="I13" s="97">
        <v>164.6</v>
      </c>
      <c r="J13" s="97">
        <v>164.6</v>
      </c>
      <c r="K13" s="97">
        <v>164.6</v>
      </c>
      <c r="L13" s="97">
        <v>164.6</v>
      </c>
      <c r="M13" s="97">
        <v>164.6</v>
      </c>
      <c r="N13" s="97">
        <v>164.6</v>
      </c>
      <c r="O13" s="97">
        <v>164.6</v>
      </c>
      <c r="P13" s="97">
        <v>164.6</v>
      </c>
      <c r="Q13" s="97">
        <v>164.6</v>
      </c>
      <c r="R13" s="97">
        <v>164.6</v>
      </c>
      <c r="T13" s="147">
        <f>(R13-B13)/B13*100</f>
        <v>18.673395818312912</v>
      </c>
      <c r="U13" s="147">
        <f>(R13-N13)/N13*100</f>
        <v>0</v>
      </c>
    </row>
    <row r="14" spans="1:21" s="12" customFormat="1" x14ac:dyDescent="0.2">
      <c r="A14" s="98" t="s">
        <v>134</v>
      </c>
      <c r="B14" s="97">
        <v>125.4</v>
      </c>
      <c r="C14" s="97">
        <v>130.5</v>
      </c>
      <c r="D14" s="97">
        <v>130.5</v>
      </c>
      <c r="E14" s="97">
        <v>130.5</v>
      </c>
      <c r="F14" s="97">
        <v>130.5</v>
      </c>
      <c r="G14" s="97">
        <v>130.69999999999999</v>
      </c>
      <c r="H14" s="97">
        <v>130.69999999999999</v>
      </c>
      <c r="I14" s="97">
        <v>137.30000000000001</v>
      </c>
      <c r="J14" s="97">
        <v>137.30000000000001</v>
      </c>
      <c r="K14" s="97">
        <v>138.9</v>
      </c>
      <c r="L14" s="97">
        <v>138.9</v>
      </c>
      <c r="M14" s="97">
        <v>138.9</v>
      </c>
      <c r="N14" s="97">
        <v>138.9</v>
      </c>
      <c r="O14" s="97">
        <v>139.19999999999999</v>
      </c>
      <c r="P14" s="97">
        <v>139.19999999999999</v>
      </c>
      <c r="Q14" s="97">
        <v>139.19999999999999</v>
      </c>
      <c r="R14" s="97">
        <v>139.19999999999999</v>
      </c>
      <c r="T14" s="147">
        <f>(R14-B14)/B14*100</f>
        <v>11.004784688995201</v>
      </c>
      <c r="U14" s="147">
        <f>(R14-N14)/N14*100</f>
        <v>0.21598272138227712</v>
      </c>
    </row>
    <row r="15" spans="1:21" s="12" customFormat="1" x14ac:dyDescent="0.2">
      <c r="A15" s="98" t="s">
        <v>135</v>
      </c>
      <c r="B15" s="97">
        <v>121.6</v>
      </c>
      <c r="C15" s="97">
        <v>122</v>
      </c>
      <c r="D15" s="97">
        <v>122</v>
      </c>
      <c r="E15" s="97">
        <v>122</v>
      </c>
      <c r="F15" s="97">
        <v>122</v>
      </c>
      <c r="G15" s="97">
        <v>122.5</v>
      </c>
      <c r="H15" s="97">
        <v>122.5</v>
      </c>
      <c r="I15" s="97">
        <v>122.6</v>
      </c>
      <c r="J15" s="97">
        <v>122.6</v>
      </c>
      <c r="K15" s="97">
        <v>125.4</v>
      </c>
      <c r="L15" s="97">
        <v>125.4</v>
      </c>
      <c r="M15" s="97">
        <v>125.4</v>
      </c>
      <c r="N15" s="97">
        <v>125.4</v>
      </c>
      <c r="O15" s="97">
        <v>126</v>
      </c>
      <c r="P15" s="97">
        <v>126</v>
      </c>
      <c r="Q15" s="97">
        <v>126</v>
      </c>
      <c r="R15" s="97">
        <v>126</v>
      </c>
      <c r="T15" s="147">
        <f>(R15-B15)/B15*100</f>
        <v>3.6184210526315841</v>
      </c>
      <c r="U15" s="147">
        <f>(R15-N15)/N15*100</f>
        <v>0.47846889952152655</v>
      </c>
    </row>
    <row r="16" spans="1:21" s="12" customFormat="1" x14ac:dyDescent="0.2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</row>
    <row r="17" spans="1:18" s="12" customForma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</row>
    <row r="18" spans="1:18" s="12" customFormat="1" x14ac:dyDescent="0.2">
      <c r="A18" s="12" t="s">
        <v>46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</row>
    <row r="19" spans="1:18" s="12" customFormat="1" x14ac:dyDescent="0.2">
      <c r="A19" s="27" t="s">
        <v>40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</row>
    <row r="20" spans="1:18" x14ac:dyDescent="0.2">
      <c r="A20" s="28" t="s">
        <v>34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</row>
    <row r="21" spans="1:18" x14ac:dyDescent="0.2">
      <c r="A21" s="28" t="s">
        <v>35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</row>
    <row r="22" spans="1:18" x14ac:dyDescent="0.2">
      <c r="A22" s="28" t="s">
        <v>36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</row>
    <row r="23" spans="1:18" x14ac:dyDescent="0.2">
      <c r="A23" s="28" t="s">
        <v>37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</row>
    <row r="24" spans="1:18" x14ac:dyDescent="0.2">
      <c r="A24" s="28" t="s">
        <v>137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</row>
    <row r="25" spans="1:18" x14ac:dyDescent="0.2">
      <c r="A25" s="28" t="s">
        <v>138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</row>
    <row r="26" spans="1:18" x14ac:dyDescent="0.2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</row>
    <row r="27" spans="1:18" x14ac:dyDescent="0.2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</row>
    <row r="28" spans="1:18" x14ac:dyDescent="0.2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</row>
    <row r="29" spans="1:18" x14ac:dyDescent="0.2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</row>
    <row r="30" spans="1:18" x14ac:dyDescent="0.2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</row>
    <row r="31" spans="1:18" x14ac:dyDescent="0.2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</row>
    <row r="32" spans="1:18" x14ac:dyDescent="0.2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</row>
    <row r="33" spans="1:18" x14ac:dyDescent="0.2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</row>
    <row r="34" spans="1:18" x14ac:dyDescent="0.2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</row>
    <row r="35" spans="1:18" x14ac:dyDescent="0.2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</row>
  </sheetData>
  <mergeCells count="2">
    <mergeCell ref="A3:A4"/>
    <mergeCell ref="T3:U3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9" tint="-0.249977111117893"/>
  </sheetPr>
  <dimension ref="A1:L27"/>
  <sheetViews>
    <sheetView showGridLines="0" zoomScale="80" zoomScaleNormal="80" workbookViewId="0">
      <selection activeCell="P10" sqref="P10"/>
    </sheetView>
  </sheetViews>
  <sheetFormatPr baseColWidth="10" defaultColWidth="9.33203125" defaultRowHeight="16" x14ac:dyDescent="0.2"/>
  <cols>
    <col min="1" max="1" width="28.5" style="62" customWidth="1"/>
    <col min="2" max="2" width="3.5" style="33" customWidth="1"/>
    <col min="3" max="3" width="7.83203125" style="62" customWidth="1"/>
    <col min="4" max="4" width="30.33203125" style="62" customWidth="1"/>
    <col min="5" max="5" width="3.5" style="33" customWidth="1"/>
    <col min="6" max="6" width="7.83203125" style="62" customWidth="1"/>
    <col min="7" max="7" width="30.33203125" style="62" customWidth="1"/>
    <col min="8" max="8" width="3.5" style="33" customWidth="1"/>
    <col min="9" max="9" width="7.83203125" style="62" customWidth="1"/>
    <col min="10" max="10" width="30.33203125" style="62" customWidth="1"/>
    <col min="11" max="12" width="8.6640625" style="80" customWidth="1"/>
    <col min="13" max="15" width="9.33203125" style="62"/>
    <col min="16" max="16" width="9.33203125" style="62" customWidth="1"/>
    <col min="17" max="16384" width="9.33203125" style="62"/>
  </cols>
  <sheetData>
    <row r="1" spans="1:12" ht="21" x14ac:dyDescent="0.2">
      <c r="A1" s="310" t="str">
        <f>+'Indice-Index'!C18</f>
        <v>4.4 Dinamiche dei prezzi in Europa - European prices changing  (2015=100)</v>
      </c>
      <c r="B1" s="311"/>
      <c r="C1" s="312"/>
      <c r="D1" s="312"/>
      <c r="E1" s="313"/>
      <c r="F1" s="312"/>
      <c r="G1" s="312"/>
      <c r="H1" s="313"/>
      <c r="I1" s="312"/>
      <c r="J1" s="312"/>
    </row>
    <row r="2" spans="1:12" ht="6.75" customHeight="1" x14ac:dyDescent="0.2"/>
    <row r="3" spans="1:12" ht="32.25" customHeight="1" x14ac:dyDescent="0.2">
      <c r="D3" s="314" t="s">
        <v>169</v>
      </c>
      <c r="E3" s="315"/>
      <c r="F3" s="314"/>
      <c r="G3" s="314" t="s">
        <v>170</v>
      </c>
      <c r="H3" s="315"/>
      <c r="I3" s="314"/>
      <c r="J3" s="314" t="s">
        <v>168</v>
      </c>
      <c r="K3" s="62"/>
      <c r="L3" s="62"/>
    </row>
    <row r="4" spans="1:12" ht="18" customHeight="1" x14ac:dyDescent="0.2">
      <c r="D4" s="316" t="s">
        <v>213</v>
      </c>
      <c r="E4" s="317"/>
      <c r="F4" s="316"/>
      <c r="G4" s="316" t="s">
        <v>214</v>
      </c>
      <c r="H4" s="317"/>
      <c r="I4" s="316"/>
      <c r="J4" s="316" t="s">
        <v>215</v>
      </c>
      <c r="K4" s="62"/>
      <c r="L4" s="62"/>
    </row>
    <row r="5" spans="1:12" ht="17.25" customHeight="1" x14ac:dyDescent="0.2">
      <c r="K5" s="62"/>
      <c r="L5" s="62"/>
    </row>
    <row r="6" spans="1:12" ht="19" customHeight="1" x14ac:dyDescent="0.2">
      <c r="A6" s="349" t="s">
        <v>349</v>
      </c>
      <c r="B6" s="308"/>
      <c r="C6" s="318" t="s">
        <v>341</v>
      </c>
      <c r="D6" s="319">
        <v>-5.3066037735849054</v>
      </c>
      <c r="E6" s="320"/>
      <c r="F6" s="321" t="s">
        <v>341</v>
      </c>
      <c r="G6" s="319">
        <v>0.46728971962616817</v>
      </c>
      <c r="H6" s="320"/>
      <c r="I6" s="321" t="s">
        <v>342</v>
      </c>
      <c r="J6" s="319">
        <v>-0.36113210716384703</v>
      </c>
      <c r="K6" s="62"/>
      <c r="L6" s="62"/>
    </row>
    <row r="7" spans="1:12" ht="19" customHeight="1" x14ac:dyDescent="0.2">
      <c r="A7" s="349"/>
      <c r="B7" s="308"/>
      <c r="C7" s="322" t="s">
        <v>342</v>
      </c>
      <c r="D7" s="319">
        <v>-4.0971310706919093</v>
      </c>
      <c r="E7" s="320"/>
      <c r="F7" s="321" t="s">
        <v>342</v>
      </c>
      <c r="G7" s="319">
        <v>1.1969042476601857</v>
      </c>
      <c r="H7" s="320"/>
      <c r="I7" s="321" t="s">
        <v>343</v>
      </c>
      <c r="J7" s="319">
        <v>-0.26666666666666416</v>
      </c>
      <c r="K7" s="62"/>
      <c r="L7" s="62"/>
    </row>
    <row r="8" spans="1:12" ht="19" customHeight="1" x14ac:dyDescent="0.2">
      <c r="A8" s="349"/>
      <c r="B8" s="308"/>
      <c r="C8" s="322" t="s">
        <v>343</v>
      </c>
      <c r="D8" s="319">
        <v>-3.7735849056603863</v>
      </c>
      <c r="E8" s="320"/>
      <c r="F8" s="321" t="s">
        <v>345</v>
      </c>
      <c r="G8" s="319">
        <v>2.5602283220011848</v>
      </c>
      <c r="H8" s="320"/>
      <c r="I8" s="321" t="s">
        <v>341</v>
      </c>
      <c r="J8" s="319">
        <v>0.24752475247524519</v>
      </c>
      <c r="K8" s="62"/>
      <c r="L8" s="62"/>
    </row>
    <row r="9" spans="1:12" ht="19" customHeight="1" x14ac:dyDescent="0.2">
      <c r="A9" s="349"/>
      <c r="B9" s="308"/>
      <c r="C9" s="322" t="s">
        <v>344</v>
      </c>
      <c r="D9" s="319">
        <v>-2.0698439656087344</v>
      </c>
      <c r="E9" s="320"/>
      <c r="F9" s="321" t="s">
        <v>344</v>
      </c>
      <c r="G9" s="319">
        <v>3.6514242244949653</v>
      </c>
      <c r="H9" s="320"/>
      <c r="I9" s="321" t="s">
        <v>344</v>
      </c>
      <c r="J9" s="319">
        <v>3.1110347198349988</v>
      </c>
      <c r="K9" s="62"/>
      <c r="L9" s="62"/>
    </row>
    <row r="10" spans="1:12" ht="19" customHeight="1" x14ac:dyDescent="0.2">
      <c r="A10" s="349"/>
      <c r="B10" s="308"/>
      <c r="C10" s="322" t="s">
        <v>345</v>
      </c>
      <c r="D10" s="319">
        <v>-0.26583961010189949</v>
      </c>
      <c r="E10" s="320"/>
      <c r="F10" s="321" t="s">
        <v>343</v>
      </c>
      <c r="G10" s="319">
        <v>4.4371405094494589</v>
      </c>
      <c r="H10" s="320"/>
      <c r="I10" s="321" t="s">
        <v>346</v>
      </c>
      <c r="J10" s="319">
        <v>5.5004508566275865</v>
      </c>
      <c r="K10" s="62"/>
      <c r="L10" s="62"/>
    </row>
    <row r="11" spans="1:12" ht="19" customHeight="1" x14ac:dyDescent="0.2">
      <c r="A11" s="349"/>
      <c r="B11" s="308"/>
      <c r="C11" s="322" t="s">
        <v>346</v>
      </c>
      <c r="D11" s="319">
        <v>2.4107142857142883</v>
      </c>
      <c r="E11" s="320"/>
      <c r="F11" s="321" t="s">
        <v>346</v>
      </c>
      <c r="G11" s="319">
        <v>5.5200000000000049</v>
      </c>
      <c r="H11" s="320"/>
      <c r="I11" s="321" t="s">
        <v>345</v>
      </c>
      <c r="J11" s="319">
        <v>7.2405929304446861</v>
      </c>
      <c r="K11" s="62"/>
      <c r="L11" s="62"/>
    </row>
    <row r="12" spans="1:12" ht="30" customHeight="1" x14ac:dyDescent="0.2">
      <c r="A12" s="33"/>
      <c r="K12" s="62"/>
      <c r="L12" s="62"/>
    </row>
    <row r="13" spans="1:12" ht="19" customHeight="1" x14ac:dyDescent="0.2">
      <c r="A13" s="349" t="s">
        <v>348</v>
      </c>
      <c r="B13" s="308"/>
      <c r="C13" s="318" t="s">
        <v>341</v>
      </c>
      <c r="D13" s="319">
        <v>-18.144750254841995</v>
      </c>
      <c r="E13" s="320"/>
      <c r="F13" s="321" t="s">
        <v>341</v>
      </c>
      <c r="G13" s="319">
        <v>4.5719844357976687</v>
      </c>
      <c r="H13" s="320"/>
      <c r="I13" s="321" t="s">
        <v>343</v>
      </c>
      <c r="J13" s="319">
        <v>6.8571428571428603</v>
      </c>
      <c r="K13" s="62"/>
      <c r="L13" s="62"/>
    </row>
    <row r="14" spans="1:12" ht="19" customHeight="1" x14ac:dyDescent="0.2">
      <c r="A14" s="349"/>
      <c r="B14" s="308"/>
      <c r="C14" s="322" t="s">
        <v>345</v>
      </c>
      <c r="D14" s="319">
        <v>-10.031974420463621</v>
      </c>
      <c r="E14" s="320"/>
      <c r="F14" s="321" t="s">
        <v>342</v>
      </c>
      <c r="G14" s="319">
        <v>7.679785502250307</v>
      </c>
      <c r="H14" s="320"/>
      <c r="I14" s="321" t="s">
        <v>341</v>
      </c>
      <c r="J14" s="319">
        <v>11.060329067641677</v>
      </c>
      <c r="K14" s="62"/>
      <c r="L14" s="62"/>
    </row>
    <row r="15" spans="1:12" ht="19" customHeight="1" x14ac:dyDescent="0.2">
      <c r="A15" s="349"/>
      <c r="B15" s="308"/>
      <c r="C15" s="322" t="s">
        <v>344</v>
      </c>
      <c r="D15" s="319">
        <v>-6.7798322724057742</v>
      </c>
      <c r="E15" s="320"/>
      <c r="F15" s="321" t="s">
        <v>345</v>
      </c>
      <c r="G15" s="319">
        <v>15.536643026004734</v>
      </c>
      <c r="H15" s="320"/>
      <c r="I15" s="321" t="s">
        <v>344</v>
      </c>
      <c r="J15" s="319">
        <v>14.69266800497085</v>
      </c>
      <c r="K15" s="62"/>
      <c r="L15" s="62"/>
    </row>
    <row r="16" spans="1:12" ht="19" customHeight="1" x14ac:dyDescent="0.2">
      <c r="A16" s="349"/>
      <c r="B16" s="308"/>
      <c r="C16" s="322" t="s">
        <v>343</v>
      </c>
      <c r="D16" s="319">
        <v>-6.3265306122449001</v>
      </c>
      <c r="E16" s="320"/>
      <c r="F16" s="321" t="s">
        <v>344</v>
      </c>
      <c r="G16" s="319">
        <v>17.125119388729697</v>
      </c>
      <c r="H16" s="320"/>
      <c r="I16" s="321" t="s">
        <v>346</v>
      </c>
      <c r="J16" s="319">
        <v>14.818449460255145</v>
      </c>
      <c r="K16" s="62"/>
      <c r="L16" s="62"/>
    </row>
    <row r="17" spans="1:12" ht="19" customHeight="1" x14ac:dyDescent="0.2">
      <c r="A17" s="349"/>
      <c r="B17" s="308"/>
      <c r="C17" s="322" t="s">
        <v>342</v>
      </c>
      <c r="D17" s="319">
        <v>-1.0543625459469812</v>
      </c>
      <c r="E17" s="320"/>
      <c r="F17" s="321" t="s">
        <v>343</v>
      </c>
      <c r="G17" s="319">
        <v>20.473933649289094</v>
      </c>
      <c r="H17" s="320"/>
      <c r="I17" s="321" t="s">
        <v>342</v>
      </c>
      <c r="J17" s="319">
        <v>16.967366656807641</v>
      </c>
      <c r="K17" s="62"/>
      <c r="L17" s="62"/>
    </row>
    <row r="18" spans="1:12" ht="19" customHeight="1" x14ac:dyDescent="0.2">
      <c r="A18" s="349"/>
      <c r="B18" s="308"/>
      <c r="C18" s="322" t="s">
        <v>346</v>
      </c>
      <c r="D18" s="319">
        <v>11.035818005808332</v>
      </c>
      <c r="E18" s="320"/>
      <c r="F18" s="321" t="s">
        <v>346</v>
      </c>
      <c r="G18" s="319">
        <v>24.905303030303042</v>
      </c>
      <c r="H18" s="320"/>
      <c r="I18" s="321" t="s">
        <v>345</v>
      </c>
      <c r="J18" s="319">
        <v>26.800847457627103</v>
      </c>
      <c r="K18" s="62"/>
      <c r="L18" s="62"/>
    </row>
    <row r="19" spans="1:12" ht="30" customHeight="1" x14ac:dyDescent="0.2">
      <c r="A19" s="33"/>
      <c r="D19" s="323"/>
      <c r="E19" s="324"/>
      <c r="F19" s="323"/>
      <c r="G19" s="323"/>
      <c r="H19" s="324"/>
      <c r="I19" s="323"/>
      <c r="J19" s="323"/>
      <c r="K19" s="62"/>
      <c r="L19" s="62"/>
    </row>
    <row r="20" spans="1:12" ht="19" customHeight="1" x14ac:dyDescent="0.2">
      <c r="A20" s="349" t="s">
        <v>347</v>
      </c>
      <c r="B20" s="308"/>
      <c r="C20" s="318" t="s">
        <v>341</v>
      </c>
      <c r="D20" s="319">
        <v>-32.915622389306606</v>
      </c>
      <c r="E20" s="320"/>
      <c r="F20" s="321" t="s">
        <v>342</v>
      </c>
      <c r="G20" s="319">
        <v>22.855894242324922</v>
      </c>
      <c r="H20" s="320"/>
      <c r="I20" s="321" t="s">
        <v>343</v>
      </c>
      <c r="J20" s="319">
        <v>19.108280254777068</v>
      </c>
    </row>
    <row r="21" spans="1:12" ht="19" customHeight="1" x14ac:dyDescent="0.2">
      <c r="A21" s="350"/>
      <c r="B21" s="309"/>
      <c r="C21" s="322" t="s">
        <v>345</v>
      </c>
      <c r="D21" s="319">
        <v>-29.107944256357765</v>
      </c>
      <c r="E21" s="320"/>
      <c r="F21" s="321" t="s">
        <v>341</v>
      </c>
      <c r="G21" s="319">
        <v>24.709976798143849</v>
      </c>
      <c r="H21" s="320"/>
      <c r="I21" s="321" t="s">
        <v>341</v>
      </c>
      <c r="J21" s="319">
        <v>38.69863013698631</v>
      </c>
    </row>
    <row r="22" spans="1:12" ht="19" customHeight="1" x14ac:dyDescent="0.2">
      <c r="A22" s="350"/>
      <c r="B22" s="309"/>
      <c r="C22" s="322" t="s">
        <v>344</v>
      </c>
      <c r="D22" s="319">
        <v>-18.04938710250488</v>
      </c>
      <c r="E22" s="320"/>
      <c r="F22" s="321" t="s">
        <v>345</v>
      </c>
      <c r="G22" s="319">
        <v>38.44759206798868</v>
      </c>
      <c r="H22" s="320"/>
      <c r="I22" s="321" t="s">
        <v>344</v>
      </c>
      <c r="J22" s="319">
        <v>39.54408001860898</v>
      </c>
    </row>
    <row r="23" spans="1:12" ht="19" customHeight="1" x14ac:dyDescent="0.2">
      <c r="A23" s="350"/>
      <c r="B23" s="309"/>
      <c r="C23" s="322" t="s">
        <v>343</v>
      </c>
      <c r="D23" s="319">
        <v>-14.842300556586272</v>
      </c>
      <c r="E23" s="320"/>
      <c r="F23" s="321" t="s">
        <v>344</v>
      </c>
      <c r="G23" s="319">
        <v>44.202728127939778</v>
      </c>
      <c r="H23" s="320"/>
      <c r="I23" s="321" t="s">
        <v>342</v>
      </c>
      <c r="J23" s="319">
        <v>44.52430259471312</v>
      </c>
    </row>
    <row r="24" spans="1:12" ht="19" customHeight="1" x14ac:dyDescent="0.2">
      <c r="A24" s="350"/>
      <c r="B24" s="309"/>
      <c r="C24" s="322" t="s">
        <v>342</v>
      </c>
      <c r="D24" s="319">
        <v>-13.533389687235834</v>
      </c>
      <c r="E24" s="320"/>
      <c r="F24" s="321" t="s">
        <v>343</v>
      </c>
      <c r="G24" s="319">
        <v>55.950920245398763</v>
      </c>
      <c r="H24" s="320"/>
      <c r="I24" s="321" t="s">
        <v>345</v>
      </c>
      <c r="J24" s="319">
        <v>58.772458700108501</v>
      </c>
    </row>
    <row r="25" spans="1:12" ht="19" customHeight="1" x14ac:dyDescent="0.2">
      <c r="A25" s="350"/>
      <c r="B25" s="309"/>
      <c r="C25" s="322" t="s">
        <v>346</v>
      </c>
      <c r="D25" s="319">
        <v>29.604519774011301</v>
      </c>
      <c r="E25" s="320"/>
      <c r="F25" s="321" t="s">
        <v>346</v>
      </c>
      <c r="G25" s="319">
        <v>67.385786802030466</v>
      </c>
      <c r="H25" s="320"/>
      <c r="I25" s="321" t="s">
        <v>346</v>
      </c>
      <c r="J25" s="319">
        <v>77.272727272727266</v>
      </c>
    </row>
    <row r="26" spans="1:12" ht="4" customHeight="1" x14ac:dyDescent="0.2"/>
    <row r="27" spans="1:12" x14ac:dyDescent="0.2">
      <c r="A27" s="33" t="s">
        <v>60</v>
      </c>
    </row>
  </sheetData>
  <mergeCells count="3">
    <mergeCell ref="A20:A25"/>
    <mergeCell ref="A13:A18"/>
    <mergeCell ref="A6:A1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00FF"/>
  </sheetPr>
  <dimension ref="A1:P15"/>
  <sheetViews>
    <sheetView showGridLines="0" zoomScale="80" zoomScaleNormal="80" workbookViewId="0">
      <selection activeCell="K29" sqref="K29"/>
    </sheetView>
  </sheetViews>
  <sheetFormatPr baseColWidth="10" defaultColWidth="9.33203125" defaultRowHeight="16" x14ac:dyDescent="0.2"/>
  <cols>
    <col min="1" max="1" width="35.33203125" style="45" customWidth="1"/>
    <col min="2" max="9" width="10" style="45" customWidth="1"/>
    <col min="10" max="10" width="2.6640625" style="45" customWidth="1"/>
    <col min="11" max="11" width="40.83203125" style="45" customWidth="1"/>
    <col min="12" max="12" width="14.5" style="45" customWidth="1"/>
    <col min="13" max="16384" width="9.33203125" style="45"/>
  </cols>
  <sheetData>
    <row r="1" spans="1:16" ht="21" x14ac:dyDescent="0.25">
      <c r="A1" s="3" t="str">
        <f>+'Indice-Index'!A8</f>
        <v>1.2 Accessi broadband e ultrabroadband - Broadband and ultrabroadband lines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</row>
    <row r="4" spans="1:16" x14ac:dyDescent="0.2">
      <c r="B4" s="46">
        <f>'1.1'!B4</f>
        <v>42705</v>
      </c>
      <c r="C4" s="46">
        <f>'1.1'!C4</f>
        <v>43070</v>
      </c>
      <c r="D4" s="46">
        <f>'1.1'!D4</f>
        <v>43435</v>
      </c>
      <c r="E4" s="46">
        <f>'1.1'!E4</f>
        <v>43800</v>
      </c>
      <c r="F4" s="46" t="str">
        <f>'1.1'!F4</f>
        <v>mar-20</v>
      </c>
      <c r="G4" s="46">
        <f>'1.1'!G4</f>
        <v>43983</v>
      </c>
      <c r="H4" s="46">
        <f>'1.1'!H4</f>
        <v>44075</v>
      </c>
      <c r="I4" s="46">
        <f>'1.1'!I4</f>
        <v>44166</v>
      </c>
      <c r="K4" s="6" t="s">
        <v>131</v>
      </c>
      <c r="L4" s="47" t="str">
        <f>'1.1'!L4</f>
        <v>12/2020 (in %)</v>
      </c>
      <c r="O4" s="47" t="str">
        <f>'1.1'!O4</f>
        <v>Var/Chg. vs 12/2019 (p.p.)</v>
      </c>
    </row>
    <row r="5" spans="1:16" x14ac:dyDescent="0.2">
      <c r="B5" s="16" t="str">
        <f>'1.1'!B5</f>
        <v>dec-16</v>
      </c>
      <c r="C5" s="16" t="str">
        <f>'1.1'!C5</f>
        <v>dec-17</v>
      </c>
      <c r="D5" s="16" t="str">
        <f>'1.1'!D5</f>
        <v>dec-18</v>
      </c>
      <c r="E5" s="16" t="str">
        <f>'1.1'!E5</f>
        <v>dec-19</v>
      </c>
      <c r="F5" s="16">
        <f>'1.1'!F5</f>
        <v>43891</v>
      </c>
      <c r="G5" s="16" t="str">
        <f>'1.1'!G5</f>
        <v>june-20</v>
      </c>
      <c r="H5" s="16" t="str">
        <f>'1.1'!H5</f>
        <v>sept-20</v>
      </c>
      <c r="I5" s="16" t="str">
        <f>'1.1'!I5</f>
        <v>dec-20</v>
      </c>
      <c r="K5" s="6"/>
      <c r="L5" s="47"/>
      <c r="O5" s="47"/>
    </row>
    <row r="6" spans="1:16" x14ac:dyDescent="0.2">
      <c r="K6" s="108" t="s">
        <v>70</v>
      </c>
      <c r="L6" s="75">
        <v>42.116927033214047</v>
      </c>
      <c r="M6" s="109"/>
      <c r="N6" s="102"/>
      <c r="O6" s="75">
        <v>-1.0939993604720826</v>
      </c>
    </row>
    <row r="7" spans="1:16" x14ac:dyDescent="0.2">
      <c r="A7" s="6" t="s">
        <v>49</v>
      </c>
      <c r="J7" s="32"/>
      <c r="K7" s="108" t="s">
        <v>8</v>
      </c>
      <c r="L7" s="75">
        <v>16.44018431673479</v>
      </c>
      <c r="M7" s="109"/>
      <c r="N7" s="102"/>
      <c r="O7" s="75">
        <v>0.1557212092296183</v>
      </c>
    </row>
    <row r="8" spans="1:16" x14ac:dyDescent="0.2">
      <c r="A8" s="76" t="s">
        <v>11</v>
      </c>
      <c r="B8" s="100">
        <v>12.131402319999998</v>
      </c>
      <c r="C8" s="100">
        <v>10.839215414501304</v>
      </c>
      <c r="D8" s="100">
        <v>8.5709703200000007</v>
      </c>
      <c r="E8" s="100">
        <v>7.1842975852705564</v>
      </c>
      <c r="F8" s="100">
        <v>6.8065506035333092</v>
      </c>
      <c r="G8" s="100">
        <v>6.3021366488695056</v>
      </c>
      <c r="H8" s="100">
        <v>5.9816551175333084</v>
      </c>
      <c r="I8" s="100">
        <v>5.6214226178957309</v>
      </c>
      <c r="J8" s="32"/>
      <c r="K8" s="108" t="s">
        <v>7</v>
      </c>
      <c r="L8" s="75">
        <v>15.151591129301426</v>
      </c>
      <c r="M8" s="109"/>
      <c r="N8" s="102"/>
      <c r="O8" s="75">
        <v>0.16736903952395465</v>
      </c>
    </row>
    <row r="9" spans="1:16" x14ac:dyDescent="0.2">
      <c r="A9" s="76" t="s">
        <v>50</v>
      </c>
      <c r="B9" s="100">
        <v>3.3612926194432551</v>
      </c>
      <c r="C9" s="100">
        <v>5.6938395095749357</v>
      </c>
      <c r="D9" s="100">
        <v>8.5740332000000006</v>
      </c>
      <c r="E9" s="100">
        <v>10.411680347425907</v>
      </c>
      <c r="F9" s="100">
        <v>10.871360215898592</v>
      </c>
      <c r="G9" s="100">
        <v>11.500884985715167</v>
      </c>
      <c r="H9" s="100">
        <v>11.873181657579979</v>
      </c>
      <c r="I9" s="100">
        <v>12.507364399207145</v>
      </c>
      <c r="J9" s="32"/>
      <c r="K9" s="108" t="s">
        <v>69</v>
      </c>
      <c r="L9" s="75">
        <v>13.991964177272958</v>
      </c>
      <c r="M9" s="109"/>
      <c r="N9" s="102"/>
      <c r="O9" s="75">
        <v>0.25870477197122099</v>
      </c>
    </row>
    <row r="10" spans="1:16" x14ac:dyDescent="0.2">
      <c r="A10" s="91" t="s">
        <v>100</v>
      </c>
      <c r="B10" s="101">
        <f>+B9+B8</f>
        <v>15.492694939443252</v>
      </c>
      <c r="C10" s="101">
        <f t="shared" ref="C10:I10" si="0">+C9+C8</f>
        <v>16.533054924076239</v>
      </c>
      <c r="D10" s="101">
        <f t="shared" si="0"/>
        <v>17.145003520000003</v>
      </c>
      <c r="E10" s="101">
        <f t="shared" si="0"/>
        <v>17.595977932696464</v>
      </c>
      <c r="F10" s="101">
        <f t="shared" si="0"/>
        <v>17.677910819431901</v>
      </c>
      <c r="G10" s="101">
        <f t="shared" si="0"/>
        <v>17.803021634584674</v>
      </c>
      <c r="H10" s="101">
        <f t="shared" si="0"/>
        <v>17.854836775113288</v>
      </c>
      <c r="I10" s="101">
        <f t="shared" si="0"/>
        <v>18.128787017102876</v>
      </c>
      <c r="K10" s="108" t="s">
        <v>176</v>
      </c>
      <c r="L10" s="75">
        <v>3.7550719712122751</v>
      </c>
      <c r="M10" s="109"/>
      <c r="N10" s="102"/>
      <c r="O10" s="75">
        <v>0.10804339344927705</v>
      </c>
    </row>
    <row r="11" spans="1:16" x14ac:dyDescent="0.2">
      <c r="K11" s="108" t="s">
        <v>177</v>
      </c>
      <c r="L11" s="75">
        <v>2.9844909065872205</v>
      </c>
      <c r="M11" s="109"/>
      <c r="N11" s="102"/>
      <c r="O11" s="75">
        <v>0.44706308718885657</v>
      </c>
    </row>
    <row r="12" spans="1:16" x14ac:dyDescent="0.2">
      <c r="K12" s="108" t="s">
        <v>9</v>
      </c>
      <c r="L12" s="75">
        <v>2.4199412767446629</v>
      </c>
      <c r="M12" s="109"/>
      <c r="N12" s="102"/>
      <c r="O12" s="75">
        <v>-0.11379251467379348</v>
      </c>
    </row>
    <row r="13" spans="1:16" x14ac:dyDescent="0.2">
      <c r="K13" s="104" t="s">
        <v>92</v>
      </c>
      <c r="L13" s="75">
        <v>3.1398291889326244</v>
      </c>
      <c r="M13" s="109"/>
      <c r="N13" s="102"/>
      <c r="O13" s="75">
        <v>7.0890373782953375E-2</v>
      </c>
    </row>
    <row r="14" spans="1:16" x14ac:dyDescent="0.2">
      <c r="K14" s="162" t="s">
        <v>206</v>
      </c>
      <c r="L14" s="88">
        <f>SUM(L6:L13)</f>
        <v>100.00000000000001</v>
      </c>
      <c r="M14" s="209"/>
      <c r="N14" s="209"/>
      <c r="O14" s="88">
        <f>SUM(O6:O13)</f>
        <v>4.8849813083506888E-15</v>
      </c>
    </row>
    <row r="15" spans="1:16" x14ac:dyDescent="0.2">
      <c r="O15" s="18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00FF"/>
  </sheetPr>
  <dimension ref="A1:J25"/>
  <sheetViews>
    <sheetView showGridLines="0" zoomScale="80" zoomScaleNormal="80" workbookViewId="0">
      <selection activeCell="I23" sqref="I23"/>
    </sheetView>
  </sheetViews>
  <sheetFormatPr baseColWidth="10" defaultColWidth="9.33203125" defaultRowHeight="16" x14ac:dyDescent="0.2"/>
  <cols>
    <col min="1" max="1" width="12.33203125" style="45" customWidth="1"/>
    <col min="2" max="2" width="30.33203125" style="45" customWidth="1"/>
    <col min="3" max="3" width="17.6640625" style="45" customWidth="1"/>
    <col min="4" max="7" width="3.33203125" style="45" customWidth="1"/>
    <col min="8" max="8" width="30.33203125" style="45" customWidth="1"/>
    <col min="9" max="9" width="17.6640625" style="45" customWidth="1"/>
    <col min="10" max="16384" width="9.33203125" style="45"/>
  </cols>
  <sheetData>
    <row r="1" spans="1:10" ht="21" x14ac:dyDescent="0.25">
      <c r="A1" s="297" t="str">
        <f>'Indice-Index'!A9</f>
        <v>1.3 Accessi BB/UBB  per tipologia di clientela e operatore - BB/UBB lines by customer type and operator(%)</v>
      </c>
      <c r="B1" s="298"/>
      <c r="C1" s="298"/>
      <c r="D1" s="298"/>
      <c r="E1" s="298"/>
      <c r="F1" s="298"/>
      <c r="G1" s="298"/>
      <c r="H1" s="298"/>
      <c r="I1" s="298"/>
      <c r="J1" s="172"/>
    </row>
    <row r="2" spans="1:10" ht="6.75" customHeight="1" x14ac:dyDescent="0.2"/>
    <row r="3" spans="1:10" x14ac:dyDescent="0.2">
      <c r="B3" s="46"/>
      <c r="C3" s="299"/>
      <c r="D3" s="46"/>
      <c r="E3" s="46"/>
      <c r="F3" s="46"/>
      <c r="G3" s="46"/>
    </row>
    <row r="4" spans="1:10" ht="19" x14ac:dyDescent="0.25">
      <c r="B4" s="300" t="s">
        <v>310</v>
      </c>
      <c r="C4" s="25">
        <f>'1.2'!I4</f>
        <v>44166</v>
      </c>
      <c r="D4" s="46"/>
      <c r="E4" s="46"/>
      <c r="F4" s="46"/>
      <c r="G4" s="46"/>
      <c r="H4" s="300" t="s">
        <v>311</v>
      </c>
      <c r="I4" s="25">
        <f>C4</f>
        <v>44166</v>
      </c>
    </row>
    <row r="5" spans="1:10" ht="19" x14ac:dyDescent="0.25">
      <c r="B5" s="301" t="s">
        <v>312</v>
      </c>
      <c r="C5" s="36" t="str">
        <f>'1.2'!I5</f>
        <v>dec-20</v>
      </c>
      <c r="D5" s="46"/>
      <c r="E5" s="46"/>
      <c r="F5" s="46"/>
      <c r="G5" s="46"/>
      <c r="H5" s="301" t="s">
        <v>313</v>
      </c>
      <c r="I5" s="36" t="str">
        <f>C5</f>
        <v>dec-20</v>
      </c>
    </row>
    <row r="6" spans="1:10" x14ac:dyDescent="0.2">
      <c r="C6" s="299"/>
    </row>
    <row r="7" spans="1:10" x14ac:dyDescent="0.2">
      <c r="B7" s="91" t="s">
        <v>314</v>
      </c>
      <c r="C7" s="302">
        <v>15.311999999999999</v>
      </c>
      <c r="H7" s="91" t="s">
        <v>314</v>
      </c>
      <c r="I7" s="302">
        <v>2.8159999999999998</v>
      </c>
    </row>
    <row r="9" spans="1:10" ht="17" x14ac:dyDescent="0.2">
      <c r="B9" s="303" t="s">
        <v>315</v>
      </c>
      <c r="H9" s="303" t="s">
        <v>315</v>
      </c>
    </row>
    <row r="10" spans="1:10" x14ac:dyDescent="0.2">
      <c r="B10" s="304" t="s">
        <v>70</v>
      </c>
      <c r="C10" s="305">
        <v>42.088194121637621</v>
      </c>
      <c r="H10" s="304" t="s">
        <v>70</v>
      </c>
      <c r="I10" s="305">
        <v>42.273149433109239</v>
      </c>
    </row>
    <row r="11" spans="1:10" x14ac:dyDescent="0.2">
      <c r="B11" s="304" t="s">
        <v>8</v>
      </c>
      <c r="C11" s="305">
        <v>16.402082997413498</v>
      </c>
      <c r="H11" s="304" t="s">
        <v>7</v>
      </c>
      <c r="I11" s="305">
        <v>16.647343258066293</v>
      </c>
    </row>
    <row r="12" spans="1:10" x14ac:dyDescent="0.2">
      <c r="B12" s="304" t="s">
        <v>7</v>
      </c>
      <c r="C12" s="305">
        <v>14.701773913100949</v>
      </c>
      <c r="H12" s="304" t="s">
        <v>8</v>
      </c>
      <c r="I12" s="305">
        <v>17.597271750358043</v>
      </c>
    </row>
    <row r="13" spans="1:10" x14ac:dyDescent="0.2">
      <c r="B13" s="304" t="s">
        <v>69</v>
      </c>
      <c r="C13" s="305">
        <v>14.511959332108997</v>
      </c>
      <c r="H13" s="304" t="s">
        <v>69</v>
      </c>
      <c r="I13" s="305">
        <v>11.164722294518874</v>
      </c>
    </row>
    <row r="14" spans="1:10" x14ac:dyDescent="0.2">
      <c r="B14" s="304" t="s">
        <v>176</v>
      </c>
      <c r="C14" s="305">
        <v>4.3278126267023014</v>
      </c>
      <c r="H14" s="304" t="s">
        <v>177</v>
      </c>
      <c r="I14" s="305">
        <v>1.9275882353770459</v>
      </c>
    </row>
    <row r="15" spans="1:10" x14ac:dyDescent="0.2">
      <c r="B15" s="304" t="s">
        <v>177</v>
      </c>
      <c r="C15" s="305">
        <v>2.6178990464738949</v>
      </c>
      <c r="H15" s="304" t="s">
        <v>316</v>
      </c>
      <c r="I15" s="305">
        <v>2.2414733275857346</v>
      </c>
    </row>
    <row r="16" spans="1:10" x14ac:dyDescent="0.2">
      <c r="B16" s="304" t="s">
        <v>9</v>
      </c>
      <c r="C16" s="305">
        <v>3.1211490197099683</v>
      </c>
      <c r="H16" s="304" t="s">
        <v>9</v>
      </c>
      <c r="I16" s="305">
        <v>1.3436341373607454</v>
      </c>
    </row>
    <row r="17" spans="2:10" x14ac:dyDescent="0.2">
      <c r="B17" s="104" t="s">
        <v>92</v>
      </c>
      <c r="C17" s="305">
        <v>2.2291289428527641</v>
      </c>
      <c r="H17" s="104" t="s">
        <v>92</v>
      </c>
      <c r="I17" s="305">
        <v>6.80481756362403</v>
      </c>
    </row>
    <row r="18" spans="2:10" x14ac:dyDescent="0.2">
      <c r="B18" s="306" t="s">
        <v>317</v>
      </c>
      <c r="C18" s="103">
        <f>SUM(C10:C17)</f>
        <v>100</v>
      </c>
      <c r="H18" s="306" t="s">
        <v>317</v>
      </c>
      <c r="I18" s="103">
        <f>SUM(I10:I17)</f>
        <v>100.00000000000001</v>
      </c>
    </row>
    <row r="19" spans="2:10" x14ac:dyDescent="0.2">
      <c r="D19" s="10"/>
      <c r="J19" s="10"/>
    </row>
    <row r="21" spans="2:10" ht="17" x14ac:dyDescent="0.2">
      <c r="B21" s="303" t="s">
        <v>318</v>
      </c>
      <c r="H21" s="303" t="s">
        <v>318</v>
      </c>
    </row>
    <row r="22" spans="2:10" x14ac:dyDescent="0.2">
      <c r="B22" s="304" t="s">
        <v>319</v>
      </c>
      <c r="C22" s="102">
        <v>30.905991400305847</v>
      </c>
      <c r="H22" s="304" t="s">
        <v>319</v>
      </c>
      <c r="I22" s="102">
        <v>42.928048265427471</v>
      </c>
    </row>
    <row r="23" spans="2:10" x14ac:dyDescent="0.2">
      <c r="B23" s="304" t="s">
        <v>320</v>
      </c>
      <c r="C23" s="102">
        <v>16.466246829924199</v>
      </c>
      <c r="H23" s="304" t="s">
        <v>320</v>
      </c>
      <c r="I23" s="102">
        <v>11.981633338082576</v>
      </c>
    </row>
    <row r="24" spans="2:10" x14ac:dyDescent="0.2">
      <c r="B24" s="304" t="s">
        <v>321</v>
      </c>
      <c r="C24" s="102">
        <v>52.627761769769954</v>
      </c>
      <c r="H24" s="304" t="s">
        <v>321</v>
      </c>
      <c r="I24" s="102">
        <v>45.090318396489941</v>
      </c>
    </row>
    <row r="25" spans="2:10" x14ac:dyDescent="0.2">
      <c r="B25" s="76" t="s">
        <v>322</v>
      </c>
      <c r="C25" s="103">
        <f>SUM(C22:C24)</f>
        <v>100</v>
      </c>
      <c r="H25" s="76" t="s">
        <v>322</v>
      </c>
      <c r="I25" s="103">
        <f>SUM(I22:I24)</f>
        <v>99.999999999999986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00FF"/>
  </sheetPr>
  <dimension ref="A1:W18"/>
  <sheetViews>
    <sheetView showGridLines="0" zoomScale="80" zoomScaleNormal="80" workbookViewId="0">
      <selection activeCell="S19" sqref="S19"/>
    </sheetView>
  </sheetViews>
  <sheetFormatPr baseColWidth="10" defaultColWidth="9.33203125" defaultRowHeight="16" x14ac:dyDescent="0.2"/>
  <cols>
    <col min="1" max="1" width="13.5" style="45" customWidth="1"/>
    <col min="2" max="2" width="14.5" style="45" customWidth="1"/>
    <col min="3" max="4" width="3.6640625" style="45" customWidth="1"/>
    <col min="5" max="5" width="16.5" style="45" customWidth="1"/>
    <col min="6" max="6" width="2.83203125" style="45" customWidth="1"/>
    <col min="7" max="7" width="13.33203125" style="45" customWidth="1"/>
    <col min="8" max="8" width="14.5" style="45" customWidth="1"/>
    <col min="9" max="10" width="3.83203125" style="45" customWidth="1"/>
    <col min="11" max="11" width="16.5" style="45" customWidth="1"/>
    <col min="12" max="12" width="3.5" style="45" customWidth="1"/>
    <col min="13" max="13" width="13.33203125" style="45" customWidth="1"/>
    <col min="14" max="14" width="14.5" style="45" customWidth="1"/>
    <col min="15" max="16" width="4.5" style="45" customWidth="1"/>
    <col min="17" max="17" width="16.5" style="45" customWidth="1"/>
    <col min="18" max="18" width="3.33203125" style="45" customWidth="1"/>
    <col min="19" max="20" width="14.5" style="45" customWidth="1"/>
    <col min="21" max="22" width="4.1640625" style="45" customWidth="1"/>
    <col min="23" max="23" width="16.5" style="45" customWidth="1"/>
    <col min="24" max="16384" width="9.33203125" style="45"/>
  </cols>
  <sheetData>
    <row r="1" spans="1:23" ht="21" x14ac:dyDescent="0.25">
      <c r="A1" s="164" t="str">
        <f>'Indice-Index'!A10</f>
        <v>1.4 Accessi BB/UBB  per tecnologia e operatore - Broadband and ultrabroadband lines by technology and operator</v>
      </c>
      <c r="B1" s="173"/>
      <c r="C1" s="173"/>
      <c r="D1" s="173"/>
      <c r="E1" s="173"/>
      <c r="F1" s="173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2"/>
      <c r="S1" s="172"/>
      <c r="T1" s="172"/>
      <c r="U1" s="172"/>
      <c r="V1" s="172"/>
      <c r="W1" s="172"/>
    </row>
    <row r="2" spans="1:23" ht="6.75" customHeight="1" x14ac:dyDescent="0.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23" x14ac:dyDescent="0.2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23" x14ac:dyDescent="0.2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1:23" ht="18.75" customHeight="1" x14ac:dyDescent="0.2">
      <c r="A5" s="144"/>
      <c r="B5" s="207" t="s">
        <v>232</v>
      </c>
      <c r="C5" s="335" t="s">
        <v>11</v>
      </c>
      <c r="D5" s="335"/>
      <c r="E5" s="208" t="s">
        <v>301</v>
      </c>
      <c r="F5" s="145"/>
      <c r="G5" s="203"/>
      <c r="H5" s="207" t="s">
        <v>232</v>
      </c>
      <c r="I5" s="333" t="s">
        <v>231</v>
      </c>
      <c r="J5" s="333"/>
      <c r="K5" s="208" t="str">
        <f>+E5</f>
        <v>Var. vs 12/19 (%)</v>
      </c>
      <c r="L5" s="145"/>
      <c r="M5" s="203"/>
      <c r="N5" s="207" t="s">
        <v>232</v>
      </c>
      <c r="O5" s="333" t="s">
        <v>130</v>
      </c>
      <c r="P5" s="333"/>
      <c r="Q5" s="208" t="str">
        <f>+E5</f>
        <v>Var. vs 12/19 (%)</v>
      </c>
      <c r="S5" s="203"/>
      <c r="T5" s="207" t="s">
        <v>232</v>
      </c>
      <c r="U5" s="333" t="s">
        <v>10</v>
      </c>
      <c r="V5" s="333"/>
      <c r="W5" s="208" t="str">
        <f>+E5</f>
        <v>Var. vs 12/19 (%)</v>
      </c>
    </row>
    <row r="6" spans="1:23" ht="18.75" customHeight="1" x14ac:dyDescent="0.2">
      <c r="A6" s="144"/>
      <c r="B6" s="205">
        <v>5.6210000000000004</v>
      </c>
      <c r="C6" s="336"/>
      <c r="D6" s="336"/>
      <c r="E6" s="206">
        <v>-21.754039957630305</v>
      </c>
      <c r="F6" s="145"/>
      <c r="G6" s="204"/>
      <c r="H6" s="205">
        <v>9.1319999999999997</v>
      </c>
      <c r="I6" s="334"/>
      <c r="J6" s="334"/>
      <c r="K6" s="206">
        <v>16.385838314934823</v>
      </c>
      <c r="L6" s="145"/>
      <c r="M6" s="204"/>
      <c r="N6" s="205">
        <v>1.8220000000000001</v>
      </c>
      <c r="O6" s="334"/>
      <c r="P6" s="334"/>
      <c r="Q6" s="206">
        <v>48.566360547646021</v>
      </c>
      <c r="S6" s="204"/>
      <c r="T6" s="205">
        <v>1.538923</v>
      </c>
      <c r="U6" s="334"/>
      <c r="V6" s="334"/>
      <c r="W6" s="206">
        <v>16.338385499233063</v>
      </c>
    </row>
    <row r="7" spans="1:23" s="294" customFormat="1" ht="35.25" customHeight="1" x14ac:dyDescent="0.2">
      <c r="A7" s="148"/>
      <c r="B7" s="160" t="str">
        <f>'1.1'!L4</f>
        <v>12/2020 (in %)</v>
      </c>
      <c r="C7" s="160"/>
      <c r="D7" s="160"/>
      <c r="E7" s="160" t="str">
        <f>'1.1'!O4</f>
        <v>Var/Chg. vs 12/2019 (p.p.)</v>
      </c>
      <c r="H7" s="161" t="str">
        <f>+B7</f>
        <v>12/2020 (in %)</v>
      </c>
      <c r="I7" s="161"/>
      <c r="J7" s="161"/>
      <c r="K7" s="161" t="str">
        <f>+E7</f>
        <v>Var/Chg. vs 12/2019 (p.p.)</v>
      </c>
      <c r="N7" s="161" t="str">
        <f>+H7</f>
        <v>12/2020 (in %)</v>
      </c>
      <c r="O7" s="161"/>
      <c r="P7" s="161"/>
      <c r="Q7" s="161" t="str">
        <f>+K7</f>
        <v>Var/Chg. vs 12/2019 (p.p.)</v>
      </c>
      <c r="T7" s="161" t="str">
        <f>+N7</f>
        <v>12/2020 (in %)</v>
      </c>
      <c r="U7" s="161"/>
      <c r="V7" s="161"/>
      <c r="W7" s="161" t="str">
        <f>+Q7</f>
        <v>Var/Chg. vs 12/2019 (p.p.)</v>
      </c>
    </row>
    <row r="8" spans="1:23" s="286" customFormat="1" ht="14" x14ac:dyDescent="0.2">
      <c r="A8" s="287"/>
      <c r="B8" s="288"/>
      <c r="C8" s="289"/>
      <c r="D8" s="289"/>
      <c r="E8" s="290"/>
      <c r="F8" s="291"/>
      <c r="G8" s="291"/>
      <c r="H8" s="288"/>
      <c r="I8" s="292"/>
      <c r="J8" s="292"/>
      <c r="K8" s="292"/>
      <c r="L8" s="291"/>
      <c r="M8" s="291"/>
      <c r="N8" s="288"/>
      <c r="O8" s="292"/>
      <c r="P8" s="292"/>
      <c r="Q8" s="292"/>
      <c r="R8" s="293"/>
      <c r="S8" s="291"/>
      <c r="T8" s="288"/>
      <c r="U8" s="292"/>
      <c r="V8" s="292"/>
      <c r="W8" s="292"/>
    </row>
    <row r="9" spans="1:23" x14ac:dyDescent="0.2">
      <c r="A9" s="104" t="s">
        <v>70</v>
      </c>
      <c r="B9" s="75">
        <v>57.428060820811226</v>
      </c>
      <c r="C9" s="219"/>
      <c r="D9" s="219"/>
      <c r="E9" s="110">
        <v>2.6732298396296912</v>
      </c>
      <c r="F9" s="21"/>
      <c r="G9" s="104" t="s">
        <v>70</v>
      </c>
      <c r="H9" s="75">
        <v>44.160550496071451</v>
      </c>
      <c r="I9" s="219"/>
      <c r="J9" s="219"/>
      <c r="K9" s="110">
        <v>-0.72835668777730689</v>
      </c>
      <c r="L9" s="21"/>
      <c r="M9" s="104" t="s">
        <v>7</v>
      </c>
      <c r="N9" s="75">
        <v>30.100828890712034</v>
      </c>
      <c r="O9" s="75"/>
      <c r="P9" s="75"/>
      <c r="Q9" s="75">
        <v>-6.3483319461308163</v>
      </c>
      <c r="S9" s="104" t="s">
        <v>176</v>
      </c>
      <c r="T9" s="75">
        <v>44.235416586794791</v>
      </c>
      <c r="U9" s="75"/>
      <c r="V9" s="75"/>
      <c r="W9" s="75">
        <v>-4.27762280921322</v>
      </c>
    </row>
    <row r="10" spans="1:23" x14ac:dyDescent="0.2">
      <c r="A10" s="146" t="s">
        <v>7</v>
      </c>
      <c r="B10" s="75">
        <v>16.270057131475266</v>
      </c>
      <c r="C10" s="219"/>
      <c r="D10" s="219"/>
      <c r="E10" s="110">
        <v>2.1039459992389098</v>
      </c>
      <c r="F10" s="21"/>
      <c r="G10" s="146" t="s">
        <v>8</v>
      </c>
      <c r="H10" s="75">
        <v>20.92228189257478</v>
      </c>
      <c r="I10" s="219"/>
      <c r="J10" s="219"/>
      <c r="K10" s="110">
        <v>7.8648617197668358E-2</v>
      </c>
      <c r="L10" s="21"/>
      <c r="M10" s="104" t="s">
        <v>8</v>
      </c>
      <c r="N10" s="75">
        <v>24.301186289739764</v>
      </c>
      <c r="O10" s="75"/>
      <c r="P10" s="75"/>
      <c r="Q10" s="75">
        <v>-1.225422608832087</v>
      </c>
      <c r="S10" s="104" t="s">
        <v>177</v>
      </c>
      <c r="T10" s="75">
        <v>34.935146202896441</v>
      </c>
      <c r="U10" s="75"/>
      <c r="V10" s="75"/>
      <c r="W10" s="75">
        <v>1.4380691715409597</v>
      </c>
    </row>
    <row r="11" spans="1:23" x14ac:dyDescent="0.2">
      <c r="A11" s="104" t="s">
        <v>8</v>
      </c>
      <c r="B11" s="75">
        <v>10.771188027607408</v>
      </c>
      <c r="C11" s="219"/>
      <c r="D11" s="219"/>
      <c r="E11" s="110">
        <v>-1.9891965349632397</v>
      </c>
      <c r="F11" s="21"/>
      <c r="G11" s="104" t="s">
        <v>69</v>
      </c>
      <c r="H11" s="75">
        <v>16.666832733608793</v>
      </c>
      <c r="I11" s="219"/>
      <c r="J11" s="219"/>
      <c r="K11" s="110">
        <v>1.0700367701453004</v>
      </c>
      <c r="L11" s="21"/>
      <c r="M11" s="113" t="s">
        <v>69</v>
      </c>
      <c r="N11" s="75">
        <v>21.75306789588452</v>
      </c>
      <c r="O11" s="75"/>
      <c r="P11" s="75"/>
      <c r="Q11" s="75">
        <v>1.1385389296538904</v>
      </c>
      <c r="S11" s="113" t="s">
        <v>70</v>
      </c>
      <c r="T11" s="75">
        <v>5.8790465799783354</v>
      </c>
      <c r="U11" s="75"/>
      <c r="V11" s="75"/>
      <c r="W11" s="75">
        <v>5.0061248435694026</v>
      </c>
    </row>
    <row r="12" spans="1:23" x14ac:dyDescent="0.2">
      <c r="A12" s="104" t="s">
        <v>69</v>
      </c>
      <c r="B12" s="75">
        <v>10.983607566426389</v>
      </c>
      <c r="C12" s="149"/>
      <c r="D12" s="149"/>
      <c r="E12" s="110">
        <v>-2.0976155990336736</v>
      </c>
      <c r="F12" s="21"/>
      <c r="G12" s="104" t="s">
        <v>7</v>
      </c>
      <c r="H12" s="75">
        <v>14.055734484663143</v>
      </c>
      <c r="I12" s="149"/>
      <c r="J12" s="149"/>
      <c r="K12" s="110">
        <v>-0.87762562841330372</v>
      </c>
      <c r="L12" s="21"/>
      <c r="M12" s="146" t="s">
        <v>70</v>
      </c>
      <c r="N12" s="75">
        <v>15.561282106724963</v>
      </c>
      <c r="O12" s="75"/>
      <c r="P12" s="75"/>
      <c r="Q12" s="75">
        <v>4.4925938746790042</v>
      </c>
      <c r="S12" s="146" t="s">
        <v>9</v>
      </c>
      <c r="T12" s="75">
        <v>2.7487405152824413</v>
      </c>
      <c r="U12" s="75"/>
      <c r="V12" s="75"/>
      <c r="W12" s="75">
        <v>-0.5677875437801978</v>
      </c>
    </row>
    <row r="13" spans="1:23" x14ac:dyDescent="0.2">
      <c r="A13" s="104" t="s">
        <v>9</v>
      </c>
      <c r="B13" s="75">
        <v>2.8917057309035634</v>
      </c>
      <c r="C13" s="219"/>
      <c r="D13" s="219"/>
      <c r="E13" s="110">
        <v>-0.33484491303486319</v>
      </c>
      <c r="F13" s="21"/>
      <c r="G13" s="104" t="s">
        <v>9</v>
      </c>
      <c r="H13" s="75">
        <v>1.5249528634194069</v>
      </c>
      <c r="I13" s="219"/>
      <c r="J13" s="219"/>
      <c r="K13" s="110">
        <v>8.3651286341473785E-2</v>
      </c>
      <c r="L13" s="21"/>
      <c r="M13" s="104" t="s">
        <v>9</v>
      </c>
      <c r="N13" s="75">
        <v>5.1862709399055777</v>
      </c>
      <c r="O13" s="75"/>
      <c r="P13" s="75"/>
      <c r="Q13" s="75">
        <v>0.53865124755696758</v>
      </c>
      <c r="S13" s="104" t="s">
        <v>330</v>
      </c>
      <c r="T13" s="75">
        <v>1.5670049768571916</v>
      </c>
      <c r="U13" s="75"/>
      <c r="V13" s="75"/>
      <c r="W13" s="75">
        <v>7.8041045073148796E-2</v>
      </c>
    </row>
    <row r="14" spans="1:23" x14ac:dyDescent="0.2">
      <c r="A14" s="113" t="s">
        <v>290</v>
      </c>
      <c r="B14" s="75">
        <v>1.6553807227761475</v>
      </c>
      <c r="C14" s="219"/>
      <c r="D14" s="219"/>
      <c r="E14" s="110">
        <v>-0.35551879183682455</v>
      </c>
      <c r="F14" s="21"/>
      <c r="G14" s="113" t="s">
        <v>290</v>
      </c>
      <c r="H14" s="75">
        <v>2.669647529662428</v>
      </c>
      <c r="I14" s="219"/>
      <c r="J14" s="219"/>
      <c r="K14" s="110">
        <v>0.37364564250617338</v>
      </c>
      <c r="L14" s="21"/>
      <c r="M14" s="113" t="s">
        <v>290</v>
      </c>
      <c r="N14" s="75">
        <v>3.097363877033148</v>
      </c>
      <c r="O14" s="75"/>
      <c r="P14" s="75"/>
      <c r="Q14" s="75">
        <v>1.4039705030730465</v>
      </c>
      <c r="S14" s="113" t="s">
        <v>290</v>
      </c>
      <c r="T14" s="75">
        <v>10.634645138190798</v>
      </c>
      <c r="U14" s="75"/>
      <c r="V14" s="75"/>
      <c r="W14" s="75">
        <v>-1.676824707190093</v>
      </c>
    </row>
    <row r="15" spans="1:23" x14ac:dyDescent="0.2">
      <c r="A15" s="162" t="s">
        <v>113</v>
      </c>
      <c r="B15" s="88">
        <f>SUM(B9:B14)</f>
        <v>100</v>
      </c>
      <c r="C15" s="212"/>
      <c r="D15" s="212"/>
      <c r="E15" s="88">
        <f>SUM(E9:E14)</f>
        <v>0</v>
      </c>
      <c r="F15" s="21"/>
      <c r="G15" s="162" t="s">
        <v>206</v>
      </c>
      <c r="H15" s="88">
        <f>SUM(H9:H14)</f>
        <v>100.00000000000001</v>
      </c>
      <c r="I15" s="212"/>
      <c r="J15" s="212"/>
      <c r="K15" s="88">
        <f>SUM(K9:K14)</f>
        <v>5.3290705182007514E-15</v>
      </c>
      <c r="L15" s="21"/>
      <c r="M15" s="162" t="s">
        <v>206</v>
      </c>
      <c r="N15" s="88">
        <f>SUM(N9:N14)</f>
        <v>100.00000000000001</v>
      </c>
      <c r="O15" s="150"/>
      <c r="P15" s="150"/>
      <c r="Q15" s="88">
        <f>SUM(Q9:Q14)</f>
        <v>5.3290705182007514E-15</v>
      </c>
      <c r="S15" s="162" t="s">
        <v>206</v>
      </c>
      <c r="T15" s="88">
        <f>SUM(T9:T14)</f>
        <v>100</v>
      </c>
      <c r="U15" s="150"/>
      <c r="V15" s="150"/>
      <c r="W15" s="88">
        <f>SUM(W9:W14)</f>
        <v>0</v>
      </c>
    </row>
    <row r="16" spans="1:23" x14ac:dyDescent="0.2">
      <c r="F16" s="21"/>
      <c r="G16" s="201"/>
      <c r="H16" s="202"/>
      <c r="I16" s="210"/>
      <c r="J16" s="210"/>
      <c r="K16" s="211"/>
      <c r="L16" s="21"/>
    </row>
    <row r="17" spans="1:17" x14ac:dyDescent="0.2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</row>
    <row r="18" spans="1:17" x14ac:dyDescent="0.2">
      <c r="A18" s="24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</row>
  </sheetData>
  <mergeCells count="4">
    <mergeCell ref="U5:V6"/>
    <mergeCell ref="C5:D6"/>
    <mergeCell ref="I5:J6"/>
    <mergeCell ref="O5:P6"/>
  </mergeCells>
  <phoneticPr fontId="28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00FF"/>
  </sheetPr>
  <dimension ref="A1:M34"/>
  <sheetViews>
    <sheetView showGridLines="0" zoomScale="80" zoomScaleNormal="80" workbookViewId="0">
      <selection activeCell="D27" sqref="D27"/>
    </sheetView>
  </sheetViews>
  <sheetFormatPr baseColWidth="10" defaultColWidth="9.33203125" defaultRowHeight="16" x14ac:dyDescent="0.2"/>
  <cols>
    <col min="1" max="1" width="46.33203125" style="45" customWidth="1"/>
    <col min="2" max="9" width="10.5" style="45" customWidth="1"/>
    <col min="10" max="16384" width="9.33203125" style="45"/>
  </cols>
  <sheetData>
    <row r="1" spans="1:13" ht="21" x14ac:dyDescent="0.25">
      <c r="A1" s="3" t="str">
        <f>+'Indice-Index'!A13</f>
        <v>1.5 Linee complessive - Total lines</v>
      </c>
      <c r="B1" s="171"/>
      <c r="C1" s="171"/>
      <c r="D1" s="171"/>
      <c r="E1" s="171"/>
      <c r="F1" s="171"/>
      <c r="G1" s="171"/>
      <c r="H1" s="171"/>
      <c r="I1" s="171"/>
    </row>
    <row r="2" spans="1:13" ht="6.75" customHeight="1" x14ac:dyDescent="0.2"/>
    <row r="3" spans="1:13" x14ac:dyDescent="0.2">
      <c r="B3" s="46">
        <f>'1.1'!B4</f>
        <v>42705</v>
      </c>
      <c r="C3" s="46">
        <f>'1.1'!C4</f>
        <v>43070</v>
      </c>
      <c r="D3" s="46">
        <f>'1.1'!D4</f>
        <v>43435</v>
      </c>
      <c r="E3" s="46">
        <f>'1.1'!E4</f>
        <v>43800</v>
      </c>
      <c r="F3" s="46" t="str">
        <f>'1.1'!F4</f>
        <v>mar-20</v>
      </c>
      <c r="G3" s="46">
        <f>'1.1'!G4</f>
        <v>43983</v>
      </c>
      <c r="H3" s="46">
        <f>'1.1'!H4</f>
        <v>44075</v>
      </c>
      <c r="I3" s="46">
        <f>'1.1'!I4</f>
        <v>44166</v>
      </c>
    </row>
    <row r="4" spans="1:13" x14ac:dyDescent="0.2">
      <c r="A4" s="6" t="s">
        <v>51</v>
      </c>
      <c r="B4" s="16" t="str">
        <f>'1.1'!B5</f>
        <v>dec-16</v>
      </c>
      <c r="C4" s="16" t="str">
        <f>'1.1'!C5</f>
        <v>dec-17</v>
      </c>
      <c r="D4" s="16" t="str">
        <f>'1.1'!D5</f>
        <v>dec-18</v>
      </c>
      <c r="E4" s="16" t="str">
        <f>'1.1'!E5</f>
        <v>dec-19</v>
      </c>
      <c r="F4" s="16">
        <f>'1.1'!F5</f>
        <v>43891</v>
      </c>
      <c r="G4" s="16" t="str">
        <f>'1.1'!G5</f>
        <v>june-20</v>
      </c>
      <c r="H4" s="16" t="str">
        <f>'1.1'!H5</f>
        <v>sept-20</v>
      </c>
      <c r="I4" s="16" t="str">
        <f>'1.1'!I5</f>
        <v>dec-20</v>
      </c>
    </row>
    <row r="5" spans="1:13" ht="0.75" customHeight="1" x14ac:dyDescent="0.2"/>
    <row r="6" spans="1:13" ht="6" customHeight="1" x14ac:dyDescent="0.2"/>
    <row r="7" spans="1:13" x14ac:dyDescent="0.2">
      <c r="A7" s="76" t="s">
        <v>97</v>
      </c>
      <c r="B7" s="102">
        <v>85.955905119999997</v>
      </c>
      <c r="C7" s="102">
        <v>83.868728989999994</v>
      </c>
      <c r="D7" s="102">
        <v>82.589111410000015</v>
      </c>
      <c r="E7" s="102">
        <v>79.597418209999987</v>
      </c>
      <c r="F7" s="102">
        <v>78.417867509999979</v>
      </c>
      <c r="G7" s="102">
        <v>78.076521700000015</v>
      </c>
      <c r="H7" s="102">
        <v>77.797042110000007</v>
      </c>
      <c r="I7" s="102">
        <v>77.581048969999998</v>
      </c>
      <c r="J7" s="32"/>
      <c r="K7" s="32"/>
      <c r="L7" s="32"/>
      <c r="M7" s="8"/>
    </row>
    <row r="8" spans="1:13" x14ac:dyDescent="0.2">
      <c r="A8" s="76" t="s">
        <v>66</v>
      </c>
      <c r="B8" s="102">
        <v>12.227086000000014</v>
      </c>
      <c r="C8" s="102">
        <v>16.293879080000011</v>
      </c>
      <c r="D8" s="102">
        <v>21.049775920000002</v>
      </c>
      <c r="E8" s="102">
        <v>24.254348180000008</v>
      </c>
      <c r="F8" s="102">
        <v>24.684628520000032</v>
      </c>
      <c r="G8" s="102">
        <v>25.54738506999999</v>
      </c>
      <c r="H8" s="102">
        <v>26.31163140999999</v>
      </c>
      <c r="I8" s="102">
        <v>26.345401060000015</v>
      </c>
      <c r="J8" s="32"/>
      <c r="K8" s="32"/>
      <c r="L8" s="32"/>
      <c r="M8" s="8"/>
    </row>
    <row r="9" spans="1:13" x14ac:dyDescent="0.2">
      <c r="A9" s="91" t="s">
        <v>100</v>
      </c>
      <c r="B9" s="103">
        <f>+B8+B7</f>
        <v>98.182991120000011</v>
      </c>
      <c r="C9" s="103">
        <f t="shared" ref="C9:I9" si="0">+C8+C7</f>
        <v>100.16260807</v>
      </c>
      <c r="D9" s="103">
        <f t="shared" si="0"/>
        <v>103.63888733000002</v>
      </c>
      <c r="E9" s="103">
        <f t="shared" si="0"/>
        <v>103.85176638999999</v>
      </c>
      <c r="F9" s="103">
        <f t="shared" si="0"/>
        <v>103.10249603000001</v>
      </c>
      <c r="G9" s="103">
        <f t="shared" si="0"/>
        <v>103.62390677</v>
      </c>
      <c r="H9" s="103">
        <f t="shared" si="0"/>
        <v>104.10867352</v>
      </c>
      <c r="I9" s="103">
        <f t="shared" si="0"/>
        <v>103.92645003000001</v>
      </c>
      <c r="J9" s="32"/>
      <c r="K9" s="32"/>
      <c r="L9" s="32"/>
      <c r="M9" s="8"/>
    </row>
    <row r="10" spans="1:13" ht="18" customHeight="1" x14ac:dyDescent="0.2">
      <c r="A10" s="337" t="s">
        <v>98</v>
      </c>
      <c r="B10" s="337"/>
      <c r="C10" s="337"/>
      <c r="D10" s="337"/>
      <c r="E10" s="337"/>
      <c r="F10" s="337"/>
      <c r="G10" s="337"/>
      <c r="H10" s="337"/>
      <c r="I10" s="337"/>
      <c r="J10" s="32"/>
      <c r="K10" s="32"/>
      <c r="L10" s="32"/>
      <c r="M10" s="8"/>
    </row>
    <row r="11" spans="1:13" ht="18" customHeight="1" x14ac:dyDescent="0.2">
      <c r="A11" s="234" t="s">
        <v>99</v>
      </c>
      <c r="B11" s="235"/>
      <c r="C11" s="235"/>
      <c r="D11" s="235"/>
      <c r="E11" s="235"/>
      <c r="F11" s="235"/>
      <c r="G11" s="235"/>
      <c r="H11" s="235"/>
      <c r="I11" s="235"/>
      <c r="J11" s="32"/>
      <c r="K11" s="32"/>
      <c r="L11" s="32"/>
      <c r="M11" s="8"/>
    </row>
    <row r="12" spans="1:13" ht="4.5" customHeight="1" x14ac:dyDescent="0.2"/>
    <row r="13" spans="1:13" ht="15.75" customHeight="1" x14ac:dyDescent="0.2"/>
    <row r="14" spans="1:13" x14ac:dyDescent="0.2">
      <c r="A14" s="69" t="s">
        <v>67</v>
      </c>
      <c r="B14" s="5"/>
      <c r="D14" s="47" t="str">
        <f>'1.1'!L4</f>
        <v>12/2020 (in %)</v>
      </c>
      <c r="G14" s="47" t="str">
        <f>'1.1'!O4</f>
        <v>Var/Chg. vs 12/2019 (p.p.)</v>
      </c>
    </row>
    <row r="15" spans="1:13" x14ac:dyDescent="0.2">
      <c r="D15" s="20"/>
      <c r="E15" s="19"/>
      <c r="F15" s="17"/>
      <c r="G15" s="20"/>
      <c r="H15" s="17"/>
    </row>
    <row r="16" spans="1:13" ht="6" customHeight="1" x14ac:dyDescent="0.2">
      <c r="D16" s="16"/>
      <c r="E16" s="19"/>
      <c r="G16" s="20"/>
      <c r="H16" s="17"/>
    </row>
    <row r="17" spans="1:8" x14ac:dyDescent="0.2">
      <c r="A17" s="6" t="s">
        <v>74</v>
      </c>
      <c r="D17" s="16"/>
      <c r="E17" s="19"/>
      <c r="G17" s="20"/>
      <c r="H17" s="17"/>
    </row>
    <row r="18" spans="1:8" x14ac:dyDescent="0.2">
      <c r="A18" s="76" t="s">
        <v>70</v>
      </c>
      <c r="B18" s="76"/>
      <c r="C18" s="76"/>
      <c r="D18" s="75">
        <v>29.029739773937312</v>
      </c>
      <c r="E18" s="221"/>
      <c r="F18" s="221"/>
      <c r="G18" s="75">
        <v>-0.71964540645278774</v>
      </c>
    </row>
    <row r="19" spans="1:8" x14ac:dyDescent="0.2">
      <c r="A19" s="76" t="s">
        <v>8</v>
      </c>
      <c r="B19" s="76"/>
      <c r="C19" s="76"/>
      <c r="D19" s="75">
        <v>28.918773893772343</v>
      </c>
      <c r="E19" s="221"/>
      <c r="F19" s="221"/>
      <c r="G19" s="75">
        <v>0.1951862872043364</v>
      </c>
    </row>
    <row r="20" spans="1:8" x14ac:dyDescent="0.2">
      <c r="A20" s="76" t="s">
        <v>69</v>
      </c>
      <c r="B20" s="76"/>
      <c r="C20" s="76"/>
      <c r="D20" s="75">
        <v>25.725885943647871</v>
      </c>
      <c r="E20" s="221"/>
      <c r="F20" s="221"/>
      <c r="G20" s="75">
        <v>-1.7985337110499238</v>
      </c>
    </row>
    <row r="21" spans="1:8" x14ac:dyDescent="0.2">
      <c r="A21" s="76" t="s">
        <v>159</v>
      </c>
      <c r="B21" s="76"/>
      <c r="C21" s="76"/>
      <c r="D21" s="75">
        <v>6.9616541293496539</v>
      </c>
      <c r="E21" s="221"/>
      <c r="F21" s="221"/>
      <c r="G21" s="75">
        <v>1.8765215566710305</v>
      </c>
    </row>
    <row r="22" spans="1:8" x14ac:dyDescent="0.2">
      <c r="A22" s="76" t="s">
        <v>14</v>
      </c>
      <c r="B22" s="76"/>
      <c r="C22" s="76"/>
      <c r="D22" s="75">
        <v>4.2144891880129194</v>
      </c>
      <c r="E22" s="221"/>
      <c r="F22" s="221"/>
      <c r="G22" s="75">
        <v>0.15655628374814068</v>
      </c>
    </row>
    <row r="23" spans="1:8" x14ac:dyDescent="0.2">
      <c r="A23" s="76" t="s">
        <v>160</v>
      </c>
      <c r="B23" s="76"/>
      <c r="C23" s="76"/>
      <c r="D23" s="75">
        <v>5.1494570712798931</v>
      </c>
      <c r="E23" s="221"/>
      <c r="F23" s="221"/>
      <c r="G23" s="75">
        <v>0.28991498987919329</v>
      </c>
    </row>
    <row r="24" spans="1:8" x14ac:dyDescent="0.2">
      <c r="A24" s="91" t="s">
        <v>100</v>
      </c>
      <c r="B24" s="76"/>
      <c r="C24" s="103"/>
      <c r="D24" s="118">
        <f>SUM(D18:D23)</f>
        <v>100</v>
      </c>
      <c r="E24" s="221"/>
      <c r="F24" s="221"/>
      <c r="G24" s="118">
        <f>SUM(G18:G23)</f>
        <v>-1.0658141036401503E-14</v>
      </c>
    </row>
    <row r="25" spans="1:8" ht="15" customHeight="1" x14ac:dyDescent="0.2">
      <c r="D25" s="137"/>
      <c r="E25" s="221"/>
      <c r="F25" s="221"/>
      <c r="G25" s="18"/>
    </row>
    <row r="26" spans="1:8" x14ac:dyDescent="0.2">
      <c r="A26" s="6" t="s">
        <v>68</v>
      </c>
      <c r="D26" s="18"/>
      <c r="E26" s="223"/>
      <c r="F26" s="223"/>
      <c r="G26" s="18"/>
    </row>
    <row r="27" spans="1:8" x14ac:dyDescent="0.2">
      <c r="A27" s="76" t="s">
        <v>69</v>
      </c>
      <c r="B27" s="76"/>
      <c r="C27" s="76"/>
      <c r="D27" s="75">
        <v>27.732288085354046</v>
      </c>
      <c r="E27" s="224"/>
      <c r="F27" s="224"/>
      <c r="G27" s="75">
        <v>-2.1865164883954549</v>
      </c>
    </row>
    <row r="28" spans="1:8" x14ac:dyDescent="0.2">
      <c r="A28" s="76" t="s">
        <v>70</v>
      </c>
      <c r="B28" s="76"/>
      <c r="C28" s="76"/>
      <c r="D28" s="75">
        <v>26.609047279036808</v>
      </c>
      <c r="E28" s="224"/>
      <c r="F28" s="224"/>
      <c r="G28" s="75">
        <v>-0.58186228400843021</v>
      </c>
    </row>
    <row r="29" spans="1:8" x14ac:dyDescent="0.2">
      <c r="A29" s="76" t="s">
        <v>8</v>
      </c>
      <c r="B29" s="76"/>
      <c r="C29" s="76"/>
      <c r="D29" s="75">
        <v>23.880395207293631</v>
      </c>
      <c r="E29" s="224"/>
      <c r="F29" s="224"/>
      <c r="G29" s="75">
        <v>-0.81996510857646854</v>
      </c>
    </row>
    <row r="30" spans="1:8" x14ac:dyDescent="0.2">
      <c r="A30" s="76" t="s">
        <v>159</v>
      </c>
      <c r="B30" s="76"/>
      <c r="C30" s="76"/>
      <c r="D30" s="75">
        <v>9.3257310851748336</v>
      </c>
      <c r="E30" s="224"/>
      <c r="F30" s="224"/>
      <c r="G30" s="75">
        <v>2.6910937831617678</v>
      </c>
    </row>
    <row r="31" spans="1:8" x14ac:dyDescent="0.2">
      <c r="A31" s="76" t="s">
        <v>14</v>
      </c>
      <c r="B31" s="76"/>
      <c r="C31" s="76"/>
      <c r="D31" s="75">
        <v>5.579019692906841</v>
      </c>
      <c r="E31" s="224"/>
      <c r="F31" s="224"/>
      <c r="G31" s="75">
        <v>0.34299810612075365</v>
      </c>
    </row>
    <row r="32" spans="1:8" x14ac:dyDescent="0.2">
      <c r="A32" s="76" t="s">
        <v>194</v>
      </c>
      <c r="B32" s="76"/>
      <c r="C32" s="76"/>
      <c r="D32" s="75">
        <v>6.8735186502338426</v>
      </c>
      <c r="E32" s="224"/>
      <c r="F32" s="224"/>
      <c r="G32" s="75">
        <v>0.55425199169783479</v>
      </c>
    </row>
    <row r="33" spans="1:7" x14ac:dyDescent="0.2">
      <c r="A33" s="91" t="s">
        <v>100</v>
      </c>
      <c r="B33" s="76"/>
      <c r="C33" s="76"/>
      <c r="D33" s="118">
        <f>SUM(D27:D32)</f>
        <v>100.00000000000001</v>
      </c>
      <c r="E33" s="221"/>
      <c r="F33" s="221"/>
      <c r="G33" s="118">
        <f>SUM(G27:G32)</f>
        <v>2.6645352591003757E-15</v>
      </c>
    </row>
    <row r="34" spans="1:7" ht="6" customHeight="1" x14ac:dyDescent="0.2"/>
  </sheetData>
  <mergeCells count="1">
    <mergeCell ref="A10:I1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00FF"/>
  </sheetPr>
  <dimension ref="A1:I32"/>
  <sheetViews>
    <sheetView showGridLines="0" zoomScale="80" zoomScaleNormal="80" workbookViewId="0">
      <selection activeCell="I36" sqref="I36"/>
    </sheetView>
  </sheetViews>
  <sheetFormatPr baseColWidth="10" defaultColWidth="9.33203125" defaultRowHeight="16" x14ac:dyDescent="0.2"/>
  <cols>
    <col min="1" max="1" width="46.6640625" style="7" customWidth="1"/>
    <col min="2" max="6" width="11.6640625" style="7" customWidth="1"/>
    <col min="7" max="16384" width="9.33203125" style="7"/>
  </cols>
  <sheetData>
    <row r="1" spans="1:9" ht="21" x14ac:dyDescent="0.25">
      <c r="A1" s="3" t="str">
        <f>+'Indice-Index'!A14</f>
        <v>1.6 Sim "human" per tipologia di clientela - "human" Sim by customer type</v>
      </c>
      <c r="B1" s="171"/>
      <c r="C1" s="171"/>
      <c r="D1" s="171"/>
      <c r="E1" s="171"/>
      <c r="F1" s="171"/>
      <c r="G1" s="14"/>
      <c r="H1" s="14"/>
      <c r="I1" s="14"/>
    </row>
    <row r="3" spans="1:9" s="45" customFormat="1" x14ac:dyDescent="0.2">
      <c r="B3" s="25">
        <f>'1.1'!B4</f>
        <v>42705</v>
      </c>
      <c r="C3" s="25">
        <f>'1.1'!C4</f>
        <v>43070</v>
      </c>
      <c r="D3" s="25">
        <f>'1.1'!D4</f>
        <v>43435</v>
      </c>
      <c r="E3" s="25">
        <f>'1.1'!E4</f>
        <v>43800</v>
      </c>
      <c r="F3" s="25">
        <f>'1.1'!I4</f>
        <v>44166</v>
      </c>
      <c r="G3" s="25"/>
      <c r="H3" s="25"/>
    </row>
    <row r="4" spans="1:9" s="45" customFormat="1" x14ac:dyDescent="0.2">
      <c r="B4" s="36" t="str">
        <f>'1.1'!B5</f>
        <v>dec-16</v>
      </c>
      <c r="C4" s="36" t="str">
        <f>'1.1'!C5</f>
        <v>dec-17</v>
      </c>
      <c r="D4" s="36" t="str">
        <f>'1.1'!D5</f>
        <v>dec-18</v>
      </c>
      <c r="E4" s="36" t="str">
        <f>'1.1'!E5</f>
        <v>dec-19</v>
      </c>
      <c r="F4" s="36" t="str">
        <f>'1.1'!I5</f>
        <v>dec-20</v>
      </c>
      <c r="G4" s="36"/>
      <c r="H4" s="36"/>
    </row>
    <row r="5" spans="1:9" s="45" customFormat="1" x14ac:dyDescent="0.2"/>
    <row r="6" spans="1:9" s="45" customFormat="1" x14ac:dyDescent="0.2">
      <c r="A6" s="91" t="s">
        <v>140</v>
      </c>
      <c r="B6" s="103">
        <f>'1.5'!B7</f>
        <v>85.955905119999997</v>
      </c>
      <c r="C6" s="103">
        <f>'1.5'!C7</f>
        <v>83.868728989999994</v>
      </c>
      <c r="D6" s="103">
        <f>'1.5'!D7</f>
        <v>82.589111410000015</v>
      </c>
      <c r="E6" s="103">
        <f>'1.5'!E7</f>
        <v>79.597418209999987</v>
      </c>
      <c r="F6" s="103">
        <f>'1.5'!I7</f>
        <v>77.581048969999998</v>
      </c>
    </row>
    <row r="7" spans="1:9" s="45" customFormat="1" x14ac:dyDescent="0.2">
      <c r="B7" s="37"/>
      <c r="C7" s="37"/>
      <c r="D7" s="37"/>
      <c r="E7" s="37"/>
      <c r="F7" s="37"/>
    </row>
    <row r="8" spans="1:9" s="45" customFormat="1" x14ac:dyDescent="0.2">
      <c r="A8" s="6" t="s">
        <v>12</v>
      </c>
      <c r="B8" s="37"/>
      <c r="C8" s="37"/>
      <c r="D8" s="37"/>
      <c r="E8" s="37"/>
      <c r="F8" s="37"/>
    </row>
    <row r="9" spans="1:9" s="45" customFormat="1" x14ac:dyDescent="0.2">
      <c r="A9" s="76" t="s">
        <v>125</v>
      </c>
      <c r="B9" s="102">
        <v>11.366989802922339</v>
      </c>
      <c r="C9" s="102">
        <v>11.58027452777784</v>
      </c>
      <c r="D9" s="102">
        <v>11.522743649745324</v>
      </c>
      <c r="E9" s="102">
        <v>11.858067085917359</v>
      </c>
      <c r="F9" s="102">
        <v>12.646917385484031</v>
      </c>
    </row>
    <row r="10" spans="1:9" s="45" customFormat="1" x14ac:dyDescent="0.2">
      <c r="A10" s="76" t="s">
        <v>126</v>
      </c>
      <c r="B10" s="102">
        <v>88.633010197077652</v>
      </c>
      <c r="C10" s="102">
        <v>88.419725472222154</v>
      </c>
      <c r="D10" s="102">
        <v>88.477256350254677</v>
      </c>
      <c r="E10" s="102">
        <v>88.141932914082645</v>
      </c>
      <c r="F10" s="102">
        <v>87.353082614515969</v>
      </c>
    </row>
    <row r="11" spans="1:9" s="45" customFormat="1" x14ac:dyDescent="0.2">
      <c r="A11" s="91" t="s">
        <v>100</v>
      </c>
      <c r="B11" s="103">
        <f>+B10+B9</f>
        <v>99.999999999999986</v>
      </c>
      <c r="C11" s="103">
        <f>+C10+C9</f>
        <v>100</v>
      </c>
      <c r="D11" s="103">
        <f>+D10+D9</f>
        <v>100</v>
      </c>
      <c r="E11" s="103">
        <f>+E10+E9</f>
        <v>100</v>
      </c>
      <c r="F11" s="103">
        <f>+F10+F9</f>
        <v>100</v>
      </c>
    </row>
    <row r="12" spans="1:9" s="45" customFormat="1" x14ac:dyDescent="0.2"/>
    <row r="13" spans="1:9" s="45" customFormat="1" x14ac:dyDescent="0.2">
      <c r="C13" s="47" t="str">
        <f>+'1.5'!D14</f>
        <v>12/2020 (in %)</v>
      </c>
      <c r="D13" s="18"/>
      <c r="E13" s="18"/>
      <c r="F13" s="47" t="str">
        <f>+'1.5'!G14</f>
        <v>Var/Chg. vs 12/2019 (p.p.)</v>
      </c>
    </row>
    <row r="14" spans="1:9" s="45" customFormat="1" x14ac:dyDescent="0.2">
      <c r="A14" s="6" t="s">
        <v>141</v>
      </c>
    </row>
    <row r="15" spans="1:9" s="45" customFormat="1" x14ac:dyDescent="0.2">
      <c r="A15" s="76" t="s">
        <v>69</v>
      </c>
      <c r="B15" s="76"/>
      <c r="C15" s="75">
        <v>28.605814994687702</v>
      </c>
      <c r="D15" s="221"/>
      <c r="E15" s="221"/>
      <c r="F15" s="75">
        <v>-2.3686914929675815</v>
      </c>
    </row>
    <row r="16" spans="1:9" s="45" customFormat="1" x14ac:dyDescent="0.2">
      <c r="A16" s="76" t="s">
        <v>70</v>
      </c>
      <c r="B16" s="76"/>
      <c r="C16" s="75">
        <v>24.971210547665105</v>
      </c>
      <c r="D16" s="221"/>
      <c r="E16" s="221"/>
      <c r="F16" s="75">
        <v>-0.93184528613675965</v>
      </c>
    </row>
    <row r="17" spans="1:6" s="45" customFormat="1" x14ac:dyDescent="0.2">
      <c r="A17" s="76" t="s">
        <v>8</v>
      </c>
      <c r="B17" s="76"/>
      <c r="C17" s="75">
        <v>22.253529746717462</v>
      </c>
      <c r="D17" s="221"/>
      <c r="E17" s="221"/>
      <c r="F17" s="75">
        <v>-0.96997255960283013</v>
      </c>
    </row>
    <row r="18" spans="1:6" s="45" customFormat="1" x14ac:dyDescent="0.2">
      <c r="A18" s="76" t="s">
        <v>159</v>
      </c>
      <c r="B18" s="76"/>
      <c r="C18" s="75">
        <v>10.675903821653025</v>
      </c>
      <c r="D18" s="221"/>
      <c r="E18" s="221"/>
      <c r="F18" s="75">
        <v>3.1486837089737927</v>
      </c>
    </row>
    <row r="19" spans="1:6" s="45" customFormat="1" x14ac:dyDescent="0.2">
      <c r="A19" s="76" t="s">
        <v>14</v>
      </c>
      <c r="B19" s="76"/>
      <c r="C19" s="75">
        <v>5.993965911285259</v>
      </c>
      <c r="D19" s="221"/>
      <c r="E19" s="221"/>
      <c r="F19" s="75">
        <v>0.42064024386331411</v>
      </c>
    </row>
    <row r="20" spans="1:6" s="45" customFormat="1" x14ac:dyDescent="0.2">
      <c r="A20" s="76" t="s">
        <v>194</v>
      </c>
      <c r="B20" s="76"/>
      <c r="C20" s="75">
        <v>7.4995749779914398</v>
      </c>
      <c r="D20" s="221"/>
      <c r="E20" s="221"/>
      <c r="F20" s="75">
        <v>0.70118538587005119</v>
      </c>
    </row>
    <row r="21" spans="1:6" s="45" customFormat="1" x14ac:dyDescent="0.2">
      <c r="A21" s="91" t="s">
        <v>100</v>
      </c>
      <c r="B21" s="76"/>
      <c r="C21" s="118">
        <f>SUM(C15:C20)</f>
        <v>100</v>
      </c>
      <c r="D21" s="222"/>
      <c r="E21" s="222"/>
      <c r="F21" s="118">
        <f>SUM(F15:F20)</f>
        <v>-1.3322676295501878E-14</v>
      </c>
    </row>
    <row r="22" spans="1:6" s="45" customFormat="1" x14ac:dyDescent="0.2">
      <c r="C22" s="18"/>
      <c r="D22" s="223"/>
      <c r="E22" s="223"/>
      <c r="F22" s="18"/>
    </row>
    <row r="23" spans="1:6" s="45" customFormat="1" x14ac:dyDescent="0.2">
      <c r="A23" s="6" t="s">
        <v>142</v>
      </c>
      <c r="C23" s="16"/>
      <c r="D23" s="220"/>
      <c r="E23" s="220"/>
      <c r="F23" s="20"/>
    </row>
    <row r="24" spans="1:6" s="45" customFormat="1" x14ac:dyDescent="0.2">
      <c r="A24" s="76" t="s">
        <v>70</v>
      </c>
      <c r="B24" s="76"/>
      <c r="C24" s="75">
        <v>37.921692324762731</v>
      </c>
      <c r="D24" s="221"/>
      <c r="E24" s="221"/>
      <c r="F24" s="75">
        <v>1.1580660462816681</v>
      </c>
    </row>
    <row r="25" spans="1:6" s="45" customFormat="1" x14ac:dyDescent="0.2">
      <c r="A25" s="76" t="s">
        <v>8</v>
      </c>
      <c r="B25" s="76"/>
      <c r="C25" s="75">
        <v>35.117260970608093</v>
      </c>
      <c r="D25" s="221"/>
      <c r="E25" s="221"/>
      <c r="F25" s="75">
        <v>-0.56069954419821499</v>
      </c>
    </row>
    <row r="26" spans="1:6" s="45" customFormat="1" x14ac:dyDescent="0.2">
      <c r="A26" s="76" t="s">
        <v>69</v>
      </c>
      <c r="B26" s="76"/>
      <c r="C26" s="75">
        <v>21.698780792532826</v>
      </c>
      <c r="D26" s="221"/>
      <c r="E26" s="221"/>
      <c r="F26" s="75">
        <v>-0.37290952570195657</v>
      </c>
    </row>
    <row r="27" spans="1:6" s="45" customFormat="1" x14ac:dyDescent="0.2">
      <c r="A27" s="76" t="s">
        <v>14</v>
      </c>
      <c r="B27" s="76"/>
      <c r="C27" s="75">
        <v>2.7129591194271256</v>
      </c>
      <c r="D27" s="221"/>
      <c r="E27" s="221"/>
      <c r="F27" s="75">
        <v>-1.5855058964366897E-2</v>
      </c>
    </row>
    <row r="28" spans="1:6" s="45" customFormat="1" x14ac:dyDescent="0.2">
      <c r="A28" s="76" t="s">
        <v>194</v>
      </c>
      <c r="B28" s="76"/>
      <c r="C28" s="75">
        <v>2.5493067926692259</v>
      </c>
      <c r="D28" s="221"/>
      <c r="E28" s="221"/>
      <c r="F28" s="75">
        <v>-0.20860191741713985</v>
      </c>
    </row>
    <row r="29" spans="1:6" s="45" customFormat="1" x14ac:dyDescent="0.2">
      <c r="A29" s="91" t="s">
        <v>100</v>
      </c>
      <c r="B29" s="76"/>
      <c r="C29" s="118">
        <f>SUM(C24:C28)</f>
        <v>100</v>
      </c>
      <c r="D29" s="222"/>
      <c r="E29" s="222"/>
      <c r="F29" s="118">
        <f>SUM(F24:F28)</f>
        <v>-1.021405182655144E-14</v>
      </c>
    </row>
    <row r="30" spans="1:6" s="45" customFormat="1" x14ac:dyDescent="0.2"/>
    <row r="31" spans="1:6" s="45" customFormat="1" x14ac:dyDescent="0.2"/>
    <row r="32" spans="1:6" s="45" customFormat="1" x14ac:dyDescent="0.2"/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00FF"/>
  </sheetPr>
  <dimension ref="A1:I31"/>
  <sheetViews>
    <sheetView showGridLines="0" zoomScale="80" zoomScaleNormal="80" workbookViewId="0">
      <selection activeCell="F38" sqref="F38"/>
    </sheetView>
  </sheetViews>
  <sheetFormatPr baseColWidth="10" defaultColWidth="9.33203125" defaultRowHeight="16" x14ac:dyDescent="0.2"/>
  <cols>
    <col min="1" max="1" width="49.6640625" style="7" customWidth="1"/>
    <col min="2" max="6" width="12" style="7" customWidth="1"/>
    <col min="7" max="16384" width="9.33203125" style="7"/>
  </cols>
  <sheetData>
    <row r="1" spans="1:9" ht="21" x14ac:dyDescent="0.25">
      <c r="A1" s="3" t="str">
        <f>+'Indice-Index'!A15</f>
        <v>1.7 Sim "human" per tipologia di contratto - "human" Sim by contract type</v>
      </c>
      <c r="B1" s="171"/>
      <c r="C1" s="171"/>
      <c r="D1" s="171"/>
      <c r="E1" s="171"/>
      <c r="F1" s="171"/>
      <c r="G1" s="14"/>
      <c r="H1" s="14"/>
      <c r="I1" s="14"/>
    </row>
    <row r="3" spans="1:9" s="45" customFormat="1" x14ac:dyDescent="0.2">
      <c r="B3" s="46">
        <f>'1.6'!B3</f>
        <v>42705</v>
      </c>
      <c r="C3" s="46">
        <f>'1.6'!C3</f>
        <v>43070</v>
      </c>
      <c r="D3" s="46">
        <f>'1.6'!D3</f>
        <v>43435</v>
      </c>
      <c r="E3" s="46">
        <f>'1.6'!E3</f>
        <v>43800</v>
      </c>
      <c r="F3" s="46">
        <f>'1.6'!F3</f>
        <v>44166</v>
      </c>
      <c r="G3" s="5"/>
    </row>
    <row r="4" spans="1:9" s="45" customFormat="1" x14ac:dyDescent="0.2">
      <c r="B4" s="16" t="str">
        <f>+'1.6'!B4</f>
        <v>dec-16</v>
      </c>
      <c r="C4" s="16" t="str">
        <f>+'1.6'!C4</f>
        <v>dec-17</v>
      </c>
      <c r="D4" s="16" t="str">
        <f>+'1.6'!D4</f>
        <v>dec-18</v>
      </c>
      <c r="E4" s="16" t="str">
        <f>+'1.6'!E4</f>
        <v>dec-19</v>
      </c>
      <c r="F4" s="16" t="str">
        <f>+'1.6'!F4</f>
        <v>dec-20</v>
      </c>
      <c r="G4" s="5"/>
    </row>
    <row r="5" spans="1:9" s="45" customFormat="1" x14ac:dyDescent="0.2"/>
    <row r="6" spans="1:9" s="45" customFormat="1" x14ac:dyDescent="0.2">
      <c r="A6" s="91" t="s">
        <v>144</v>
      </c>
      <c r="B6" s="112">
        <f>'1.6'!B6</f>
        <v>85.955905119999997</v>
      </c>
      <c r="C6" s="112">
        <f>'1.6'!C6</f>
        <v>83.868728989999994</v>
      </c>
      <c r="D6" s="112">
        <f>'1.6'!D6</f>
        <v>82.589111410000015</v>
      </c>
      <c r="E6" s="112">
        <f>'1.6'!E6</f>
        <v>79.597418209999987</v>
      </c>
      <c r="F6" s="112">
        <f>'1.6'!F6</f>
        <v>77.581048969999998</v>
      </c>
    </row>
    <row r="7" spans="1:9" s="45" customFormat="1" x14ac:dyDescent="0.2">
      <c r="B7" s="52"/>
      <c r="C7" s="52"/>
      <c r="D7" s="52"/>
      <c r="E7" s="52"/>
      <c r="F7" s="52"/>
    </row>
    <row r="8" spans="1:9" s="45" customFormat="1" x14ac:dyDescent="0.2">
      <c r="A8" s="6" t="s">
        <v>12</v>
      </c>
      <c r="B8" s="37"/>
      <c r="C8" s="37"/>
      <c r="D8" s="37"/>
      <c r="E8" s="37"/>
      <c r="F8" s="37"/>
    </row>
    <row r="9" spans="1:9" s="45" customFormat="1" x14ac:dyDescent="0.2">
      <c r="A9" s="76" t="s">
        <v>127</v>
      </c>
      <c r="B9" s="102">
        <v>85.420458370481285</v>
      </c>
      <c r="C9" s="102">
        <v>85.557354039019401</v>
      </c>
      <c r="D9" s="102">
        <v>86.05881288292214</v>
      </c>
      <c r="E9" s="102">
        <v>86.82817571753499</v>
      </c>
      <c r="F9" s="102">
        <v>87.531084803907504</v>
      </c>
    </row>
    <row r="10" spans="1:9" s="45" customFormat="1" x14ac:dyDescent="0.2">
      <c r="A10" s="76" t="s">
        <v>128</v>
      </c>
      <c r="B10" s="102">
        <v>14.579541629518708</v>
      </c>
      <c r="C10" s="102">
        <v>14.442645960980599</v>
      </c>
      <c r="D10" s="102">
        <v>13.941187117077854</v>
      </c>
      <c r="E10" s="102">
        <v>13.171824282465003</v>
      </c>
      <c r="F10" s="102">
        <v>12.468915196092487</v>
      </c>
    </row>
    <row r="11" spans="1:9" s="45" customFormat="1" x14ac:dyDescent="0.2">
      <c r="A11" s="91" t="s">
        <v>100</v>
      </c>
      <c r="B11" s="103">
        <f>+B10+B9</f>
        <v>100</v>
      </c>
      <c r="C11" s="103">
        <f>+C10+C9</f>
        <v>100</v>
      </c>
      <c r="D11" s="103">
        <f>+D10+D9</f>
        <v>100</v>
      </c>
      <c r="E11" s="103">
        <f>+E10+E9</f>
        <v>100</v>
      </c>
      <c r="F11" s="103">
        <f>+F10+F9</f>
        <v>99.999999999999986</v>
      </c>
    </row>
    <row r="12" spans="1:9" s="45" customFormat="1" x14ac:dyDescent="0.2"/>
    <row r="13" spans="1:9" s="45" customFormat="1" x14ac:dyDescent="0.2">
      <c r="C13" s="47" t="str">
        <f>'1.1'!L4</f>
        <v>12/2020 (in %)</v>
      </c>
      <c r="D13" s="47"/>
      <c r="E13" s="47"/>
      <c r="F13" s="47" t="str">
        <f>'1.1'!O4</f>
        <v>Var/Chg. vs 12/2019 (p.p.)</v>
      </c>
    </row>
    <row r="14" spans="1:9" s="45" customFormat="1" x14ac:dyDescent="0.2">
      <c r="A14" s="6" t="s">
        <v>145</v>
      </c>
    </row>
    <row r="15" spans="1:9" s="45" customFormat="1" x14ac:dyDescent="0.2">
      <c r="A15" s="76" t="s">
        <v>69</v>
      </c>
      <c r="B15" s="76"/>
      <c r="C15" s="75">
        <v>27.499157993916857</v>
      </c>
      <c r="D15" s="221"/>
      <c r="E15" s="221"/>
      <c r="F15" s="75">
        <v>-1.9082415878186261</v>
      </c>
    </row>
    <row r="16" spans="1:9" s="45" customFormat="1" x14ac:dyDescent="0.2">
      <c r="A16" s="76" t="s">
        <v>70</v>
      </c>
      <c r="B16" s="76"/>
      <c r="C16" s="75">
        <v>24.855591219434814</v>
      </c>
      <c r="D16" s="221"/>
      <c r="E16" s="221"/>
      <c r="F16" s="75">
        <v>-1.3574926150277484</v>
      </c>
    </row>
    <row r="17" spans="1:6" s="45" customFormat="1" x14ac:dyDescent="0.2">
      <c r="A17" s="76" t="s">
        <v>8</v>
      </c>
      <c r="B17" s="76"/>
      <c r="C17" s="75">
        <v>23.123432893587506</v>
      </c>
      <c r="D17" s="221"/>
      <c r="E17" s="221"/>
      <c r="F17" s="75">
        <v>-0.72313186665908447</v>
      </c>
    </row>
    <row r="18" spans="1:6" s="45" customFormat="1" x14ac:dyDescent="0.2">
      <c r="A18" s="76" t="s">
        <v>159</v>
      </c>
      <c r="B18" s="76"/>
      <c r="C18" s="75">
        <v>10.654193428616711</v>
      </c>
      <c r="D18" s="221"/>
      <c r="E18" s="221"/>
      <c r="F18" s="75">
        <v>3.0130824100038929</v>
      </c>
    </row>
    <row r="19" spans="1:6" s="45" customFormat="1" x14ac:dyDescent="0.2">
      <c r="A19" s="76" t="s">
        <v>14</v>
      </c>
      <c r="B19" s="76"/>
      <c r="C19" s="75">
        <v>6.3730616619543445</v>
      </c>
      <c r="D19" s="221"/>
      <c r="E19" s="221"/>
      <c r="F19" s="75">
        <v>0.34286208273966334</v>
      </c>
    </row>
    <row r="20" spans="1:6" s="45" customFormat="1" x14ac:dyDescent="0.2">
      <c r="A20" s="76" t="s">
        <v>194</v>
      </c>
      <c r="B20" s="76"/>
      <c r="C20" s="75">
        <v>7.4945628024897752</v>
      </c>
      <c r="D20" s="221"/>
      <c r="E20" s="221"/>
      <c r="F20" s="75">
        <v>0.63292157676189387</v>
      </c>
    </row>
    <row r="21" spans="1:6" s="45" customFormat="1" x14ac:dyDescent="0.2">
      <c r="A21" s="91" t="s">
        <v>100</v>
      </c>
      <c r="B21" s="76"/>
      <c r="C21" s="118">
        <f>SUM(C15:C20)</f>
        <v>100</v>
      </c>
      <c r="D21" s="223"/>
      <c r="E21" s="223"/>
      <c r="F21" s="118">
        <f>SUM(F15:F20)</f>
        <v>-8.8817841970012523E-15</v>
      </c>
    </row>
    <row r="22" spans="1:6" s="45" customFormat="1" ht="9.75" customHeight="1" x14ac:dyDescent="0.2">
      <c r="C22" s="18"/>
      <c r="D22" s="223"/>
      <c r="E22" s="223"/>
      <c r="F22" s="18"/>
    </row>
    <row r="23" spans="1:6" s="45" customFormat="1" x14ac:dyDescent="0.2">
      <c r="A23" s="6" t="s">
        <v>146</v>
      </c>
      <c r="C23" s="16"/>
      <c r="D23" s="225"/>
      <c r="E23" s="225"/>
      <c r="F23" s="16"/>
    </row>
    <row r="24" spans="1:6" s="45" customFormat="1" x14ac:dyDescent="0.2">
      <c r="A24" s="76" t="s">
        <v>70</v>
      </c>
      <c r="B24" s="76"/>
      <c r="C24" s="75">
        <v>38.91821039701567</v>
      </c>
      <c r="D24" s="221"/>
      <c r="E24" s="221"/>
      <c r="F24" s="75">
        <v>5.2815100033464759</v>
      </c>
    </row>
    <row r="25" spans="1:6" s="45" customFormat="1" x14ac:dyDescent="0.2">
      <c r="A25" s="76" t="s">
        <v>69</v>
      </c>
      <c r="B25" s="76"/>
      <c r="C25" s="75">
        <v>29.368848241792257</v>
      </c>
      <c r="D25" s="221"/>
      <c r="E25" s="221"/>
      <c r="F25" s="75">
        <v>-3.9211190165772933</v>
      </c>
    </row>
    <row r="26" spans="1:6" s="45" customFormat="1" x14ac:dyDescent="0.2">
      <c r="A26" s="76" t="s">
        <v>8</v>
      </c>
      <c r="B26" s="76"/>
      <c r="C26" s="75">
        <v>29.194228161674168</v>
      </c>
      <c r="D26" s="221"/>
      <c r="E26" s="221"/>
      <c r="F26" s="75">
        <v>-1.1343206982247054</v>
      </c>
    </row>
    <row r="27" spans="1:6" s="45" customFormat="1" x14ac:dyDescent="0.2">
      <c r="A27" s="76" t="s">
        <v>13</v>
      </c>
      <c r="B27" s="76"/>
      <c r="C27" s="75">
        <v>2.5138235602294881</v>
      </c>
      <c r="D27" s="221"/>
      <c r="E27" s="221"/>
      <c r="F27" s="75">
        <v>-0.23013012608969285</v>
      </c>
    </row>
    <row r="28" spans="1:6" s="45" customFormat="1" x14ac:dyDescent="0.2">
      <c r="A28" s="91" t="s">
        <v>100</v>
      </c>
      <c r="B28" s="76"/>
      <c r="C28" s="118">
        <f>SUM(C24:C27)</f>
        <v>99.995110360711593</v>
      </c>
      <c r="D28" s="223"/>
      <c r="E28" s="223"/>
      <c r="F28" s="118">
        <f>SUM(F24:F27)</f>
        <v>-4.059837545215661E-3</v>
      </c>
    </row>
    <row r="29" spans="1:6" s="45" customFormat="1" x14ac:dyDescent="0.2"/>
    <row r="30" spans="1:6" s="45" customFormat="1" x14ac:dyDescent="0.2"/>
    <row r="31" spans="1:6" s="45" customFormat="1" x14ac:dyDescent="0.2"/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00FF"/>
  </sheetPr>
  <dimension ref="A1:L11"/>
  <sheetViews>
    <sheetView showGridLines="0" zoomScale="80" zoomScaleNormal="80" workbookViewId="0">
      <selection activeCell="G26" sqref="G26"/>
    </sheetView>
  </sheetViews>
  <sheetFormatPr baseColWidth="10" defaultColWidth="9.33203125" defaultRowHeight="16" x14ac:dyDescent="0.2"/>
  <cols>
    <col min="1" max="1" width="56.6640625" style="7" customWidth="1"/>
    <col min="2" max="16384" width="9.33203125" style="7"/>
  </cols>
  <sheetData>
    <row r="1" spans="1:12" ht="21" x14ac:dyDescent="0.25">
      <c r="A1" s="164" t="str">
        <f>+'Indice-Index'!A16</f>
        <v>1.8 Traffico dati - Data traffic</v>
      </c>
      <c r="B1" s="173"/>
      <c r="C1" s="173"/>
      <c r="D1" s="173"/>
      <c r="E1" s="173"/>
      <c r="F1" s="173"/>
      <c r="G1" s="23"/>
      <c r="H1" s="23"/>
      <c r="I1" s="23"/>
      <c r="J1" s="21"/>
      <c r="K1" s="21"/>
      <c r="L1" s="21"/>
    </row>
    <row r="2" spans="1:12" x14ac:dyDescent="0.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s="45" customFormat="1" x14ac:dyDescent="0.2">
      <c r="A3" s="21"/>
      <c r="B3" s="25">
        <f>'1.6'!B3</f>
        <v>42705</v>
      </c>
      <c r="C3" s="25">
        <f>'1.6'!C3</f>
        <v>43070</v>
      </c>
      <c r="D3" s="25">
        <f>'1.6'!D3</f>
        <v>43435</v>
      </c>
      <c r="E3" s="25">
        <f>'1.6'!E3</f>
        <v>43800</v>
      </c>
      <c r="F3" s="25">
        <f>'1.6'!F3</f>
        <v>44166</v>
      </c>
      <c r="G3" s="21"/>
      <c r="H3" s="21"/>
      <c r="I3" s="21"/>
      <c r="J3" s="21"/>
      <c r="K3" s="21"/>
      <c r="L3" s="21"/>
    </row>
    <row r="4" spans="1:12" s="45" customFormat="1" x14ac:dyDescent="0.2">
      <c r="A4" s="21"/>
      <c r="B4" s="36" t="str">
        <f>+'1.6'!B4</f>
        <v>dec-16</v>
      </c>
      <c r="C4" s="36" t="str">
        <f>+'1.6'!C4</f>
        <v>dec-17</v>
      </c>
      <c r="D4" s="36" t="str">
        <f>+'1.6'!D4</f>
        <v>dec-18</v>
      </c>
      <c r="E4" s="36" t="str">
        <f>+'1.6'!E4</f>
        <v>dec-19</v>
      </c>
      <c r="F4" s="36" t="str">
        <f>+'1.6'!F4</f>
        <v>dec-20</v>
      </c>
      <c r="G4" s="21"/>
      <c r="H4" s="21"/>
      <c r="I4" s="21"/>
      <c r="J4" s="21"/>
      <c r="K4" s="21"/>
      <c r="L4" s="21"/>
    </row>
    <row r="5" spans="1:12" s="45" customFormat="1" x14ac:dyDescent="0.2">
      <c r="A5" s="21"/>
      <c r="B5" s="13"/>
      <c r="C5" s="13"/>
      <c r="D5" s="13"/>
      <c r="E5" s="13"/>
      <c r="F5" s="13"/>
      <c r="G5" s="21"/>
      <c r="H5" s="21"/>
      <c r="I5" s="21"/>
      <c r="J5" s="21"/>
      <c r="K5" s="21"/>
      <c r="L5" s="21"/>
    </row>
    <row r="6" spans="1:12" s="45" customFormat="1" x14ac:dyDescent="0.2">
      <c r="A6" s="113" t="s">
        <v>52</v>
      </c>
      <c r="B6" s="111">
        <v>50.620474951749443</v>
      </c>
      <c r="C6" s="111">
        <v>52.323633520469265</v>
      </c>
      <c r="D6" s="111">
        <v>55.057967268666651</v>
      </c>
      <c r="E6" s="111">
        <v>56.767244494324167</v>
      </c>
      <c r="F6" s="111">
        <v>56.33406944666666</v>
      </c>
      <c r="G6" s="21"/>
      <c r="H6" s="21"/>
      <c r="I6" s="21"/>
      <c r="J6" s="21"/>
      <c r="K6" s="21"/>
      <c r="L6" s="21"/>
    </row>
    <row r="7" spans="1:12" s="45" customFormat="1" x14ac:dyDescent="0.2">
      <c r="A7" s="113" t="s">
        <v>53</v>
      </c>
      <c r="B7" s="95">
        <v>1077.8115863361731</v>
      </c>
      <c r="C7" s="95">
        <v>1654.8138454151826</v>
      </c>
      <c r="D7" s="95">
        <v>2705.1726963518868</v>
      </c>
      <c r="E7" s="95">
        <v>4251.2868923020451</v>
      </c>
      <c r="F7" s="95">
        <v>6439.6828378341761</v>
      </c>
      <c r="G7" s="21"/>
      <c r="H7" s="21"/>
      <c r="I7" s="21"/>
      <c r="J7" s="21"/>
      <c r="K7" s="21"/>
      <c r="L7" s="21"/>
    </row>
    <row r="8" spans="1:12" s="45" customFormat="1" x14ac:dyDescent="0.2">
      <c r="A8" s="21"/>
      <c r="B8" s="40"/>
      <c r="C8" s="40"/>
      <c r="D8" s="40"/>
      <c r="E8" s="40"/>
      <c r="F8" s="40"/>
      <c r="G8" s="21"/>
      <c r="H8" s="21"/>
      <c r="I8" s="21"/>
      <c r="J8" s="21"/>
      <c r="K8" s="21"/>
      <c r="L8" s="21"/>
    </row>
    <row r="9" spans="1:12" s="45" customFormat="1" x14ac:dyDescent="0.2"/>
    <row r="10" spans="1:12" s="45" customFormat="1" x14ac:dyDescent="0.2">
      <c r="A10" s="76" t="s">
        <v>62</v>
      </c>
      <c r="B10" s="100">
        <v>1.8667680106608893</v>
      </c>
      <c r="C10" s="100">
        <v>2.7434456147344686</v>
      </c>
      <c r="D10" s="100">
        <v>4.2994591573528211</v>
      </c>
      <c r="E10" s="100">
        <v>6.4882771202853924</v>
      </c>
      <c r="F10" s="100">
        <v>9.7172982879501202</v>
      </c>
    </row>
    <row r="11" spans="1:12" x14ac:dyDescent="0.2">
      <c r="A11" s="76" t="s">
        <v>61</v>
      </c>
      <c r="B11" s="100"/>
      <c r="C11" s="114">
        <f>(C10-B10)/B10*100</f>
        <v>46.962321995394078</v>
      </c>
      <c r="D11" s="114">
        <f>(D10-C10)/C10*100</f>
        <v>56.717491838049625</v>
      </c>
      <c r="E11" s="114">
        <f>(E10-D10)/D10*100</f>
        <v>50.909146542055474</v>
      </c>
      <c r="F11" s="114">
        <f>(F10-E10)/E10*100</f>
        <v>49.76700451910871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746233AE31E248BF21BF23896C4C62" ma:contentTypeVersion="9" ma:contentTypeDescription="Creare un nuovo documento." ma:contentTypeScope="" ma:versionID="3f308da30a73b110d46cdb7d16655213">
  <xsd:schema xmlns:xsd="http://www.w3.org/2001/XMLSchema" xmlns:xs="http://www.w3.org/2001/XMLSchema" xmlns:p="http://schemas.microsoft.com/office/2006/metadata/properties" xmlns:ns2="cac865bf-8cfb-4630-8b29-d95ed55fab59" targetNamespace="http://schemas.microsoft.com/office/2006/metadata/properties" ma:root="true" ma:fieldsID="b44dc3414e9bf3876039c63012ea4851" ns2:_="">
    <xsd:import namespace="cac865bf-8cfb-4630-8b29-d95ed55fab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865bf-8cfb-4630-8b29-d95ed55fab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FA8F29-5CC5-4ADD-BF4B-F2C48F824A2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F7EE895-BDBE-45A7-99E8-3598E3D9FF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c865bf-8cfb-4630-8b29-d95ed55fab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33F3E3B-1077-4D26-B149-4E91F0B1999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24</vt:i4>
      </vt:variant>
      <vt:variant>
        <vt:lpstr>Intervalli denominati</vt:lpstr>
      </vt:variant>
      <vt:variant>
        <vt:i4>1</vt:i4>
      </vt:variant>
    </vt:vector>
  </HeadingPairs>
  <TitlesOfParts>
    <vt:vector size="25" baseType="lpstr">
      <vt:lpstr>Indice-Index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  <vt:lpstr>2.1</vt:lpstr>
      <vt:lpstr>2.2</vt:lpstr>
      <vt:lpstr>2.3</vt:lpstr>
      <vt:lpstr>2.4</vt:lpstr>
      <vt:lpstr>3.1</vt:lpstr>
      <vt:lpstr>3.2</vt:lpstr>
      <vt:lpstr>3.3</vt:lpstr>
      <vt:lpstr>3.4</vt:lpstr>
      <vt:lpstr>3.5</vt:lpstr>
      <vt:lpstr>3.6</vt:lpstr>
      <vt:lpstr>4.1</vt:lpstr>
      <vt:lpstr>4.2</vt:lpstr>
      <vt:lpstr>4.3</vt:lpstr>
      <vt:lpstr>4.4</vt:lpstr>
      <vt:lpstr>'3.6'!Area_stampa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Nevio Capodaglio</dc:creator>
  <cp:lastModifiedBy>Claudia Colafrancesco</cp:lastModifiedBy>
  <cp:lastPrinted>2020-04-14T08:53:46Z</cp:lastPrinted>
  <dcterms:created xsi:type="dcterms:W3CDTF">2015-04-08T12:40:46Z</dcterms:created>
  <dcterms:modified xsi:type="dcterms:W3CDTF">2021-04-23T10:55:41Z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0x01010098746233AE31E248BF21BF23896C4C62</vt:lpwstr>
  </property>
</Properties>
</file>