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-120" yWindow="-120" windowWidth="21840" windowHeight="1374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'B3'!$A$1:$K$31</definedName>
    <definedName name="_xlnm.Print_Area" localSheetId="37">'B4'!$A$1:$K$31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365" l="1"/>
  <c r="F19" i="365"/>
  <c r="I19" i="363"/>
  <c r="D19" i="365" l="1"/>
  <c r="L13" i="254" l="1"/>
  <c r="L14" i="254"/>
  <c r="L13" i="253"/>
  <c r="L14" i="253"/>
  <c r="L13" i="252"/>
  <c r="L13" i="362" l="1"/>
  <c r="L14" i="362"/>
  <c r="L15" i="362"/>
  <c r="I19" i="240" l="1"/>
  <c r="I28" i="240"/>
  <c r="L23" i="239"/>
  <c r="L24" i="239"/>
  <c r="L25" i="239"/>
  <c r="L26" i="239"/>
  <c r="L27" i="239"/>
  <c r="L22" i="239"/>
  <c r="L18" i="239"/>
  <c r="L17" i="239"/>
  <c r="L15" i="239"/>
  <c r="L16" i="239"/>
  <c r="L13" i="239"/>
  <c r="L14" i="239"/>
  <c r="L8" i="239"/>
  <c r="L9" i="239"/>
  <c r="L10" i="239"/>
  <c r="L11" i="239"/>
  <c r="L12" i="239"/>
  <c r="L23" i="238"/>
  <c r="L24" i="238"/>
  <c r="L25" i="238"/>
  <c r="L26" i="238"/>
  <c r="L27" i="238"/>
  <c r="L8" i="238"/>
  <c r="L9" i="238"/>
  <c r="L10" i="238"/>
  <c r="L11" i="238"/>
  <c r="L12" i="238"/>
  <c r="L13" i="238"/>
  <c r="L14" i="238"/>
  <c r="L15" i="238"/>
  <c r="L16" i="238"/>
  <c r="L17" i="238"/>
  <c r="L18" i="238"/>
  <c r="L23" i="237"/>
  <c r="L24" i="237"/>
  <c r="L25" i="237"/>
  <c r="L26" i="237"/>
  <c r="L27" i="237"/>
  <c r="L13" i="237"/>
  <c r="L14" i="237"/>
  <c r="L15" i="237"/>
  <c r="L16" i="237"/>
  <c r="L17" i="237"/>
  <c r="L18" i="237"/>
  <c r="L8" i="237"/>
  <c r="L9" i="237"/>
  <c r="L10" i="237"/>
  <c r="L11" i="237"/>
  <c r="L12" i="237"/>
  <c r="K8" i="363" l="1"/>
  <c r="K9" i="363"/>
  <c r="K10" i="363"/>
  <c r="K11" i="363"/>
  <c r="K12" i="363"/>
  <c r="K13" i="363"/>
  <c r="K14" i="363"/>
  <c r="K15" i="363"/>
  <c r="K16" i="363"/>
  <c r="K17" i="363"/>
  <c r="K18" i="363"/>
  <c r="K8" i="364"/>
  <c r="K9" i="364"/>
  <c r="K10" i="364"/>
  <c r="K11" i="364"/>
  <c r="K12" i="364"/>
  <c r="K13" i="364"/>
  <c r="K14" i="364"/>
  <c r="K15" i="364"/>
  <c r="K16" i="364"/>
  <c r="K17" i="364"/>
  <c r="K18" i="364"/>
  <c r="K8" i="365"/>
  <c r="K9" i="365"/>
  <c r="K10" i="365"/>
  <c r="K11" i="365"/>
  <c r="K12" i="365"/>
  <c r="K13" i="365"/>
  <c r="K14" i="365"/>
  <c r="K15" i="365"/>
  <c r="K16" i="365"/>
  <c r="K17" i="365"/>
  <c r="K18" i="365"/>
  <c r="K8" i="366"/>
  <c r="K9" i="366"/>
  <c r="K10" i="366"/>
  <c r="K11" i="366"/>
  <c r="K12" i="366"/>
  <c r="K13" i="366"/>
  <c r="K14" i="366"/>
  <c r="K15" i="366"/>
  <c r="K16" i="366"/>
  <c r="K17" i="366"/>
  <c r="K18" i="366"/>
  <c r="K8" i="367"/>
  <c r="K9" i="367"/>
  <c r="K10" i="367"/>
  <c r="K11" i="367"/>
  <c r="K12" i="367"/>
  <c r="K13" i="367"/>
  <c r="K14" i="367"/>
  <c r="K15" i="367"/>
  <c r="K16" i="367"/>
  <c r="K17" i="367"/>
  <c r="K18" i="367"/>
  <c r="K8" i="368"/>
  <c r="K9" i="368"/>
  <c r="K10" i="368"/>
  <c r="K11" i="368"/>
  <c r="K12" i="368"/>
  <c r="K13" i="368"/>
  <c r="K14" i="368"/>
  <c r="K15" i="368"/>
  <c r="K16" i="368"/>
  <c r="K17" i="368"/>
  <c r="K18" i="368"/>
  <c r="K8" i="369"/>
  <c r="K9" i="369"/>
  <c r="K10" i="369"/>
  <c r="K11" i="369"/>
  <c r="K12" i="369"/>
  <c r="K13" i="369"/>
  <c r="K14" i="369"/>
  <c r="K15" i="369"/>
  <c r="K16" i="369"/>
  <c r="K17" i="369"/>
  <c r="K18" i="369"/>
  <c r="K8" i="370"/>
  <c r="K9" i="370"/>
  <c r="K10" i="370"/>
  <c r="K11" i="370"/>
  <c r="K12" i="370"/>
  <c r="K13" i="370"/>
  <c r="K14" i="370"/>
  <c r="K15" i="370"/>
  <c r="K16" i="370"/>
  <c r="K17" i="370"/>
  <c r="K18" i="370"/>
  <c r="K8" i="371"/>
  <c r="K9" i="371"/>
  <c r="K10" i="371"/>
  <c r="K11" i="371"/>
  <c r="K12" i="371"/>
  <c r="K13" i="371"/>
  <c r="K14" i="371"/>
  <c r="K15" i="371"/>
  <c r="K16" i="371"/>
  <c r="K17" i="371"/>
  <c r="K18" i="371"/>
  <c r="K8" i="372"/>
  <c r="K9" i="372"/>
  <c r="K10" i="372"/>
  <c r="K11" i="372"/>
  <c r="K12" i="372"/>
  <c r="K13" i="372"/>
  <c r="K14" i="372"/>
  <c r="K15" i="372"/>
  <c r="K16" i="372"/>
  <c r="K17" i="372"/>
  <c r="K18" i="372"/>
  <c r="K8" i="373"/>
  <c r="K9" i="373"/>
  <c r="K10" i="373"/>
  <c r="K11" i="373"/>
  <c r="K12" i="373"/>
  <c r="K13" i="373"/>
  <c r="K14" i="373"/>
  <c r="K15" i="373"/>
  <c r="K16" i="373"/>
  <c r="K17" i="373"/>
  <c r="K18" i="373"/>
  <c r="K8" i="374"/>
  <c r="K9" i="374"/>
  <c r="K10" i="374"/>
  <c r="K11" i="374"/>
  <c r="K12" i="374"/>
  <c r="K13" i="374"/>
  <c r="K14" i="374"/>
  <c r="K15" i="374"/>
  <c r="K16" i="374"/>
  <c r="K17" i="374"/>
  <c r="K18" i="374"/>
  <c r="K8" i="375"/>
  <c r="K9" i="375"/>
  <c r="K10" i="375"/>
  <c r="K11" i="375"/>
  <c r="K12" i="375"/>
  <c r="K13" i="375"/>
  <c r="K14" i="375"/>
  <c r="K15" i="375"/>
  <c r="K16" i="375"/>
  <c r="K17" i="375"/>
  <c r="K18" i="375"/>
  <c r="K8" i="376"/>
  <c r="K9" i="376"/>
  <c r="K10" i="376"/>
  <c r="K11" i="376"/>
  <c r="K12" i="376"/>
  <c r="K13" i="376"/>
  <c r="K14" i="376"/>
  <c r="K15" i="376"/>
  <c r="K16" i="376"/>
  <c r="K17" i="376"/>
  <c r="K18" i="376"/>
  <c r="K8" i="377"/>
  <c r="K9" i="377"/>
  <c r="K10" i="377"/>
  <c r="K11" i="377"/>
  <c r="K12" i="377"/>
  <c r="K13" i="377"/>
  <c r="K14" i="377"/>
  <c r="K15" i="377"/>
  <c r="K16" i="377"/>
  <c r="K17" i="377"/>
  <c r="K18" i="377"/>
  <c r="I8" i="175"/>
  <c r="I9" i="175"/>
  <c r="I10" i="175"/>
  <c r="I11" i="175"/>
  <c r="I12" i="175"/>
  <c r="I13" i="175"/>
  <c r="I14" i="175"/>
  <c r="I15" i="175"/>
  <c r="I16" i="175"/>
  <c r="I17" i="175"/>
  <c r="I18" i="175"/>
  <c r="I8" i="179"/>
  <c r="I9" i="179"/>
  <c r="I10" i="179"/>
  <c r="I11" i="179"/>
  <c r="I12" i="179"/>
  <c r="I13" i="179"/>
  <c r="I14" i="179"/>
  <c r="I15" i="179"/>
  <c r="I16" i="179"/>
  <c r="I17" i="179"/>
  <c r="I18" i="179"/>
  <c r="I8" i="182"/>
  <c r="I9" i="182"/>
  <c r="I10" i="182"/>
  <c r="I11" i="182"/>
  <c r="I12" i="182"/>
  <c r="I13" i="182"/>
  <c r="I14" i="182"/>
  <c r="I15" i="182"/>
  <c r="I16" i="182"/>
  <c r="I17" i="182"/>
  <c r="I18" i="182"/>
  <c r="I8" i="180"/>
  <c r="I9" i="180"/>
  <c r="I10" i="180"/>
  <c r="I11" i="180"/>
  <c r="I12" i="180"/>
  <c r="I13" i="180"/>
  <c r="I14" i="180"/>
  <c r="I15" i="180"/>
  <c r="I16" i="180"/>
  <c r="I17" i="180"/>
  <c r="I18" i="180"/>
  <c r="I8" i="173"/>
  <c r="I9" i="173"/>
  <c r="I10" i="173"/>
  <c r="I11" i="173"/>
  <c r="I12" i="173"/>
  <c r="I13" i="173"/>
  <c r="I14" i="173"/>
  <c r="I15" i="173"/>
  <c r="I16" i="173"/>
  <c r="I17" i="173"/>
  <c r="I18" i="173"/>
  <c r="I8" i="177"/>
  <c r="I9" i="177"/>
  <c r="I10" i="177"/>
  <c r="I11" i="177"/>
  <c r="I12" i="177"/>
  <c r="I13" i="177"/>
  <c r="I14" i="177"/>
  <c r="I15" i="177"/>
  <c r="I16" i="177"/>
  <c r="I17" i="177"/>
  <c r="I18" i="177"/>
  <c r="I8" i="181"/>
  <c r="I9" i="181"/>
  <c r="I10" i="181"/>
  <c r="I11" i="181"/>
  <c r="I12" i="181"/>
  <c r="I13" i="181"/>
  <c r="I14" i="181"/>
  <c r="I15" i="181"/>
  <c r="I16" i="181"/>
  <c r="I17" i="181"/>
  <c r="I18" i="181"/>
  <c r="I8" i="174"/>
  <c r="I9" i="174"/>
  <c r="I10" i="174"/>
  <c r="I11" i="174"/>
  <c r="I12" i="174"/>
  <c r="I13" i="174"/>
  <c r="I14" i="174"/>
  <c r="I15" i="174"/>
  <c r="I16" i="174"/>
  <c r="I17" i="174"/>
  <c r="I18" i="174"/>
  <c r="I8" i="176"/>
  <c r="I9" i="176"/>
  <c r="I10" i="176"/>
  <c r="I11" i="176"/>
  <c r="I12" i="176"/>
  <c r="I13" i="176"/>
  <c r="I14" i="176"/>
  <c r="I15" i="176"/>
  <c r="I16" i="176"/>
  <c r="I17" i="176"/>
  <c r="I18" i="176"/>
  <c r="I8" i="178"/>
  <c r="I9" i="178"/>
  <c r="I10" i="178"/>
  <c r="I11" i="178"/>
  <c r="I12" i="178"/>
  <c r="I13" i="178"/>
  <c r="I14" i="178"/>
  <c r="I15" i="178"/>
  <c r="I16" i="178"/>
  <c r="I17" i="178"/>
  <c r="I18" i="178"/>
  <c r="I8" i="183"/>
  <c r="I9" i="183"/>
  <c r="I10" i="183"/>
  <c r="I11" i="183"/>
  <c r="I12" i="183"/>
  <c r="I13" i="183"/>
  <c r="I14" i="183"/>
  <c r="I15" i="183"/>
  <c r="I16" i="183"/>
  <c r="I17" i="183"/>
  <c r="I18" i="183"/>
  <c r="I8" i="172"/>
  <c r="I9" i="172"/>
  <c r="I10" i="172"/>
  <c r="I11" i="172"/>
  <c r="I12" i="172"/>
  <c r="I13" i="172"/>
  <c r="I14" i="172"/>
  <c r="I15" i="172"/>
  <c r="I16" i="172"/>
  <c r="I17" i="172"/>
  <c r="I18" i="172"/>
  <c r="I23" i="183" l="1"/>
  <c r="I24" i="183"/>
  <c r="I25" i="183"/>
  <c r="I26" i="183"/>
  <c r="I27" i="183"/>
  <c r="I22" i="183"/>
  <c r="I7" i="183"/>
  <c r="I23" i="178"/>
  <c r="I24" i="178"/>
  <c r="I25" i="178"/>
  <c r="I26" i="178"/>
  <c r="I27" i="178"/>
  <c r="I22" i="178"/>
  <c r="I7" i="178"/>
  <c r="I23" i="176"/>
  <c r="I24" i="176"/>
  <c r="I25" i="176"/>
  <c r="I26" i="176"/>
  <c r="I27" i="176"/>
  <c r="I22" i="176"/>
  <c r="I7" i="176"/>
  <c r="I23" i="174"/>
  <c r="I24" i="174"/>
  <c r="I25" i="174"/>
  <c r="I26" i="174"/>
  <c r="I27" i="174"/>
  <c r="I22" i="174"/>
  <c r="I7" i="174"/>
  <c r="I23" i="181"/>
  <c r="I24" i="181"/>
  <c r="I25" i="181"/>
  <c r="I26" i="181"/>
  <c r="I27" i="181"/>
  <c r="I22" i="181"/>
  <c r="I7" i="181"/>
  <c r="I23" i="177"/>
  <c r="I24" i="177"/>
  <c r="I25" i="177"/>
  <c r="I26" i="177"/>
  <c r="I27" i="177"/>
  <c r="I22" i="177"/>
  <c r="I7" i="177"/>
  <c r="I23" i="173"/>
  <c r="I24" i="173"/>
  <c r="I25" i="173"/>
  <c r="I26" i="173"/>
  <c r="I27" i="173"/>
  <c r="I22" i="173"/>
  <c r="I7" i="173"/>
  <c r="I23" i="180"/>
  <c r="I24" i="180"/>
  <c r="I25" i="180"/>
  <c r="I26" i="180"/>
  <c r="I27" i="180"/>
  <c r="I22" i="180"/>
  <c r="I7" i="180"/>
  <c r="I23" i="182"/>
  <c r="I24" i="182"/>
  <c r="I25" i="182"/>
  <c r="I26" i="182"/>
  <c r="I27" i="182"/>
  <c r="I22" i="182"/>
  <c r="I7" i="182"/>
  <c r="I23" i="179"/>
  <c r="I24" i="179"/>
  <c r="I25" i="179"/>
  <c r="I26" i="179"/>
  <c r="I27" i="179"/>
  <c r="I22" i="179"/>
  <c r="I7" i="179"/>
  <c r="I23" i="175"/>
  <c r="I24" i="175"/>
  <c r="I25" i="175"/>
  <c r="I26" i="175"/>
  <c r="I27" i="175"/>
  <c r="I22" i="175"/>
  <c r="I7" i="175"/>
  <c r="I23" i="172"/>
  <c r="I24" i="172"/>
  <c r="I25" i="172"/>
  <c r="I26" i="172"/>
  <c r="I27" i="172"/>
  <c r="I22" i="172"/>
  <c r="I7" i="172"/>
  <c r="I19" i="175" l="1"/>
  <c r="J7" i="175" l="1"/>
  <c r="J12" i="175"/>
  <c r="J18" i="175"/>
  <c r="J15" i="175"/>
  <c r="J17" i="175"/>
  <c r="J13" i="175"/>
  <c r="J8" i="175"/>
  <c r="J10" i="175"/>
  <c r="J11" i="175"/>
  <c r="J14" i="175"/>
  <c r="J9" i="175"/>
  <c r="J16" i="175"/>
  <c r="I28" i="183"/>
  <c r="F28" i="183"/>
  <c r="C28" i="183"/>
  <c r="I19" i="183"/>
  <c r="F19" i="183"/>
  <c r="C19" i="183"/>
  <c r="I28" i="178"/>
  <c r="F28" i="178"/>
  <c r="C28" i="178"/>
  <c r="I19" i="178"/>
  <c r="F19" i="178"/>
  <c r="C19" i="178"/>
  <c r="I28" i="176"/>
  <c r="F28" i="176"/>
  <c r="C28" i="176"/>
  <c r="I19" i="176"/>
  <c r="F19" i="176"/>
  <c r="C19" i="176"/>
  <c r="I28" i="174"/>
  <c r="F28" i="174"/>
  <c r="C28" i="174"/>
  <c r="I19" i="174"/>
  <c r="F19" i="174"/>
  <c r="C19" i="174"/>
  <c r="I28" i="181"/>
  <c r="F28" i="181"/>
  <c r="C28" i="181"/>
  <c r="I19" i="181"/>
  <c r="F19" i="181"/>
  <c r="C19" i="181"/>
  <c r="C19" i="180"/>
  <c r="F19" i="180"/>
  <c r="I19" i="180"/>
  <c r="C28" i="180"/>
  <c r="F28" i="180"/>
  <c r="I28" i="180"/>
  <c r="I28" i="177"/>
  <c r="F28" i="177"/>
  <c r="C28" i="177"/>
  <c r="I19" i="177"/>
  <c r="F19" i="177"/>
  <c r="C19" i="177"/>
  <c r="I28" i="173"/>
  <c r="F28" i="173"/>
  <c r="C28" i="173"/>
  <c r="I19" i="173"/>
  <c r="F19" i="173"/>
  <c r="C19" i="173"/>
  <c r="I28" i="182"/>
  <c r="F28" i="182"/>
  <c r="C28" i="182"/>
  <c r="I19" i="182"/>
  <c r="F19" i="182"/>
  <c r="C19" i="182"/>
  <c r="K27" i="365"/>
  <c r="D28" i="365"/>
  <c r="D30" i="365" s="1"/>
  <c r="E28" i="365"/>
  <c r="E30" i="365" s="1"/>
  <c r="F28" i="365"/>
  <c r="F30" i="365" s="1"/>
  <c r="G28" i="365"/>
  <c r="G30" i="365" s="1"/>
  <c r="H28" i="365"/>
  <c r="H30" i="365" s="1"/>
  <c r="I28" i="365"/>
  <c r="I30" i="365" s="1"/>
  <c r="J28" i="365"/>
  <c r="J30" i="365" s="1"/>
  <c r="C28" i="365"/>
  <c r="C30" i="365" s="1"/>
  <c r="D28" i="364"/>
  <c r="E28" i="364"/>
  <c r="F28" i="364"/>
  <c r="G28" i="364"/>
  <c r="H28" i="364"/>
  <c r="I28" i="364"/>
  <c r="J28" i="364"/>
  <c r="C28" i="364"/>
  <c r="D19" i="364"/>
  <c r="E19" i="364"/>
  <c r="F19" i="364"/>
  <c r="G19" i="364"/>
  <c r="H19" i="364"/>
  <c r="I19" i="364"/>
  <c r="J19" i="364"/>
  <c r="C19" i="364"/>
  <c r="D28" i="363"/>
  <c r="E28" i="363"/>
  <c r="F28" i="363"/>
  <c r="G28" i="363"/>
  <c r="H28" i="363"/>
  <c r="I28" i="363"/>
  <c r="J28" i="363"/>
  <c r="C28" i="363"/>
  <c r="D19" i="363"/>
  <c r="E19" i="363"/>
  <c r="F19" i="363"/>
  <c r="G19" i="363"/>
  <c r="H19" i="363"/>
  <c r="J19" i="363"/>
  <c r="C19" i="363"/>
  <c r="G8" i="183" l="1"/>
  <c r="G12" i="183"/>
  <c r="G16" i="183"/>
  <c r="G9" i="183"/>
  <c r="G13" i="183"/>
  <c r="G10" i="183"/>
  <c r="G14" i="183"/>
  <c r="G17" i="183"/>
  <c r="G11" i="183"/>
  <c r="G15" i="183"/>
  <c r="G18" i="183"/>
  <c r="D8" i="183"/>
  <c r="D12" i="183"/>
  <c r="D16" i="183"/>
  <c r="D13" i="183"/>
  <c r="D9" i="183"/>
  <c r="D10" i="183"/>
  <c r="D14" i="183"/>
  <c r="D17" i="183"/>
  <c r="D11" i="183"/>
  <c r="D15" i="183"/>
  <c r="D18" i="183"/>
  <c r="J18" i="183"/>
  <c r="J14" i="183"/>
  <c r="J9" i="183"/>
  <c r="J15" i="183"/>
  <c r="J10" i="183"/>
  <c r="J16" i="183"/>
  <c r="J11" i="183"/>
  <c r="J12" i="183"/>
  <c r="J17" i="183"/>
  <c r="J13" i="183"/>
  <c r="J8" i="183"/>
  <c r="G8" i="178"/>
  <c r="G12" i="178"/>
  <c r="G16" i="178"/>
  <c r="G9" i="178"/>
  <c r="G13" i="178"/>
  <c r="G10" i="178"/>
  <c r="G14" i="178"/>
  <c r="G17" i="178"/>
  <c r="G11" i="178"/>
  <c r="G15" i="178"/>
  <c r="G18" i="178"/>
  <c r="D9" i="178"/>
  <c r="D13" i="178"/>
  <c r="D12" i="178"/>
  <c r="D10" i="178"/>
  <c r="D14" i="178"/>
  <c r="D17" i="178"/>
  <c r="D16" i="178"/>
  <c r="D11" i="178"/>
  <c r="D15" i="178"/>
  <c r="D18" i="178"/>
  <c r="D8" i="178"/>
  <c r="J18" i="178"/>
  <c r="J8" i="178"/>
  <c r="J15" i="178"/>
  <c r="J17" i="178"/>
  <c r="J13" i="178"/>
  <c r="J16" i="178"/>
  <c r="J11" i="178"/>
  <c r="J14" i="178"/>
  <c r="J9" i="178"/>
  <c r="J12" i="178"/>
  <c r="J10" i="178"/>
  <c r="G8" i="176"/>
  <c r="G12" i="176"/>
  <c r="G16" i="176"/>
  <c r="G9" i="176"/>
  <c r="G10" i="176"/>
  <c r="G17" i="176"/>
  <c r="G11" i="176"/>
  <c r="G18" i="176"/>
  <c r="G13" i="176"/>
  <c r="G14" i="176"/>
  <c r="G15" i="176"/>
  <c r="D8" i="176"/>
  <c r="D12" i="176"/>
  <c r="D16" i="176"/>
  <c r="D17" i="176"/>
  <c r="D15" i="176"/>
  <c r="D9" i="176"/>
  <c r="D13" i="176"/>
  <c r="D14" i="176"/>
  <c r="D11" i="176"/>
  <c r="D10" i="176"/>
  <c r="D18" i="176"/>
  <c r="J11" i="176"/>
  <c r="J15" i="176"/>
  <c r="J18" i="176"/>
  <c r="J9" i="176"/>
  <c r="J17" i="176"/>
  <c r="J16" i="176"/>
  <c r="J12" i="176"/>
  <c r="J10" i="176"/>
  <c r="J8" i="176"/>
  <c r="J14" i="176"/>
  <c r="J13" i="176"/>
  <c r="G8" i="174"/>
  <c r="G12" i="174"/>
  <c r="G16" i="174"/>
  <c r="G9" i="174"/>
  <c r="G13" i="174"/>
  <c r="G10" i="174"/>
  <c r="G14" i="174"/>
  <c r="G17" i="174"/>
  <c r="G11" i="174"/>
  <c r="G15" i="174"/>
  <c r="G18" i="174"/>
  <c r="D16" i="174"/>
  <c r="D9" i="174"/>
  <c r="D13" i="174"/>
  <c r="D10" i="174"/>
  <c r="D14" i="174"/>
  <c r="D17" i="174"/>
  <c r="D8" i="174"/>
  <c r="D11" i="174"/>
  <c r="D15" i="174"/>
  <c r="D18" i="174"/>
  <c r="D12" i="174"/>
  <c r="J18" i="174"/>
  <c r="J15" i="174"/>
  <c r="J17" i="174"/>
  <c r="J13" i="174"/>
  <c r="J16" i="174"/>
  <c r="J12" i="174"/>
  <c r="J11" i="174"/>
  <c r="J14" i="174"/>
  <c r="J9" i="174"/>
  <c r="J8" i="174"/>
  <c r="J10" i="174"/>
  <c r="G9" i="181"/>
  <c r="G13" i="181"/>
  <c r="G16" i="181"/>
  <c r="G10" i="181"/>
  <c r="G14" i="181"/>
  <c r="G17" i="181"/>
  <c r="G12" i="181"/>
  <c r="G11" i="181"/>
  <c r="G15" i="181"/>
  <c r="G18" i="181"/>
  <c r="G8" i="181"/>
  <c r="D8" i="181"/>
  <c r="D12" i="181"/>
  <c r="D16" i="181"/>
  <c r="D9" i="181"/>
  <c r="D13" i="181"/>
  <c r="D10" i="181"/>
  <c r="D14" i="181"/>
  <c r="D17" i="181"/>
  <c r="D11" i="181"/>
  <c r="D15" i="181"/>
  <c r="D18" i="181"/>
  <c r="J18" i="181"/>
  <c r="J14" i="181"/>
  <c r="J9" i="181"/>
  <c r="J15" i="181"/>
  <c r="J10" i="181"/>
  <c r="J11" i="181"/>
  <c r="J12" i="181"/>
  <c r="J16" i="181"/>
  <c r="J17" i="181"/>
  <c r="J13" i="181"/>
  <c r="J8" i="181"/>
  <c r="G8" i="177"/>
  <c r="G12" i="177"/>
  <c r="G16" i="177"/>
  <c r="G9" i="177"/>
  <c r="G13" i="177"/>
  <c r="G10" i="177"/>
  <c r="G14" i="177"/>
  <c r="G17" i="177"/>
  <c r="G11" i="177"/>
  <c r="G15" i="177"/>
  <c r="G18" i="177"/>
  <c r="D8" i="177"/>
  <c r="D12" i="177"/>
  <c r="D16" i="177"/>
  <c r="D9" i="177"/>
  <c r="D13" i="177"/>
  <c r="D10" i="177"/>
  <c r="D14" i="177"/>
  <c r="D17" i="177"/>
  <c r="D11" i="177"/>
  <c r="D15" i="177"/>
  <c r="D18" i="177"/>
  <c r="J18" i="177"/>
  <c r="J14" i="177"/>
  <c r="J9" i="177"/>
  <c r="J15" i="177"/>
  <c r="J10" i="177"/>
  <c r="J16" i="177"/>
  <c r="J11" i="177"/>
  <c r="J12" i="177"/>
  <c r="J17" i="177"/>
  <c r="J13" i="177"/>
  <c r="J8" i="177"/>
  <c r="G16" i="173"/>
  <c r="G9" i="173"/>
  <c r="G13" i="173"/>
  <c r="G10" i="173"/>
  <c r="G14" i="173"/>
  <c r="G17" i="173"/>
  <c r="G12" i="173"/>
  <c r="G11" i="173"/>
  <c r="G15" i="173"/>
  <c r="G18" i="173"/>
  <c r="G8" i="173"/>
  <c r="D9" i="173"/>
  <c r="D13" i="173"/>
  <c r="D15" i="173"/>
  <c r="D12" i="173"/>
  <c r="D10" i="173"/>
  <c r="D14" i="173"/>
  <c r="D17" i="173"/>
  <c r="D11" i="173"/>
  <c r="D18" i="173"/>
  <c r="D8" i="173"/>
  <c r="D16" i="173"/>
  <c r="J18" i="173"/>
  <c r="J16" i="173"/>
  <c r="J15" i="173"/>
  <c r="J12" i="173"/>
  <c r="J14" i="173"/>
  <c r="J10" i="173"/>
  <c r="J17" i="173"/>
  <c r="J13" i="173"/>
  <c r="J8" i="173"/>
  <c r="J11" i="173"/>
  <c r="J9" i="173"/>
  <c r="G8" i="180"/>
  <c r="G12" i="180"/>
  <c r="G16" i="180"/>
  <c r="G9" i="180"/>
  <c r="G13" i="180"/>
  <c r="G10" i="180"/>
  <c r="G14" i="180"/>
  <c r="G17" i="180"/>
  <c r="G11" i="180"/>
  <c r="G15" i="180"/>
  <c r="G18" i="180"/>
  <c r="D7" i="180"/>
  <c r="D8" i="180"/>
  <c r="D12" i="180"/>
  <c r="D16" i="180"/>
  <c r="D9" i="180"/>
  <c r="D13" i="180"/>
  <c r="D10" i="180"/>
  <c r="D14" i="180"/>
  <c r="D17" i="180"/>
  <c r="D11" i="180"/>
  <c r="D15" i="180"/>
  <c r="D18" i="180"/>
  <c r="J7" i="180"/>
  <c r="J18" i="180"/>
  <c r="J14" i="180"/>
  <c r="J9" i="180"/>
  <c r="J15" i="180"/>
  <c r="J10" i="180"/>
  <c r="J16" i="180"/>
  <c r="J11" i="180"/>
  <c r="J12" i="180"/>
  <c r="J17" i="180"/>
  <c r="J13" i="180"/>
  <c r="J8" i="180"/>
  <c r="G9" i="182"/>
  <c r="G13" i="182"/>
  <c r="G16" i="182"/>
  <c r="G10" i="182"/>
  <c r="G14" i="182"/>
  <c r="G17" i="182"/>
  <c r="G12" i="182"/>
  <c r="G11" i="182"/>
  <c r="G15" i="182"/>
  <c r="G18" i="182"/>
  <c r="G8" i="182"/>
  <c r="J16" i="182"/>
  <c r="J11" i="182"/>
  <c r="J12" i="182"/>
  <c r="J18" i="182"/>
  <c r="J15" i="182"/>
  <c r="J17" i="182"/>
  <c r="J13" i="182"/>
  <c r="J8" i="182"/>
  <c r="J14" i="182"/>
  <c r="J9" i="182"/>
  <c r="J10" i="182"/>
  <c r="D9" i="182"/>
  <c r="D13" i="182"/>
  <c r="D16" i="182"/>
  <c r="D10" i="182"/>
  <c r="D14" i="182"/>
  <c r="D17" i="182"/>
  <c r="D12" i="182"/>
  <c r="D11" i="182"/>
  <c r="D15" i="182"/>
  <c r="D18" i="182"/>
  <c r="D8" i="182"/>
  <c r="I30" i="183"/>
  <c r="K25" i="183" s="1"/>
  <c r="I30" i="176"/>
  <c r="J7" i="183"/>
  <c r="J7" i="178"/>
  <c r="I30" i="181"/>
  <c r="J7" i="181"/>
  <c r="I30" i="182"/>
  <c r="C30" i="180"/>
  <c r="F30" i="180"/>
  <c r="H22" i="180" s="1"/>
  <c r="I30" i="174"/>
  <c r="K24" i="174" s="1"/>
  <c r="I30" i="178"/>
  <c r="K22" i="178" s="1"/>
  <c r="J7" i="182"/>
  <c r="I30" i="173"/>
  <c r="G7" i="176"/>
  <c r="D7" i="182"/>
  <c r="F30" i="183"/>
  <c r="C30" i="183"/>
  <c r="G7" i="183"/>
  <c r="D7" i="183"/>
  <c r="F30" i="178"/>
  <c r="G7" i="178"/>
  <c r="C30" i="178"/>
  <c r="D7" i="178"/>
  <c r="J7" i="176"/>
  <c r="D7" i="176"/>
  <c r="C30" i="176"/>
  <c r="F30" i="176"/>
  <c r="G7" i="174"/>
  <c r="J7" i="174"/>
  <c r="D7" i="174"/>
  <c r="F30" i="174"/>
  <c r="C30" i="174"/>
  <c r="F30" i="181"/>
  <c r="G7" i="181"/>
  <c r="C30" i="181"/>
  <c r="D7" i="181"/>
  <c r="I30" i="177"/>
  <c r="G7" i="177"/>
  <c r="J7" i="177"/>
  <c r="D7" i="177"/>
  <c r="G7" i="173"/>
  <c r="J7" i="173"/>
  <c r="D7" i="173"/>
  <c r="G7" i="180"/>
  <c r="I30" i="180"/>
  <c r="C30" i="182"/>
  <c r="F30" i="177"/>
  <c r="C30" i="177"/>
  <c r="F30" i="173"/>
  <c r="C30" i="173"/>
  <c r="G7" i="182"/>
  <c r="F30" i="182"/>
  <c r="J28" i="377"/>
  <c r="I28" i="377"/>
  <c r="H28" i="377"/>
  <c r="G28" i="377"/>
  <c r="F28" i="377"/>
  <c r="E28" i="377"/>
  <c r="D28" i="377"/>
  <c r="C28" i="377"/>
  <c r="K27" i="377"/>
  <c r="K26" i="377"/>
  <c r="K25" i="377"/>
  <c r="K24" i="377"/>
  <c r="K23" i="377"/>
  <c r="K22" i="377"/>
  <c r="J19" i="377"/>
  <c r="I19" i="377"/>
  <c r="H19" i="377"/>
  <c r="G19" i="377"/>
  <c r="F19" i="377"/>
  <c r="E19" i="377"/>
  <c r="D19" i="377"/>
  <c r="C19" i="377"/>
  <c r="K7" i="377"/>
  <c r="J28" i="376"/>
  <c r="I28" i="376"/>
  <c r="H28" i="376"/>
  <c r="G28" i="376"/>
  <c r="F28" i="376"/>
  <c r="E28" i="376"/>
  <c r="D28" i="376"/>
  <c r="C28" i="376"/>
  <c r="K27" i="376"/>
  <c r="K26" i="376"/>
  <c r="K25" i="376"/>
  <c r="K24" i="376"/>
  <c r="K23" i="376"/>
  <c r="K22" i="376"/>
  <c r="J19" i="376"/>
  <c r="I19" i="376"/>
  <c r="H19" i="376"/>
  <c r="G19" i="376"/>
  <c r="F19" i="376"/>
  <c r="E19" i="376"/>
  <c r="D19" i="376"/>
  <c r="C19" i="376"/>
  <c r="K7" i="376"/>
  <c r="J28" i="375"/>
  <c r="I28" i="375"/>
  <c r="H28" i="375"/>
  <c r="G28" i="375"/>
  <c r="F28" i="375"/>
  <c r="E28" i="375"/>
  <c r="D28" i="375"/>
  <c r="C28" i="375"/>
  <c r="K27" i="375"/>
  <c r="K26" i="375"/>
  <c r="K25" i="375"/>
  <c r="K24" i="375"/>
  <c r="K23" i="375"/>
  <c r="K22" i="375"/>
  <c r="J19" i="375"/>
  <c r="I19" i="375"/>
  <c r="H19" i="375"/>
  <c r="G19" i="375"/>
  <c r="F19" i="375"/>
  <c r="E19" i="375"/>
  <c r="D19" i="375"/>
  <c r="C19" i="375"/>
  <c r="K7" i="375"/>
  <c r="J28" i="374"/>
  <c r="I28" i="374"/>
  <c r="H28" i="374"/>
  <c r="G28" i="374"/>
  <c r="F28" i="374"/>
  <c r="E28" i="374"/>
  <c r="D28" i="374"/>
  <c r="C28" i="374"/>
  <c r="K27" i="374"/>
  <c r="K26" i="374"/>
  <c r="K25" i="374"/>
  <c r="K24" i="374"/>
  <c r="K23" i="374"/>
  <c r="K22" i="374"/>
  <c r="J19" i="374"/>
  <c r="I19" i="374"/>
  <c r="H19" i="374"/>
  <c r="G19" i="374"/>
  <c r="F19" i="374"/>
  <c r="E19" i="374"/>
  <c r="D19" i="374"/>
  <c r="C19" i="374"/>
  <c r="K7" i="374"/>
  <c r="J28" i="373"/>
  <c r="I28" i="373"/>
  <c r="H28" i="373"/>
  <c r="G28" i="373"/>
  <c r="F28" i="373"/>
  <c r="E28" i="373"/>
  <c r="D28" i="373"/>
  <c r="C28" i="373"/>
  <c r="K27" i="373"/>
  <c r="K26" i="373"/>
  <c r="K25" i="373"/>
  <c r="K24" i="373"/>
  <c r="K23" i="373"/>
  <c r="K22" i="373"/>
  <c r="J19" i="373"/>
  <c r="I19" i="373"/>
  <c r="H19" i="373"/>
  <c r="G19" i="373"/>
  <c r="F19" i="373"/>
  <c r="E19" i="373"/>
  <c r="D19" i="373"/>
  <c r="C19" i="373"/>
  <c r="K7" i="373"/>
  <c r="J28" i="372"/>
  <c r="I28" i="372"/>
  <c r="H28" i="372"/>
  <c r="G28" i="372"/>
  <c r="F28" i="372"/>
  <c r="E28" i="372"/>
  <c r="D28" i="372"/>
  <c r="C28" i="372"/>
  <c r="K27" i="372"/>
  <c r="K26" i="372"/>
  <c r="K25" i="372"/>
  <c r="K24" i="372"/>
  <c r="K23" i="372"/>
  <c r="K22" i="372"/>
  <c r="J19" i="372"/>
  <c r="I19" i="372"/>
  <c r="H19" i="372"/>
  <c r="G19" i="372"/>
  <c r="F19" i="372"/>
  <c r="E19" i="372"/>
  <c r="D19" i="372"/>
  <c r="C19" i="372"/>
  <c r="K7" i="372"/>
  <c r="J28" i="371"/>
  <c r="I28" i="371"/>
  <c r="H28" i="371"/>
  <c r="G28" i="371"/>
  <c r="F28" i="371"/>
  <c r="E28" i="371"/>
  <c r="D28" i="371"/>
  <c r="C28" i="371"/>
  <c r="K27" i="371"/>
  <c r="K26" i="371"/>
  <c r="K25" i="371"/>
  <c r="K24" i="371"/>
  <c r="K23" i="371"/>
  <c r="K22" i="371"/>
  <c r="J19" i="371"/>
  <c r="I19" i="371"/>
  <c r="H19" i="371"/>
  <c r="G19" i="371"/>
  <c r="F19" i="371"/>
  <c r="E19" i="371"/>
  <c r="D19" i="371"/>
  <c r="C19" i="371"/>
  <c r="K7" i="371"/>
  <c r="J28" i="370"/>
  <c r="I28" i="370"/>
  <c r="H28" i="370"/>
  <c r="G28" i="370"/>
  <c r="F28" i="370"/>
  <c r="E28" i="370"/>
  <c r="D28" i="370"/>
  <c r="C28" i="370"/>
  <c r="K27" i="370"/>
  <c r="K26" i="370"/>
  <c r="K25" i="370"/>
  <c r="K24" i="370"/>
  <c r="K23" i="370"/>
  <c r="K22" i="370"/>
  <c r="J19" i="370"/>
  <c r="I19" i="370"/>
  <c r="H19" i="370"/>
  <c r="G19" i="370"/>
  <c r="F19" i="370"/>
  <c r="E19" i="370"/>
  <c r="D19" i="370"/>
  <c r="C19" i="370"/>
  <c r="K7" i="370"/>
  <c r="J28" i="369"/>
  <c r="I28" i="369"/>
  <c r="H28" i="369"/>
  <c r="G28" i="369"/>
  <c r="F28" i="369"/>
  <c r="E28" i="369"/>
  <c r="D28" i="369"/>
  <c r="C28" i="369"/>
  <c r="K27" i="369"/>
  <c r="K26" i="369"/>
  <c r="K25" i="369"/>
  <c r="K24" i="369"/>
  <c r="K23" i="369"/>
  <c r="K22" i="369"/>
  <c r="J19" i="369"/>
  <c r="I19" i="369"/>
  <c r="H19" i="369"/>
  <c r="G19" i="369"/>
  <c r="F19" i="369"/>
  <c r="E19" i="369"/>
  <c r="D19" i="369"/>
  <c r="C19" i="369"/>
  <c r="K7" i="369"/>
  <c r="J28" i="368"/>
  <c r="I28" i="368"/>
  <c r="H28" i="368"/>
  <c r="G28" i="368"/>
  <c r="F28" i="368"/>
  <c r="E28" i="368"/>
  <c r="D28" i="368"/>
  <c r="C28" i="368"/>
  <c r="K27" i="368"/>
  <c r="K26" i="368"/>
  <c r="K25" i="368"/>
  <c r="K24" i="368"/>
  <c r="K23" i="368"/>
  <c r="K22" i="368"/>
  <c r="J19" i="368"/>
  <c r="I19" i="368"/>
  <c r="H19" i="368"/>
  <c r="G19" i="368"/>
  <c r="F19" i="368"/>
  <c r="E19" i="368"/>
  <c r="D19" i="368"/>
  <c r="C19" i="368"/>
  <c r="K7" i="368"/>
  <c r="J28" i="367"/>
  <c r="I28" i="367"/>
  <c r="H28" i="367"/>
  <c r="G28" i="367"/>
  <c r="F28" i="367"/>
  <c r="E28" i="367"/>
  <c r="D28" i="367"/>
  <c r="C28" i="367"/>
  <c r="K27" i="367"/>
  <c r="K26" i="367"/>
  <c r="K25" i="367"/>
  <c r="K24" i="367"/>
  <c r="K23" i="367"/>
  <c r="K22" i="367"/>
  <c r="J19" i="367"/>
  <c r="I19" i="367"/>
  <c r="H19" i="367"/>
  <c r="G19" i="367"/>
  <c r="F19" i="367"/>
  <c r="E19" i="367"/>
  <c r="D19" i="367"/>
  <c r="C19" i="367"/>
  <c r="K7" i="367"/>
  <c r="J28" i="366"/>
  <c r="I28" i="366"/>
  <c r="H28" i="366"/>
  <c r="G28" i="366"/>
  <c r="F28" i="366"/>
  <c r="E28" i="366"/>
  <c r="D28" i="366"/>
  <c r="C28" i="366"/>
  <c r="K27" i="366"/>
  <c r="K26" i="366"/>
  <c r="K25" i="366"/>
  <c r="K24" i="366"/>
  <c r="K23" i="366"/>
  <c r="K22" i="366"/>
  <c r="J19" i="366"/>
  <c r="I19" i="366"/>
  <c r="H19" i="366"/>
  <c r="G19" i="366"/>
  <c r="F19" i="366"/>
  <c r="E19" i="366"/>
  <c r="D19" i="366"/>
  <c r="C19" i="366"/>
  <c r="K7" i="366"/>
  <c r="K26" i="365"/>
  <c r="K25" i="365"/>
  <c r="K24" i="365"/>
  <c r="K23" i="365"/>
  <c r="K22" i="365"/>
  <c r="K7" i="365"/>
  <c r="H30" i="364"/>
  <c r="C30" i="364"/>
  <c r="K27" i="364"/>
  <c r="K26" i="364"/>
  <c r="K25" i="364"/>
  <c r="K24" i="364"/>
  <c r="K23" i="364"/>
  <c r="K22" i="364"/>
  <c r="J30" i="364"/>
  <c r="G30" i="364"/>
  <c r="F30" i="364"/>
  <c r="K7" i="364"/>
  <c r="J30" i="363"/>
  <c r="K7" i="363"/>
  <c r="F30" i="363"/>
  <c r="K27" i="363"/>
  <c r="K26" i="363"/>
  <c r="K25" i="363"/>
  <c r="K24" i="363"/>
  <c r="K23" i="363"/>
  <c r="K22" i="363"/>
  <c r="I28" i="179"/>
  <c r="F28" i="179"/>
  <c r="C28" i="179"/>
  <c r="I19" i="179"/>
  <c r="F19" i="179"/>
  <c r="C19" i="179"/>
  <c r="C28" i="175"/>
  <c r="C19" i="175"/>
  <c r="F28" i="175"/>
  <c r="F19" i="175"/>
  <c r="F19" i="172"/>
  <c r="I28" i="172"/>
  <c r="F28" i="172"/>
  <c r="C28" i="172"/>
  <c r="I19" i="172"/>
  <c r="C19" i="172"/>
  <c r="I28" i="362"/>
  <c r="F28" i="362"/>
  <c r="C28" i="362"/>
  <c r="L27" i="362"/>
  <c r="L26" i="362"/>
  <c r="L25" i="362"/>
  <c r="L24" i="362"/>
  <c r="L23" i="362"/>
  <c r="L22" i="362"/>
  <c r="I19" i="362"/>
  <c r="F19" i="362"/>
  <c r="C19" i="362"/>
  <c r="L18" i="362"/>
  <c r="L16" i="362"/>
  <c r="L12" i="362"/>
  <c r="L11" i="362"/>
  <c r="L10" i="362"/>
  <c r="L9" i="362"/>
  <c r="L8" i="362"/>
  <c r="L7" i="362"/>
  <c r="I28" i="260"/>
  <c r="F28" i="260"/>
  <c r="C28" i="260"/>
  <c r="I19" i="260"/>
  <c r="F19" i="260"/>
  <c r="C19" i="260"/>
  <c r="I28" i="259"/>
  <c r="F28" i="259"/>
  <c r="C28" i="259"/>
  <c r="I19" i="259"/>
  <c r="F19" i="259"/>
  <c r="C19" i="259"/>
  <c r="I28" i="257"/>
  <c r="F28" i="257"/>
  <c r="C28" i="257"/>
  <c r="I19" i="257"/>
  <c r="F19" i="257"/>
  <c r="C19" i="257"/>
  <c r="I28" i="256"/>
  <c r="F28" i="256"/>
  <c r="C28" i="256"/>
  <c r="I19" i="256"/>
  <c r="F19" i="256"/>
  <c r="C19" i="256"/>
  <c r="I28" i="255"/>
  <c r="F28" i="255"/>
  <c r="C28" i="255"/>
  <c r="I19" i="255"/>
  <c r="F19" i="255"/>
  <c r="C19" i="255"/>
  <c r="I28" i="254"/>
  <c r="F28" i="254"/>
  <c r="C28" i="254"/>
  <c r="L27" i="254"/>
  <c r="L26" i="254"/>
  <c r="L25" i="254"/>
  <c r="L24" i="254"/>
  <c r="L23" i="254"/>
  <c r="L22" i="254"/>
  <c r="I19" i="254"/>
  <c r="F19" i="254"/>
  <c r="C19" i="254"/>
  <c r="D7" i="254" s="1"/>
  <c r="L18" i="254"/>
  <c r="L16" i="254"/>
  <c r="L15" i="254"/>
  <c r="L12" i="254"/>
  <c r="L11" i="254"/>
  <c r="L10" i="254"/>
  <c r="L9" i="254"/>
  <c r="L8" i="254"/>
  <c r="L7" i="254"/>
  <c r="I28" i="253"/>
  <c r="F28" i="253"/>
  <c r="C28" i="253"/>
  <c r="L27" i="253"/>
  <c r="L26" i="253"/>
  <c r="L25" i="253"/>
  <c r="L24" i="253"/>
  <c r="L23" i="253"/>
  <c r="L22" i="253"/>
  <c r="I19" i="253"/>
  <c r="F19" i="253"/>
  <c r="C19" i="253"/>
  <c r="L18" i="253"/>
  <c r="L16" i="253"/>
  <c r="L15" i="253"/>
  <c r="L12" i="253"/>
  <c r="L11" i="253"/>
  <c r="L10" i="253"/>
  <c r="L9" i="253"/>
  <c r="L8" i="253"/>
  <c r="L7" i="253"/>
  <c r="I28" i="252"/>
  <c r="F28" i="252"/>
  <c r="C28" i="252"/>
  <c r="L27" i="252"/>
  <c r="L26" i="252"/>
  <c r="L25" i="252"/>
  <c r="L24" i="252"/>
  <c r="L23" i="252"/>
  <c r="L22" i="252"/>
  <c r="I19" i="252"/>
  <c r="F19" i="252"/>
  <c r="C19" i="252"/>
  <c r="L18" i="252"/>
  <c r="L16" i="252"/>
  <c r="L15" i="252"/>
  <c r="L12" i="252"/>
  <c r="L11" i="252"/>
  <c r="L10" i="252"/>
  <c r="L9" i="252"/>
  <c r="L8" i="252"/>
  <c r="L7" i="252"/>
  <c r="I28" i="251"/>
  <c r="F28" i="251"/>
  <c r="C28" i="251"/>
  <c r="I19" i="251"/>
  <c r="F19" i="251"/>
  <c r="C19" i="251"/>
  <c r="I28" i="246"/>
  <c r="F28" i="246"/>
  <c r="C28" i="246"/>
  <c r="I19" i="246"/>
  <c r="F19" i="246"/>
  <c r="C19" i="246"/>
  <c r="I28" i="244"/>
  <c r="F28" i="244"/>
  <c r="C28" i="244"/>
  <c r="I19" i="244"/>
  <c r="F19" i="244"/>
  <c r="C19" i="244"/>
  <c r="I28" i="242"/>
  <c r="F28" i="242"/>
  <c r="C28" i="242"/>
  <c r="I19" i="242"/>
  <c r="F19" i="242"/>
  <c r="C19" i="242"/>
  <c r="I28" i="249"/>
  <c r="F28" i="249"/>
  <c r="C28" i="249"/>
  <c r="I19" i="249"/>
  <c r="F19" i="249"/>
  <c r="C19" i="249"/>
  <c r="I28" i="245"/>
  <c r="F28" i="245"/>
  <c r="C28" i="245"/>
  <c r="I19" i="245"/>
  <c r="F19" i="245"/>
  <c r="C19" i="245"/>
  <c r="I28" i="241"/>
  <c r="F28" i="241"/>
  <c r="C28" i="241"/>
  <c r="I19" i="241"/>
  <c r="F19" i="241"/>
  <c r="C19" i="241"/>
  <c r="I28" i="248"/>
  <c r="F28" i="248"/>
  <c r="C28" i="248"/>
  <c r="I19" i="248"/>
  <c r="F19" i="248"/>
  <c r="C19" i="248"/>
  <c r="I28" i="250"/>
  <c r="F28" i="250"/>
  <c r="C28" i="250"/>
  <c r="I19" i="250"/>
  <c r="F19" i="250"/>
  <c r="C19" i="250"/>
  <c r="I28" i="247"/>
  <c r="F28" i="247"/>
  <c r="C28" i="247"/>
  <c r="I19" i="247"/>
  <c r="F19" i="247"/>
  <c r="C19" i="247"/>
  <c r="I28" i="243"/>
  <c r="F28" i="243"/>
  <c r="C28" i="243"/>
  <c r="I19" i="243"/>
  <c r="F19" i="243"/>
  <c r="C19" i="243"/>
  <c r="I28" i="239"/>
  <c r="F28" i="239"/>
  <c r="C28" i="239"/>
  <c r="I19" i="239"/>
  <c r="F19" i="239"/>
  <c r="C19" i="239"/>
  <c r="L7" i="239"/>
  <c r="I28" i="238"/>
  <c r="F28" i="238"/>
  <c r="C28" i="238"/>
  <c r="L22" i="238"/>
  <c r="L28" i="238" s="1"/>
  <c r="I19" i="238"/>
  <c r="F19" i="238"/>
  <c r="C19" i="238"/>
  <c r="L7" i="238"/>
  <c r="H7" i="180" l="1"/>
  <c r="K22" i="183"/>
  <c r="H23" i="180"/>
  <c r="H27" i="180"/>
  <c r="H26" i="180"/>
  <c r="K23" i="183"/>
  <c r="K26" i="183"/>
  <c r="H8" i="183"/>
  <c r="H12" i="183"/>
  <c r="H16" i="183"/>
  <c r="H9" i="183"/>
  <c r="H13" i="183"/>
  <c r="H10" i="183"/>
  <c r="H14" i="183"/>
  <c r="H17" i="183"/>
  <c r="H11" i="183"/>
  <c r="H15" i="183"/>
  <c r="H18" i="183"/>
  <c r="K15" i="183"/>
  <c r="K11" i="183"/>
  <c r="K13" i="183"/>
  <c r="K17" i="183"/>
  <c r="K16" i="183"/>
  <c r="K14" i="183"/>
  <c r="K9" i="183"/>
  <c r="K12" i="183"/>
  <c r="K10" i="183"/>
  <c r="K18" i="183"/>
  <c r="K8" i="183"/>
  <c r="E8" i="183"/>
  <c r="E12" i="183"/>
  <c r="E16" i="183"/>
  <c r="E9" i="183"/>
  <c r="E13" i="183"/>
  <c r="E10" i="183"/>
  <c r="E14" i="183"/>
  <c r="E17" i="183"/>
  <c r="E11" i="183"/>
  <c r="E15" i="183"/>
  <c r="E18" i="183"/>
  <c r="K24" i="183"/>
  <c r="K27" i="183"/>
  <c r="K7" i="183"/>
  <c r="H8" i="178"/>
  <c r="H12" i="178"/>
  <c r="H16" i="178"/>
  <c r="H9" i="178"/>
  <c r="H13" i="178"/>
  <c r="H10" i="178"/>
  <c r="H14" i="178"/>
  <c r="H17" i="178"/>
  <c r="H11" i="178"/>
  <c r="H15" i="178"/>
  <c r="H18" i="178"/>
  <c r="E9" i="178"/>
  <c r="E13" i="178"/>
  <c r="E12" i="178"/>
  <c r="E10" i="178"/>
  <c r="E14" i="178"/>
  <c r="E17" i="178"/>
  <c r="E8" i="178"/>
  <c r="E11" i="178"/>
  <c r="E15" i="178"/>
  <c r="E18" i="178"/>
  <c r="E16" i="178"/>
  <c r="K26" i="178"/>
  <c r="K18" i="178"/>
  <c r="K17" i="178"/>
  <c r="K15" i="178"/>
  <c r="K14" i="178"/>
  <c r="K13" i="178"/>
  <c r="K12" i="178"/>
  <c r="K16" i="178"/>
  <c r="K11" i="178"/>
  <c r="K10" i="178"/>
  <c r="K9" i="178"/>
  <c r="K8" i="178"/>
  <c r="H8" i="176"/>
  <c r="H12" i="176"/>
  <c r="H16" i="176"/>
  <c r="H13" i="176"/>
  <c r="H14" i="176"/>
  <c r="H15" i="176"/>
  <c r="H9" i="176"/>
  <c r="H10" i="176"/>
  <c r="H17" i="176"/>
  <c r="H11" i="176"/>
  <c r="H18" i="176"/>
  <c r="K7" i="176"/>
  <c r="K15" i="176"/>
  <c r="K18" i="176"/>
  <c r="K8" i="176"/>
  <c r="K17" i="176"/>
  <c r="K16" i="176"/>
  <c r="K11" i="176"/>
  <c r="K12" i="176"/>
  <c r="K10" i="176"/>
  <c r="K14" i="176"/>
  <c r="K13" i="176"/>
  <c r="K9" i="176"/>
  <c r="E8" i="176"/>
  <c r="E12" i="176"/>
  <c r="E16" i="176"/>
  <c r="E17" i="176"/>
  <c r="E15" i="176"/>
  <c r="E9" i="176"/>
  <c r="E13" i="176"/>
  <c r="E11" i="176"/>
  <c r="E10" i="176"/>
  <c r="E14" i="176"/>
  <c r="E18" i="176"/>
  <c r="H8" i="174"/>
  <c r="H12" i="174"/>
  <c r="H16" i="174"/>
  <c r="H9" i="174"/>
  <c r="H13" i="174"/>
  <c r="H10" i="174"/>
  <c r="H14" i="174"/>
  <c r="H17" i="174"/>
  <c r="H11" i="174"/>
  <c r="H15" i="174"/>
  <c r="H18" i="174"/>
  <c r="K15" i="174"/>
  <c r="K10" i="174"/>
  <c r="K16" i="174"/>
  <c r="K11" i="174"/>
  <c r="K12" i="174"/>
  <c r="K18" i="174"/>
  <c r="K9" i="174"/>
  <c r="K17" i="174"/>
  <c r="K13" i="174"/>
  <c r="K8" i="174"/>
  <c r="K14" i="174"/>
  <c r="E8" i="174"/>
  <c r="E9" i="174"/>
  <c r="E13" i="174"/>
  <c r="E12" i="174"/>
  <c r="E10" i="174"/>
  <c r="E14" i="174"/>
  <c r="E17" i="174"/>
  <c r="E11" i="174"/>
  <c r="E15" i="174"/>
  <c r="E18" i="174"/>
  <c r="E16" i="174"/>
  <c r="H9" i="181"/>
  <c r="H13" i="181"/>
  <c r="H8" i="181"/>
  <c r="H10" i="181"/>
  <c r="H14" i="181"/>
  <c r="H17" i="181"/>
  <c r="H16" i="181"/>
  <c r="H11" i="181"/>
  <c r="H15" i="181"/>
  <c r="H18" i="181"/>
  <c r="H12" i="181"/>
  <c r="K27" i="181"/>
  <c r="K18" i="181"/>
  <c r="K14" i="181"/>
  <c r="K9" i="181"/>
  <c r="K10" i="181"/>
  <c r="K15" i="181"/>
  <c r="K16" i="181"/>
  <c r="K11" i="181"/>
  <c r="K12" i="181"/>
  <c r="K17" i="181"/>
  <c r="K13" i="181"/>
  <c r="K8" i="181"/>
  <c r="E8" i="181"/>
  <c r="E12" i="181"/>
  <c r="E16" i="181"/>
  <c r="E9" i="181"/>
  <c r="E13" i="181"/>
  <c r="E10" i="181"/>
  <c r="E14" i="181"/>
  <c r="E17" i="181"/>
  <c r="E11" i="181"/>
  <c r="E15" i="181"/>
  <c r="E18" i="181"/>
  <c r="H8" i="177"/>
  <c r="H12" i="177"/>
  <c r="H16" i="177"/>
  <c r="H9" i="177"/>
  <c r="H13" i="177"/>
  <c r="H10" i="177"/>
  <c r="H14" i="177"/>
  <c r="H17" i="177"/>
  <c r="H11" i="177"/>
  <c r="H15" i="177"/>
  <c r="H18" i="177"/>
  <c r="K25" i="177"/>
  <c r="K18" i="177"/>
  <c r="K14" i="177"/>
  <c r="K9" i="177"/>
  <c r="K15" i="177"/>
  <c r="K10" i="177"/>
  <c r="K16" i="177"/>
  <c r="K11" i="177"/>
  <c r="K12" i="177"/>
  <c r="K17" i="177"/>
  <c r="K13" i="177"/>
  <c r="K8" i="177"/>
  <c r="E8" i="177"/>
  <c r="E12" i="177"/>
  <c r="E16" i="177"/>
  <c r="E9" i="177"/>
  <c r="E13" i="177"/>
  <c r="E10" i="177"/>
  <c r="E14" i="177"/>
  <c r="E17" i="177"/>
  <c r="E11" i="177"/>
  <c r="E15" i="177"/>
  <c r="E18" i="177"/>
  <c r="H9" i="173"/>
  <c r="H13" i="173"/>
  <c r="H10" i="173"/>
  <c r="H14" i="173"/>
  <c r="H17" i="173"/>
  <c r="H12" i="173"/>
  <c r="H11" i="173"/>
  <c r="H15" i="173"/>
  <c r="H18" i="173"/>
  <c r="H8" i="173"/>
  <c r="H16" i="173"/>
  <c r="E9" i="173"/>
  <c r="E13" i="173"/>
  <c r="E15" i="173"/>
  <c r="E18" i="173"/>
  <c r="E12" i="173"/>
  <c r="E16" i="173"/>
  <c r="E10" i="173"/>
  <c r="E14" i="173"/>
  <c r="E17" i="173"/>
  <c r="E11" i="173"/>
  <c r="E8" i="173"/>
  <c r="K23" i="173"/>
  <c r="K8" i="173"/>
  <c r="K18" i="173"/>
  <c r="K17" i="173"/>
  <c r="K13" i="173"/>
  <c r="K15" i="173"/>
  <c r="K16" i="173"/>
  <c r="K10" i="173"/>
  <c r="K11" i="173"/>
  <c r="K14" i="173"/>
  <c r="K9" i="173"/>
  <c r="K12" i="173"/>
  <c r="H24" i="180"/>
  <c r="H8" i="180"/>
  <c r="H12" i="180"/>
  <c r="H16" i="180"/>
  <c r="H9" i="180"/>
  <c r="H13" i="180"/>
  <c r="H10" i="180"/>
  <c r="H14" i="180"/>
  <c r="H17" i="180"/>
  <c r="H11" i="180"/>
  <c r="H15" i="180"/>
  <c r="H18" i="180"/>
  <c r="E27" i="180"/>
  <c r="E8" i="180"/>
  <c r="E12" i="180"/>
  <c r="E16" i="180"/>
  <c r="E9" i="180"/>
  <c r="E13" i="180"/>
  <c r="E10" i="180"/>
  <c r="E14" i="180"/>
  <c r="E17" i="180"/>
  <c r="E11" i="180"/>
  <c r="E15" i="180"/>
  <c r="E18" i="180"/>
  <c r="K18" i="180"/>
  <c r="K14" i="180"/>
  <c r="K9" i="180"/>
  <c r="K15" i="180"/>
  <c r="K10" i="180"/>
  <c r="K16" i="180"/>
  <c r="K11" i="180"/>
  <c r="K12" i="180"/>
  <c r="K17" i="180"/>
  <c r="K13" i="180"/>
  <c r="K8" i="180"/>
  <c r="H8" i="182"/>
  <c r="H12" i="182"/>
  <c r="H16" i="182"/>
  <c r="H9" i="182"/>
  <c r="H13" i="182"/>
  <c r="H10" i="182"/>
  <c r="H14" i="182"/>
  <c r="H17" i="182"/>
  <c r="H11" i="182"/>
  <c r="H15" i="182"/>
  <c r="H18" i="182"/>
  <c r="E9" i="182"/>
  <c r="E13" i="182"/>
  <c r="E8" i="182"/>
  <c r="E10" i="182"/>
  <c r="E14" i="182"/>
  <c r="E17" i="182"/>
  <c r="E16" i="182"/>
  <c r="E11" i="182"/>
  <c r="E15" i="182"/>
  <c r="E18" i="182"/>
  <c r="E12" i="182"/>
  <c r="K23" i="182"/>
  <c r="K18" i="182"/>
  <c r="K8" i="182"/>
  <c r="K15" i="182"/>
  <c r="K17" i="182"/>
  <c r="K13" i="182"/>
  <c r="K11" i="182"/>
  <c r="K14" i="182"/>
  <c r="K9" i="182"/>
  <c r="K12" i="182"/>
  <c r="K16" i="182"/>
  <c r="K10" i="182"/>
  <c r="G8" i="179"/>
  <c r="G12" i="179"/>
  <c r="G16" i="179"/>
  <c r="G9" i="179"/>
  <c r="G13" i="179"/>
  <c r="G10" i="179"/>
  <c r="G14" i="179"/>
  <c r="G17" i="179"/>
  <c r="G11" i="179"/>
  <c r="G15" i="179"/>
  <c r="G18" i="179"/>
  <c r="D8" i="179"/>
  <c r="D12" i="179"/>
  <c r="D16" i="179"/>
  <c r="D9" i="179"/>
  <c r="D13" i="179"/>
  <c r="D10" i="179"/>
  <c r="D14" i="179"/>
  <c r="D17" i="179"/>
  <c r="D11" i="179"/>
  <c r="D15" i="179"/>
  <c r="D18" i="179"/>
  <c r="J18" i="179"/>
  <c r="J14" i="179"/>
  <c r="J9" i="179"/>
  <c r="J10" i="179"/>
  <c r="J12" i="179"/>
  <c r="J15" i="179"/>
  <c r="J16" i="179"/>
  <c r="J11" i="179"/>
  <c r="J17" i="179"/>
  <c r="J13" i="179"/>
  <c r="J8" i="179"/>
  <c r="G8" i="175"/>
  <c r="G12" i="175"/>
  <c r="G16" i="175"/>
  <c r="G9" i="175"/>
  <c r="G13" i="175"/>
  <c r="G10" i="175"/>
  <c r="G14" i="175"/>
  <c r="G17" i="175"/>
  <c r="G11" i="175"/>
  <c r="G15" i="175"/>
  <c r="G18" i="175"/>
  <c r="D9" i="175"/>
  <c r="D13" i="175"/>
  <c r="D16" i="175"/>
  <c r="D10" i="175"/>
  <c r="D14" i="175"/>
  <c r="D17" i="175"/>
  <c r="D12" i="175"/>
  <c r="D11" i="175"/>
  <c r="D15" i="175"/>
  <c r="D18" i="175"/>
  <c r="D8" i="175"/>
  <c r="G8" i="172"/>
  <c r="G12" i="172"/>
  <c r="G16" i="172"/>
  <c r="G18" i="172"/>
  <c r="G9" i="172"/>
  <c r="G13" i="172"/>
  <c r="G11" i="172"/>
  <c r="G10" i="172"/>
  <c r="G14" i="172"/>
  <c r="G17" i="172"/>
  <c r="G15" i="172"/>
  <c r="J18" i="172"/>
  <c r="J14" i="172"/>
  <c r="J9" i="172"/>
  <c r="J15" i="172"/>
  <c r="J10" i="172"/>
  <c r="J16" i="172"/>
  <c r="J11" i="172"/>
  <c r="J12" i="172"/>
  <c r="J13" i="172"/>
  <c r="J17" i="172"/>
  <c r="J8" i="172"/>
  <c r="D8" i="172"/>
  <c r="D12" i="172"/>
  <c r="D16" i="172"/>
  <c r="D9" i="172"/>
  <c r="D13" i="172"/>
  <c r="D10" i="172"/>
  <c r="D14" i="172"/>
  <c r="D17" i="172"/>
  <c r="D11" i="172"/>
  <c r="D15" i="172"/>
  <c r="D18" i="172"/>
  <c r="J8" i="362"/>
  <c r="J12" i="362"/>
  <c r="J16" i="362"/>
  <c r="J9" i="362"/>
  <c r="J13" i="362"/>
  <c r="J10" i="362"/>
  <c r="J14" i="362"/>
  <c r="J17" i="362"/>
  <c r="J11" i="362"/>
  <c r="J15" i="362"/>
  <c r="J18" i="362"/>
  <c r="G9" i="362"/>
  <c r="G13" i="362"/>
  <c r="G8" i="362"/>
  <c r="G16" i="362"/>
  <c r="G10" i="362"/>
  <c r="G14" i="362"/>
  <c r="G17" i="362"/>
  <c r="G11" i="362"/>
  <c r="G15" i="362"/>
  <c r="G18" i="362"/>
  <c r="G12" i="362"/>
  <c r="D8" i="362"/>
  <c r="D12" i="362"/>
  <c r="D16" i="362"/>
  <c r="D17" i="362"/>
  <c r="D18" i="362"/>
  <c r="D9" i="362"/>
  <c r="D13" i="362"/>
  <c r="D14" i="362"/>
  <c r="D15" i="362"/>
  <c r="D10" i="362"/>
  <c r="D11" i="362"/>
  <c r="J8" i="260"/>
  <c r="J12" i="260"/>
  <c r="J16" i="260"/>
  <c r="J9" i="260"/>
  <c r="J13" i="260"/>
  <c r="J15" i="260"/>
  <c r="J10" i="260"/>
  <c r="J14" i="260"/>
  <c r="J17" i="260"/>
  <c r="J11" i="260"/>
  <c r="J18" i="260"/>
  <c r="D8" i="260"/>
  <c r="D12" i="260"/>
  <c r="D16" i="260"/>
  <c r="D9" i="260"/>
  <c r="D13" i="260"/>
  <c r="D10" i="260"/>
  <c r="D14" i="260"/>
  <c r="D17" i="260"/>
  <c r="D11" i="260"/>
  <c r="D15" i="260"/>
  <c r="D18" i="260"/>
  <c r="G8" i="260"/>
  <c r="G12" i="260"/>
  <c r="G16" i="260"/>
  <c r="G9" i="260"/>
  <c r="G13" i="260"/>
  <c r="G10" i="260"/>
  <c r="G14" i="260"/>
  <c r="G17" i="260"/>
  <c r="G11" i="260"/>
  <c r="G15" i="260"/>
  <c r="G18" i="260"/>
  <c r="J8" i="259"/>
  <c r="J12" i="259"/>
  <c r="J16" i="259"/>
  <c r="J9" i="259"/>
  <c r="J13" i="259"/>
  <c r="J10" i="259"/>
  <c r="J14" i="259"/>
  <c r="J17" i="259"/>
  <c r="J11" i="259"/>
  <c r="J15" i="259"/>
  <c r="J18" i="259"/>
  <c r="D8" i="259"/>
  <c r="D12" i="259"/>
  <c r="D16" i="259"/>
  <c r="D10" i="259"/>
  <c r="D15" i="259"/>
  <c r="D9" i="259"/>
  <c r="D13" i="259"/>
  <c r="D14" i="259"/>
  <c r="D18" i="259"/>
  <c r="D17" i="259"/>
  <c r="D11" i="259"/>
  <c r="G9" i="259"/>
  <c r="G13" i="259"/>
  <c r="G16" i="259"/>
  <c r="G10" i="259"/>
  <c r="G14" i="259"/>
  <c r="G17" i="259"/>
  <c r="G12" i="259"/>
  <c r="G11" i="259"/>
  <c r="G15" i="259"/>
  <c r="G18" i="259"/>
  <c r="G8" i="259"/>
  <c r="J8" i="257"/>
  <c r="J12" i="257"/>
  <c r="J16" i="257"/>
  <c r="J9" i="257"/>
  <c r="J13" i="257"/>
  <c r="J10" i="257"/>
  <c r="J14" i="257"/>
  <c r="J17" i="257"/>
  <c r="J11" i="257"/>
  <c r="J15" i="257"/>
  <c r="J18" i="257"/>
  <c r="D8" i="257"/>
  <c r="D12" i="257"/>
  <c r="D16" i="257"/>
  <c r="D9" i="257"/>
  <c r="D13" i="257"/>
  <c r="D10" i="257"/>
  <c r="D14" i="257"/>
  <c r="D17" i="257"/>
  <c r="D11" i="257"/>
  <c r="D15" i="257"/>
  <c r="D18" i="257"/>
  <c r="G8" i="257"/>
  <c r="G12" i="257"/>
  <c r="G16" i="257"/>
  <c r="G11" i="257"/>
  <c r="G9" i="257"/>
  <c r="G13" i="257"/>
  <c r="G18" i="257"/>
  <c r="G10" i="257"/>
  <c r="G14" i="257"/>
  <c r="G17" i="257"/>
  <c r="G15" i="257"/>
  <c r="J8" i="256"/>
  <c r="J12" i="256"/>
  <c r="J16" i="256"/>
  <c r="J15" i="256"/>
  <c r="J9" i="256"/>
  <c r="J13" i="256"/>
  <c r="J11" i="256"/>
  <c r="J10" i="256"/>
  <c r="J14" i="256"/>
  <c r="J17" i="256"/>
  <c r="J18" i="256"/>
  <c r="D8" i="256"/>
  <c r="D12" i="256"/>
  <c r="D16" i="256"/>
  <c r="D9" i="256"/>
  <c r="D13" i="256"/>
  <c r="D10" i="256"/>
  <c r="D14" i="256"/>
  <c r="D17" i="256"/>
  <c r="D11" i="256"/>
  <c r="D15" i="256"/>
  <c r="D18" i="256"/>
  <c r="G8" i="256"/>
  <c r="G12" i="256"/>
  <c r="G16" i="256"/>
  <c r="G9" i="256"/>
  <c r="G13" i="256"/>
  <c r="G10" i="256"/>
  <c r="G14" i="256"/>
  <c r="G17" i="256"/>
  <c r="G11" i="256"/>
  <c r="G15" i="256"/>
  <c r="G18" i="256"/>
  <c r="J8" i="255"/>
  <c r="J12" i="255"/>
  <c r="J16" i="255"/>
  <c r="J9" i="255"/>
  <c r="J13" i="255"/>
  <c r="J10" i="255"/>
  <c r="J14" i="255"/>
  <c r="J17" i="255"/>
  <c r="J11" i="255"/>
  <c r="J15" i="255"/>
  <c r="J18" i="255"/>
  <c r="D8" i="255"/>
  <c r="D12" i="255"/>
  <c r="D16" i="255"/>
  <c r="D18" i="255"/>
  <c r="D9" i="255"/>
  <c r="D13" i="255"/>
  <c r="D15" i="255"/>
  <c r="D10" i="255"/>
  <c r="D14" i="255"/>
  <c r="D17" i="255"/>
  <c r="D11" i="255"/>
  <c r="G8" i="255"/>
  <c r="G12" i="255"/>
  <c r="G16" i="255"/>
  <c r="G9" i="255"/>
  <c r="G13" i="255"/>
  <c r="G10" i="255"/>
  <c r="G14" i="255"/>
  <c r="G17" i="255"/>
  <c r="G11" i="255"/>
  <c r="G15" i="255"/>
  <c r="G18" i="255"/>
  <c r="J8" i="254"/>
  <c r="J12" i="254"/>
  <c r="J16" i="254"/>
  <c r="J9" i="254"/>
  <c r="J13" i="254"/>
  <c r="J10" i="254"/>
  <c r="J14" i="254"/>
  <c r="J17" i="254"/>
  <c r="J11" i="254"/>
  <c r="J15" i="254"/>
  <c r="J18" i="254"/>
  <c r="G8" i="254"/>
  <c r="G12" i="254"/>
  <c r="G16" i="254"/>
  <c r="G9" i="254"/>
  <c r="G13" i="254"/>
  <c r="G10" i="254"/>
  <c r="G14" i="254"/>
  <c r="G17" i="254"/>
  <c r="G11" i="254"/>
  <c r="G15" i="254"/>
  <c r="G18" i="254"/>
  <c r="D8" i="254"/>
  <c r="D12" i="254"/>
  <c r="D16" i="254"/>
  <c r="D18" i="254"/>
  <c r="D9" i="254"/>
  <c r="D13" i="254"/>
  <c r="D15" i="254"/>
  <c r="D10" i="254"/>
  <c r="D14" i="254"/>
  <c r="D17" i="254"/>
  <c r="D11" i="254"/>
  <c r="J8" i="253"/>
  <c r="J12" i="253"/>
  <c r="J16" i="253"/>
  <c r="J9" i="253"/>
  <c r="J13" i="253"/>
  <c r="J10" i="253"/>
  <c r="J14" i="253"/>
  <c r="J17" i="253"/>
  <c r="J11" i="253"/>
  <c r="J15" i="253"/>
  <c r="J18" i="253"/>
  <c r="G8" i="253"/>
  <c r="G12" i="253"/>
  <c r="G16" i="253"/>
  <c r="G9" i="253"/>
  <c r="G13" i="253"/>
  <c r="G10" i="253"/>
  <c r="G14" i="253"/>
  <c r="G17" i="253"/>
  <c r="G11" i="253"/>
  <c r="G15" i="253"/>
  <c r="G18" i="253"/>
  <c r="D8" i="253"/>
  <c r="D12" i="253"/>
  <c r="D16" i="253"/>
  <c r="D9" i="253"/>
  <c r="D13" i="253"/>
  <c r="D10" i="253"/>
  <c r="D14" i="253"/>
  <c r="D17" i="253"/>
  <c r="D11" i="253"/>
  <c r="D15" i="253"/>
  <c r="D18" i="253"/>
  <c r="J8" i="252"/>
  <c r="J12" i="252"/>
  <c r="J16" i="252"/>
  <c r="J9" i="252"/>
  <c r="J13" i="252"/>
  <c r="J10" i="252"/>
  <c r="J14" i="252"/>
  <c r="J17" i="252"/>
  <c r="J11" i="252"/>
  <c r="J15" i="252"/>
  <c r="J18" i="252"/>
  <c r="G8" i="252"/>
  <c r="G12" i="252"/>
  <c r="G16" i="252"/>
  <c r="G9" i="252"/>
  <c r="G13" i="252"/>
  <c r="G15" i="252"/>
  <c r="G10" i="252"/>
  <c r="G14" i="252"/>
  <c r="G17" i="252"/>
  <c r="G11" i="252"/>
  <c r="G18" i="252"/>
  <c r="D8" i="252"/>
  <c r="D12" i="252"/>
  <c r="D16" i="252"/>
  <c r="D9" i="252"/>
  <c r="D13" i="252"/>
  <c r="D10" i="252"/>
  <c r="D14" i="252"/>
  <c r="D17" i="252"/>
  <c r="D11" i="252"/>
  <c r="D15" i="252"/>
  <c r="D18" i="252"/>
  <c r="J7" i="251"/>
  <c r="J8" i="251"/>
  <c r="J12" i="251"/>
  <c r="J16" i="251"/>
  <c r="J9" i="251"/>
  <c r="J13" i="251"/>
  <c r="J10" i="251"/>
  <c r="J14" i="251"/>
  <c r="J17" i="251"/>
  <c r="J11" i="251"/>
  <c r="J15" i="251"/>
  <c r="J18" i="251"/>
  <c r="G8" i="251"/>
  <c r="G12" i="251"/>
  <c r="G16" i="251"/>
  <c r="G9" i="251"/>
  <c r="G13" i="251"/>
  <c r="G15" i="251"/>
  <c r="G18" i="251"/>
  <c r="G10" i="251"/>
  <c r="G14" i="251"/>
  <c r="G17" i="251"/>
  <c r="G11" i="251"/>
  <c r="D9" i="251"/>
  <c r="D13" i="251"/>
  <c r="D12" i="251"/>
  <c r="D10" i="251"/>
  <c r="D14" i="251"/>
  <c r="D17" i="251"/>
  <c r="D16" i="251"/>
  <c r="D11" i="251"/>
  <c r="D15" i="251"/>
  <c r="D18" i="251"/>
  <c r="D8" i="251"/>
  <c r="J8" i="246"/>
  <c r="J12" i="246"/>
  <c r="J16" i="246"/>
  <c r="J9" i="246"/>
  <c r="J13" i="246"/>
  <c r="J10" i="246"/>
  <c r="J14" i="246"/>
  <c r="J17" i="246"/>
  <c r="J11" i="246"/>
  <c r="J15" i="246"/>
  <c r="J18" i="246"/>
  <c r="G8" i="246"/>
  <c r="G12" i="246"/>
  <c r="G16" i="246"/>
  <c r="G9" i="246"/>
  <c r="G13" i="246"/>
  <c r="G10" i="246"/>
  <c r="G14" i="246"/>
  <c r="G17" i="246"/>
  <c r="G11" i="246"/>
  <c r="G15" i="246"/>
  <c r="G18" i="246"/>
  <c r="D9" i="246"/>
  <c r="D13" i="246"/>
  <c r="D12" i="246"/>
  <c r="D10" i="246"/>
  <c r="D14" i="246"/>
  <c r="D17" i="246"/>
  <c r="D8" i="246"/>
  <c r="D11" i="246"/>
  <c r="D15" i="246"/>
  <c r="D18" i="246"/>
  <c r="D16" i="246"/>
  <c r="J8" i="244"/>
  <c r="J12" i="244"/>
  <c r="J16" i="244"/>
  <c r="J9" i="244"/>
  <c r="J13" i="244"/>
  <c r="J10" i="244"/>
  <c r="J14" i="244"/>
  <c r="J17" i="244"/>
  <c r="J11" i="244"/>
  <c r="J15" i="244"/>
  <c r="J18" i="244"/>
  <c r="G8" i="244"/>
  <c r="G12" i="244"/>
  <c r="G16" i="244"/>
  <c r="G9" i="244"/>
  <c r="G13" i="244"/>
  <c r="G10" i="244"/>
  <c r="G14" i="244"/>
  <c r="G17" i="244"/>
  <c r="G11" i="244"/>
  <c r="G15" i="244"/>
  <c r="G18" i="244"/>
  <c r="D8" i="244"/>
  <c r="D12" i="244"/>
  <c r="D16" i="244"/>
  <c r="D9" i="244"/>
  <c r="D13" i="244"/>
  <c r="D10" i="244"/>
  <c r="D14" i="244"/>
  <c r="D17" i="244"/>
  <c r="D11" i="244"/>
  <c r="D15" i="244"/>
  <c r="D18" i="244"/>
  <c r="J8" i="242"/>
  <c r="J12" i="242"/>
  <c r="J16" i="242"/>
  <c r="J9" i="242"/>
  <c r="J13" i="242"/>
  <c r="J10" i="242"/>
  <c r="J14" i="242"/>
  <c r="J17" i="242"/>
  <c r="J11" i="242"/>
  <c r="J15" i="242"/>
  <c r="J18" i="242"/>
  <c r="G8" i="242"/>
  <c r="G12" i="242"/>
  <c r="G16" i="242"/>
  <c r="G9" i="242"/>
  <c r="G13" i="242"/>
  <c r="G10" i="242"/>
  <c r="G14" i="242"/>
  <c r="G17" i="242"/>
  <c r="G11" i="242"/>
  <c r="G15" i="242"/>
  <c r="G18" i="242"/>
  <c r="D8" i="242"/>
  <c r="D12" i="242"/>
  <c r="D16" i="242"/>
  <c r="D9" i="242"/>
  <c r="D13" i="242"/>
  <c r="D10" i="242"/>
  <c r="D14" i="242"/>
  <c r="D17" i="242"/>
  <c r="D11" i="242"/>
  <c r="D15" i="242"/>
  <c r="D18" i="242"/>
  <c r="J8" i="249"/>
  <c r="J12" i="249"/>
  <c r="J16" i="249"/>
  <c r="J9" i="249"/>
  <c r="J13" i="249"/>
  <c r="J10" i="249"/>
  <c r="J14" i="249"/>
  <c r="J17" i="249"/>
  <c r="J11" i="249"/>
  <c r="J15" i="249"/>
  <c r="J18" i="249"/>
  <c r="G8" i="249"/>
  <c r="G12" i="249"/>
  <c r="G16" i="249"/>
  <c r="G9" i="249"/>
  <c r="G13" i="249"/>
  <c r="G10" i="249"/>
  <c r="G14" i="249"/>
  <c r="G17" i="249"/>
  <c r="G11" i="249"/>
  <c r="G15" i="249"/>
  <c r="G18" i="249"/>
  <c r="D9" i="249"/>
  <c r="D13" i="249"/>
  <c r="D10" i="249"/>
  <c r="D14" i="249"/>
  <c r="D17" i="249"/>
  <c r="D8" i="249"/>
  <c r="D11" i="249"/>
  <c r="D15" i="249"/>
  <c r="D18" i="249"/>
  <c r="D12" i="249"/>
  <c r="D16" i="249"/>
  <c r="J8" i="245"/>
  <c r="J9" i="245"/>
  <c r="J13" i="245"/>
  <c r="J10" i="245"/>
  <c r="J14" i="245"/>
  <c r="J17" i="245"/>
  <c r="J16" i="245"/>
  <c r="J11" i="245"/>
  <c r="J15" i="245"/>
  <c r="J18" i="245"/>
  <c r="J12" i="245"/>
  <c r="G8" i="245"/>
  <c r="G12" i="245"/>
  <c r="G16" i="245"/>
  <c r="G9" i="245"/>
  <c r="G13" i="245"/>
  <c r="G10" i="245"/>
  <c r="G14" i="245"/>
  <c r="G17" i="245"/>
  <c r="G11" i="245"/>
  <c r="G15" i="245"/>
  <c r="G18" i="245"/>
  <c r="D8" i="245"/>
  <c r="D12" i="245"/>
  <c r="D16" i="245"/>
  <c r="D9" i="245"/>
  <c r="D13" i="245"/>
  <c r="D10" i="245"/>
  <c r="D14" i="245"/>
  <c r="D17" i="245"/>
  <c r="D11" i="245"/>
  <c r="D15" i="245"/>
  <c r="D18" i="245"/>
  <c r="J8" i="241"/>
  <c r="J12" i="241"/>
  <c r="J16" i="241"/>
  <c r="J9" i="241"/>
  <c r="J13" i="241"/>
  <c r="J10" i="241"/>
  <c r="J14" i="241"/>
  <c r="J17" i="241"/>
  <c r="J11" i="241"/>
  <c r="J15" i="241"/>
  <c r="J18" i="241"/>
  <c r="G8" i="241"/>
  <c r="G9" i="241"/>
  <c r="G13" i="241"/>
  <c r="G10" i="241"/>
  <c r="G14" i="241"/>
  <c r="G17" i="241"/>
  <c r="G16" i="241"/>
  <c r="G11" i="241"/>
  <c r="G15" i="241"/>
  <c r="G18" i="241"/>
  <c r="G12" i="241"/>
  <c r="D8" i="241"/>
  <c r="D12" i="241"/>
  <c r="D16" i="241"/>
  <c r="D9" i="241"/>
  <c r="D13" i="241"/>
  <c r="D15" i="241"/>
  <c r="D10" i="241"/>
  <c r="D14" i="241"/>
  <c r="D17" i="241"/>
  <c r="D11" i="241"/>
  <c r="D18" i="241"/>
  <c r="J8" i="248"/>
  <c r="J12" i="248"/>
  <c r="J16" i="248"/>
  <c r="J9" i="248"/>
  <c r="J13" i="248"/>
  <c r="J10" i="248"/>
  <c r="J14" i="248"/>
  <c r="J17" i="248"/>
  <c r="J11" i="248"/>
  <c r="J15" i="248"/>
  <c r="J18" i="248"/>
  <c r="G8" i="248"/>
  <c r="G12" i="248"/>
  <c r="G16" i="248"/>
  <c r="G9" i="248"/>
  <c r="G13" i="248"/>
  <c r="G10" i="248"/>
  <c r="G14" i="248"/>
  <c r="G17" i="248"/>
  <c r="G11" i="248"/>
  <c r="G15" i="248"/>
  <c r="G18" i="248"/>
  <c r="D8" i="248"/>
  <c r="D12" i="248"/>
  <c r="D16" i="248"/>
  <c r="D18" i="248"/>
  <c r="D9" i="248"/>
  <c r="D13" i="248"/>
  <c r="D15" i="248"/>
  <c r="D10" i="248"/>
  <c r="D14" i="248"/>
  <c r="D17" i="248"/>
  <c r="D11" i="248"/>
  <c r="J8" i="250"/>
  <c r="J12" i="250"/>
  <c r="J16" i="250"/>
  <c r="J9" i="250"/>
  <c r="J13" i="250"/>
  <c r="J10" i="250"/>
  <c r="J14" i="250"/>
  <c r="J17" i="250"/>
  <c r="J11" i="250"/>
  <c r="J15" i="250"/>
  <c r="J18" i="250"/>
  <c r="G8" i="250"/>
  <c r="G12" i="250"/>
  <c r="G16" i="250"/>
  <c r="G9" i="250"/>
  <c r="G13" i="250"/>
  <c r="G10" i="250"/>
  <c r="G14" i="250"/>
  <c r="G17" i="250"/>
  <c r="G11" i="250"/>
  <c r="G15" i="250"/>
  <c r="G18" i="250"/>
  <c r="D8" i="250"/>
  <c r="D12" i="250"/>
  <c r="D16" i="250"/>
  <c r="D9" i="250"/>
  <c r="D13" i="250"/>
  <c r="D10" i="250"/>
  <c r="D14" i="250"/>
  <c r="D17" i="250"/>
  <c r="D11" i="250"/>
  <c r="D15" i="250"/>
  <c r="D18" i="250"/>
  <c r="J8" i="247"/>
  <c r="J12" i="247"/>
  <c r="J16" i="247"/>
  <c r="J9" i="247"/>
  <c r="J13" i="247"/>
  <c r="J10" i="247"/>
  <c r="J14" i="247"/>
  <c r="J17" i="247"/>
  <c r="J11" i="247"/>
  <c r="J15" i="247"/>
  <c r="J18" i="247"/>
  <c r="G9" i="247"/>
  <c r="G13" i="247"/>
  <c r="G12" i="247"/>
  <c r="G10" i="247"/>
  <c r="G14" i="247"/>
  <c r="G17" i="247"/>
  <c r="G8" i="247"/>
  <c r="G16" i="247"/>
  <c r="G11" i="247"/>
  <c r="G15" i="247"/>
  <c r="G18" i="247"/>
  <c r="D9" i="247"/>
  <c r="D13" i="247"/>
  <c r="D8" i="247"/>
  <c r="D10" i="247"/>
  <c r="D14" i="247"/>
  <c r="D17" i="247"/>
  <c r="D12" i="247"/>
  <c r="D11" i="247"/>
  <c r="D15" i="247"/>
  <c r="D18" i="247"/>
  <c r="D16" i="247"/>
  <c r="J8" i="243"/>
  <c r="J12" i="243"/>
  <c r="J16" i="243"/>
  <c r="J9" i="243"/>
  <c r="J13" i="243"/>
  <c r="J10" i="243"/>
  <c r="J14" i="243"/>
  <c r="J17" i="243"/>
  <c r="J11" i="243"/>
  <c r="J15" i="243"/>
  <c r="J18" i="243"/>
  <c r="G8" i="243"/>
  <c r="G12" i="243"/>
  <c r="G16" i="243"/>
  <c r="G11" i="243"/>
  <c r="G18" i="243"/>
  <c r="G9" i="243"/>
  <c r="G13" i="243"/>
  <c r="G10" i="243"/>
  <c r="G14" i="243"/>
  <c r="G17" i="243"/>
  <c r="G15" i="243"/>
  <c r="D8" i="243"/>
  <c r="D12" i="243"/>
  <c r="D16" i="243"/>
  <c r="D18" i="243"/>
  <c r="D9" i="243"/>
  <c r="D13" i="243"/>
  <c r="D11" i="243"/>
  <c r="D10" i="243"/>
  <c r="D14" i="243"/>
  <c r="D17" i="243"/>
  <c r="D15" i="243"/>
  <c r="J7" i="239"/>
  <c r="J8" i="239"/>
  <c r="J12" i="239"/>
  <c r="J16" i="239"/>
  <c r="J13" i="239"/>
  <c r="J10" i="239"/>
  <c r="J14" i="239"/>
  <c r="J17" i="239"/>
  <c r="J9" i="239"/>
  <c r="J11" i="239"/>
  <c r="J15" i="239"/>
  <c r="J18" i="239"/>
  <c r="G8" i="239"/>
  <c r="G12" i="239"/>
  <c r="G16" i="239"/>
  <c r="G9" i="239"/>
  <c r="G13" i="239"/>
  <c r="G10" i="239"/>
  <c r="G14" i="239"/>
  <c r="G17" i="239"/>
  <c r="G11" i="239"/>
  <c r="G15" i="239"/>
  <c r="G18" i="239"/>
  <c r="D8" i="239"/>
  <c r="D12" i="239"/>
  <c r="D16" i="239"/>
  <c r="D9" i="239"/>
  <c r="D13" i="239"/>
  <c r="D10" i="239"/>
  <c r="D14" i="239"/>
  <c r="D17" i="239"/>
  <c r="D11" i="239"/>
  <c r="D15" i="239"/>
  <c r="D18" i="239"/>
  <c r="J8" i="238"/>
  <c r="J12" i="238"/>
  <c r="J16" i="238"/>
  <c r="J9" i="238"/>
  <c r="J13" i="238"/>
  <c r="J10" i="238"/>
  <c r="J14" i="238"/>
  <c r="J17" i="238"/>
  <c r="J11" i="238"/>
  <c r="J15" i="238"/>
  <c r="J18" i="238"/>
  <c r="G9" i="238"/>
  <c r="G13" i="238"/>
  <c r="G12" i="238"/>
  <c r="G16" i="238"/>
  <c r="G10" i="238"/>
  <c r="G14" i="238"/>
  <c r="G17" i="238"/>
  <c r="G8" i="238"/>
  <c r="G11" i="238"/>
  <c r="G15" i="238"/>
  <c r="G18" i="238"/>
  <c r="D8" i="238"/>
  <c r="D12" i="238"/>
  <c r="D16" i="238"/>
  <c r="D9" i="238"/>
  <c r="D13" i="238"/>
  <c r="D10" i="238"/>
  <c r="D14" i="238"/>
  <c r="D17" i="238"/>
  <c r="D11" i="238"/>
  <c r="D15" i="238"/>
  <c r="D18" i="238"/>
  <c r="D7" i="238"/>
  <c r="K23" i="174"/>
  <c r="K22" i="174"/>
  <c r="K25" i="174"/>
  <c r="K27" i="176"/>
  <c r="C30" i="250"/>
  <c r="E22" i="250" s="1"/>
  <c r="K22" i="176"/>
  <c r="E22" i="180"/>
  <c r="K26" i="176"/>
  <c r="K24" i="181"/>
  <c r="K24" i="176"/>
  <c r="K25" i="176"/>
  <c r="K26" i="181"/>
  <c r="K23" i="176"/>
  <c r="K25" i="181"/>
  <c r="K23" i="181"/>
  <c r="K7" i="181"/>
  <c r="K22" i="181"/>
  <c r="K27" i="177"/>
  <c r="H25" i="180"/>
  <c r="K27" i="182"/>
  <c r="K25" i="182"/>
  <c r="K7" i="182"/>
  <c r="K26" i="182"/>
  <c r="D7" i="362"/>
  <c r="G7" i="239"/>
  <c r="G7" i="238"/>
  <c r="J19" i="182"/>
  <c r="K24" i="182"/>
  <c r="K22" i="182"/>
  <c r="J19" i="183"/>
  <c r="K25" i="178"/>
  <c r="K24" i="178"/>
  <c r="K23" i="178"/>
  <c r="K7" i="178"/>
  <c r="K27" i="178"/>
  <c r="J19" i="178"/>
  <c r="K26" i="174"/>
  <c r="K27" i="174"/>
  <c r="J19" i="181"/>
  <c r="K23" i="177"/>
  <c r="K24" i="177"/>
  <c r="K26" i="177"/>
  <c r="K22" i="177"/>
  <c r="J7" i="172"/>
  <c r="I30" i="249"/>
  <c r="E25" i="180"/>
  <c r="E24" i="180"/>
  <c r="E7" i="180"/>
  <c r="E23" i="180"/>
  <c r="E26" i="180"/>
  <c r="C30" i="251"/>
  <c r="C30" i="242"/>
  <c r="E22" i="242" s="1"/>
  <c r="J7" i="250"/>
  <c r="J7" i="247"/>
  <c r="D7" i="243"/>
  <c r="G7" i="175"/>
  <c r="J7" i="260"/>
  <c r="J7" i="244"/>
  <c r="J7" i="243"/>
  <c r="K7" i="173"/>
  <c r="D7" i="239"/>
  <c r="D7" i="250"/>
  <c r="I30" i="242"/>
  <c r="K7" i="242" s="1"/>
  <c r="I30" i="255"/>
  <c r="K27" i="255" s="1"/>
  <c r="K24" i="173"/>
  <c r="K27" i="173"/>
  <c r="J19" i="173"/>
  <c r="I30" i="179"/>
  <c r="J7" i="179"/>
  <c r="C30" i="243"/>
  <c r="J7" i="245"/>
  <c r="K22" i="173"/>
  <c r="J19" i="177"/>
  <c r="K7" i="174"/>
  <c r="D7" i="246"/>
  <c r="C30" i="254"/>
  <c r="E22" i="254" s="1"/>
  <c r="K26" i="173"/>
  <c r="K25" i="173"/>
  <c r="J19" i="180"/>
  <c r="I30" i="260"/>
  <c r="K27" i="260" s="1"/>
  <c r="J7" i="257"/>
  <c r="I30" i="256"/>
  <c r="K26" i="256" s="1"/>
  <c r="J7" i="256"/>
  <c r="G7" i="253"/>
  <c r="D7" i="253"/>
  <c r="E30" i="377"/>
  <c r="I30" i="377"/>
  <c r="F30" i="376"/>
  <c r="J30" i="376"/>
  <c r="F30" i="373"/>
  <c r="J30" i="373"/>
  <c r="E30" i="373"/>
  <c r="I30" i="373"/>
  <c r="F30" i="372"/>
  <c r="J30" i="372"/>
  <c r="E30" i="369"/>
  <c r="I30" i="369"/>
  <c r="F30" i="368"/>
  <c r="J30" i="368"/>
  <c r="C30" i="367"/>
  <c r="G30" i="367"/>
  <c r="D19" i="180"/>
  <c r="E23" i="182"/>
  <c r="E22" i="182"/>
  <c r="D19" i="182"/>
  <c r="E26" i="182"/>
  <c r="G7" i="179"/>
  <c r="D7" i="179"/>
  <c r="G7" i="172"/>
  <c r="C30" i="257"/>
  <c r="E26" i="257" s="1"/>
  <c r="I30" i="246"/>
  <c r="K23" i="246" s="1"/>
  <c r="J7" i="242"/>
  <c r="J7" i="248"/>
  <c r="F30" i="238"/>
  <c r="H27" i="238" s="1"/>
  <c r="C30" i="238"/>
  <c r="D19" i="183"/>
  <c r="H26" i="183"/>
  <c r="H22" i="183"/>
  <c r="H27" i="183"/>
  <c r="H23" i="183"/>
  <c r="H7" i="183"/>
  <c r="H24" i="183"/>
  <c r="H25" i="183"/>
  <c r="E25" i="183"/>
  <c r="E23" i="183"/>
  <c r="E24" i="183"/>
  <c r="E26" i="183"/>
  <c r="E22" i="183"/>
  <c r="E27" i="183"/>
  <c r="E7" i="183"/>
  <c r="G19" i="183"/>
  <c r="G19" i="178"/>
  <c r="E25" i="178"/>
  <c r="E26" i="178"/>
  <c r="E22" i="178"/>
  <c r="E24" i="178"/>
  <c r="E7" i="178"/>
  <c r="E27" i="178"/>
  <c r="E23" i="178"/>
  <c r="D19" i="178"/>
  <c r="H26" i="178"/>
  <c r="H22" i="178"/>
  <c r="H25" i="178"/>
  <c r="H27" i="178"/>
  <c r="H23" i="178"/>
  <c r="H7" i="178"/>
  <c r="H24" i="178"/>
  <c r="H7" i="176"/>
  <c r="J19" i="176"/>
  <c r="E7" i="176"/>
  <c r="H26" i="176"/>
  <c r="H22" i="176"/>
  <c r="H24" i="176"/>
  <c r="H25" i="176"/>
  <c r="H27" i="176"/>
  <c r="H23" i="176"/>
  <c r="G19" i="176"/>
  <c r="D19" i="176"/>
  <c r="E25" i="176"/>
  <c r="E23" i="176"/>
  <c r="E26" i="176"/>
  <c r="E22" i="176"/>
  <c r="E27" i="176"/>
  <c r="E24" i="176"/>
  <c r="E7" i="174"/>
  <c r="J19" i="174"/>
  <c r="H7" i="174"/>
  <c r="G19" i="174"/>
  <c r="D19" i="174"/>
  <c r="E25" i="174"/>
  <c r="E27" i="174"/>
  <c r="E24" i="174"/>
  <c r="E26" i="174"/>
  <c r="E22" i="174"/>
  <c r="E23" i="174"/>
  <c r="H26" i="174"/>
  <c r="H22" i="174"/>
  <c r="H24" i="174"/>
  <c r="H27" i="174"/>
  <c r="H23" i="174"/>
  <c r="H25" i="174"/>
  <c r="G19" i="181"/>
  <c r="D19" i="181"/>
  <c r="H26" i="181"/>
  <c r="H22" i="181"/>
  <c r="H27" i="181"/>
  <c r="H23" i="181"/>
  <c r="H7" i="181"/>
  <c r="H24" i="181"/>
  <c r="H25" i="181"/>
  <c r="E25" i="181"/>
  <c r="E23" i="181"/>
  <c r="E24" i="181"/>
  <c r="E7" i="181"/>
  <c r="E26" i="181"/>
  <c r="E22" i="181"/>
  <c r="E27" i="181"/>
  <c r="H7" i="177"/>
  <c r="E7" i="177"/>
  <c r="K7" i="177"/>
  <c r="E7" i="173"/>
  <c r="H7" i="173"/>
  <c r="K25" i="180"/>
  <c r="K22" i="180"/>
  <c r="K26" i="180"/>
  <c r="K7" i="180"/>
  <c r="K24" i="180"/>
  <c r="K23" i="180"/>
  <c r="K27" i="180"/>
  <c r="G19" i="180"/>
  <c r="E7" i="182"/>
  <c r="E27" i="182"/>
  <c r="E24" i="182"/>
  <c r="E25" i="182"/>
  <c r="D19" i="177"/>
  <c r="H26" i="177"/>
  <c r="H22" i="177"/>
  <c r="H25" i="177"/>
  <c r="H27" i="177"/>
  <c r="H23" i="177"/>
  <c r="H24" i="177"/>
  <c r="G19" i="177"/>
  <c r="E25" i="177"/>
  <c r="E23" i="177"/>
  <c r="E26" i="177"/>
  <c r="E22" i="177"/>
  <c r="E27" i="177"/>
  <c r="E24" i="177"/>
  <c r="D19" i="173"/>
  <c r="H26" i="173"/>
  <c r="H22" i="173"/>
  <c r="H25" i="173"/>
  <c r="H27" i="173"/>
  <c r="H23" i="173"/>
  <c r="H24" i="173"/>
  <c r="G19" i="173"/>
  <c r="E25" i="173"/>
  <c r="E23" i="173"/>
  <c r="E26" i="173"/>
  <c r="E22" i="173"/>
  <c r="E27" i="173"/>
  <c r="E24" i="173"/>
  <c r="G19" i="182"/>
  <c r="H26" i="182"/>
  <c r="H22" i="182"/>
  <c r="H27" i="182"/>
  <c r="H23" i="182"/>
  <c r="H7" i="182"/>
  <c r="H24" i="182"/>
  <c r="H25" i="182"/>
  <c r="E30" i="374"/>
  <c r="I30" i="374"/>
  <c r="C30" i="376"/>
  <c r="G30" i="376"/>
  <c r="F30" i="377"/>
  <c r="J30" i="377"/>
  <c r="E30" i="366"/>
  <c r="I30" i="366"/>
  <c r="D30" i="367"/>
  <c r="F30" i="369"/>
  <c r="J30" i="369"/>
  <c r="E30" i="370"/>
  <c r="I30" i="370"/>
  <c r="K28" i="364"/>
  <c r="K28" i="363"/>
  <c r="K28" i="365"/>
  <c r="F30" i="366"/>
  <c r="J30" i="366"/>
  <c r="D30" i="368"/>
  <c r="H30" i="368"/>
  <c r="F30" i="370"/>
  <c r="J30" i="370"/>
  <c r="E30" i="371"/>
  <c r="I30" i="371"/>
  <c r="F30" i="374"/>
  <c r="J30" i="374"/>
  <c r="E30" i="375"/>
  <c r="I30" i="375"/>
  <c r="H30" i="376"/>
  <c r="F30" i="367"/>
  <c r="J30" i="367"/>
  <c r="E30" i="368"/>
  <c r="I30" i="368"/>
  <c r="F30" i="371"/>
  <c r="J30" i="371"/>
  <c r="I30" i="372"/>
  <c r="F30" i="375"/>
  <c r="J30" i="375"/>
  <c r="K19" i="363"/>
  <c r="K19" i="364"/>
  <c r="F30" i="179"/>
  <c r="F30" i="362"/>
  <c r="H25" i="362" s="1"/>
  <c r="I30" i="257"/>
  <c r="J7" i="255"/>
  <c r="I30" i="248"/>
  <c r="K27" i="248" s="1"/>
  <c r="I30" i="250"/>
  <c r="D7" i="247"/>
  <c r="C30" i="239"/>
  <c r="C30" i="179"/>
  <c r="C30" i="175"/>
  <c r="E23" i="175" s="1"/>
  <c r="G7" i="362"/>
  <c r="L19" i="254"/>
  <c r="G7" i="254"/>
  <c r="F30" i="253"/>
  <c r="L19" i="252"/>
  <c r="I30" i="251"/>
  <c r="K26" i="251" s="1"/>
  <c r="J7" i="246"/>
  <c r="I30" i="244"/>
  <c r="J7" i="249"/>
  <c r="I30" i="241"/>
  <c r="D7" i="241"/>
  <c r="C30" i="241"/>
  <c r="E26" i="241" s="1"/>
  <c r="I30" i="247"/>
  <c r="I30" i="243"/>
  <c r="L28" i="239"/>
  <c r="F30" i="239"/>
  <c r="L19" i="238"/>
  <c r="C30" i="377"/>
  <c r="G30" i="377"/>
  <c r="K28" i="377"/>
  <c r="K19" i="377"/>
  <c r="D30" i="377"/>
  <c r="H30" i="377"/>
  <c r="K19" i="376"/>
  <c r="D30" i="376"/>
  <c r="K28" i="376"/>
  <c r="E30" i="376"/>
  <c r="I30" i="376"/>
  <c r="C30" i="375"/>
  <c r="G30" i="375"/>
  <c r="K28" i="375"/>
  <c r="K19" i="375"/>
  <c r="D30" i="375"/>
  <c r="H30" i="375"/>
  <c r="C30" i="374"/>
  <c r="G30" i="374"/>
  <c r="K28" i="374"/>
  <c r="K19" i="374"/>
  <c r="D30" i="374"/>
  <c r="H30" i="374"/>
  <c r="C30" i="373"/>
  <c r="G30" i="373"/>
  <c r="K28" i="373"/>
  <c r="K19" i="373"/>
  <c r="D30" i="373"/>
  <c r="H30" i="373"/>
  <c r="C30" i="372"/>
  <c r="G30" i="372"/>
  <c r="K28" i="372"/>
  <c r="E30" i="372"/>
  <c r="K19" i="372"/>
  <c r="D30" i="372"/>
  <c r="H30" i="372"/>
  <c r="C30" i="371"/>
  <c r="G30" i="371"/>
  <c r="K28" i="371"/>
  <c r="K19" i="371"/>
  <c r="D30" i="371"/>
  <c r="H30" i="371"/>
  <c r="C30" i="370"/>
  <c r="G30" i="370"/>
  <c r="K28" i="370"/>
  <c r="K19" i="370"/>
  <c r="D30" i="370"/>
  <c r="H30" i="370"/>
  <c r="C30" i="369"/>
  <c r="G30" i="369"/>
  <c r="K28" i="369"/>
  <c r="K19" i="369"/>
  <c r="D30" i="369"/>
  <c r="H30" i="369"/>
  <c r="C30" i="368"/>
  <c r="G30" i="368"/>
  <c r="K28" i="368"/>
  <c r="K19" i="368"/>
  <c r="K28" i="367"/>
  <c r="K19" i="367"/>
  <c r="H30" i="367"/>
  <c r="E30" i="367"/>
  <c r="I30" i="367"/>
  <c r="C30" i="366"/>
  <c r="G30" i="366"/>
  <c r="K28" i="366"/>
  <c r="K19" i="366"/>
  <c r="D30" i="366"/>
  <c r="H30" i="366"/>
  <c r="K19" i="365"/>
  <c r="D30" i="364"/>
  <c r="E30" i="364"/>
  <c r="I30" i="364"/>
  <c r="E30" i="363"/>
  <c r="I30" i="363"/>
  <c r="C30" i="363"/>
  <c r="G30" i="363"/>
  <c r="D30" i="363"/>
  <c r="H30" i="363"/>
  <c r="D7" i="175"/>
  <c r="F30" i="175"/>
  <c r="I28" i="175"/>
  <c r="I30" i="175" s="1"/>
  <c r="I30" i="172"/>
  <c r="C30" i="172"/>
  <c r="F30" i="172"/>
  <c r="D7" i="172"/>
  <c r="C30" i="362"/>
  <c r="L19" i="362"/>
  <c r="L28" i="362"/>
  <c r="I30" i="362"/>
  <c r="J7" i="362"/>
  <c r="C30" i="260"/>
  <c r="D7" i="260"/>
  <c r="F30" i="260"/>
  <c r="G7" i="260"/>
  <c r="J7" i="259"/>
  <c r="I30" i="259"/>
  <c r="F30" i="259"/>
  <c r="G7" i="259"/>
  <c r="C30" i="259"/>
  <c r="D7" i="259"/>
  <c r="D7" i="257"/>
  <c r="F30" i="257"/>
  <c r="G7" i="257"/>
  <c r="C30" i="256"/>
  <c r="F30" i="256"/>
  <c r="G7" i="256"/>
  <c r="D7" i="256"/>
  <c r="F30" i="255"/>
  <c r="G7" i="255"/>
  <c r="C30" i="255"/>
  <c r="D7" i="255"/>
  <c r="L28" i="254"/>
  <c r="F30" i="254"/>
  <c r="I30" i="254"/>
  <c r="J7" i="254"/>
  <c r="C30" i="253"/>
  <c r="L19" i="253"/>
  <c r="L28" i="253"/>
  <c r="I30" i="253"/>
  <c r="J7" i="253"/>
  <c r="F30" i="252"/>
  <c r="G7" i="252"/>
  <c r="C30" i="252"/>
  <c r="I30" i="252"/>
  <c r="L28" i="252"/>
  <c r="D7" i="252"/>
  <c r="J7" i="252"/>
  <c r="D7" i="251"/>
  <c r="G7" i="251"/>
  <c r="F30" i="251"/>
  <c r="C30" i="246"/>
  <c r="F30" i="246"/>
  <c r="K26" i="246"/>
  <c r="K25" i="246"/>
  <c r="G7" i="246"/>
  <c r="C30" i="244"/>
  <c r="F30" i="244"/>
  <c r="G7" i="244"/>
  <c r="D7" i="244"/>
  <c r="D7" i="242"/>
  <c r="F30" i="242"/>
  <c r="G7" i="242"/>
  <c r="F30" i="249"/>
  <c r="G7" i="249"/>
  <c r="C30" i="249"/>
  <c r="D7" i="249"/>
  <c r="I30" i="245"/>
  <c r="C30" i="245"/>
  <c r="F30" i="245"/>
  <c r="G7" i="245"/>
  <c r="D7" i="245"/>
  <c r="J7" i="241"/>
  <c r="F30" i="241"/>
  <c r="G7" i="241"/>
  <c r="K23" i="248"/>
  <c r="F30" i="248"/>
  <c r="C30" i="248"/>
  <c r="G7" i="248"/>
  <c r="D7" i="248"/>
  <c r="E25" i="250"/>
  <c r="E27" i="250"/>
  <c r="F30" i="250"/>
  <c r="G7" i="250"/>
  <c r="G7" i="247"/>
  <c r="F30" i="247"/>
  <c r="C30" i="247"/>
  <c r="F30" i="243"/>
  <c r="G7" i="243"/>
  <c r="L19" i="239"/>
  <c r="I30" i="239"/>
  <c r="I30" i="238"/>
  <c r="J7" i="238"/>
  <c r="C19" i="171"/>
  <c r="L8" i="171"/>
  <c r="L9" i="171"/>
  <c r="L10" i="171"/>
  <c r="L11" i="171"/>
  <c r="L12" i="171"/>
  <c r="L15" i="171"/>
  <c r="L16" i="171"/>
  <c r="L18" i="171"/>
  <c r="K22" i="260" l="1"/>
  <c r="E25" i="254"/>
  <c r="K7" i="246"/>
  <c r="K22" i="246"/>
  <c r="K24" i="246"/>
  <c r="K27" i="246"/>
  <c r="K22" i="248"/>
  <c r="K7" i="248"/>
  <c r="K26" i="248"/>
  <c r="K25" i="248"/>
  <c r="K24" i="248"/>
  <c r="E23" i="254"/>
  <c r="E7" i="254"/>
  <c r="E24" i="254"/>
  <c r="E24" i="242"/>
  <c r="E27" i="254"/>
  <c r="E26" i="254"/>
  <c r="E28" i="254" s="1"/>
  <c r="E23" i="250"/>
  <c r="E26" i="250"/>
  <c r="E28" i="250" s="1"/>
  <c r="E7" i="250"/>
  <c r="E24" i="250"/>
  <c r="H28" i="180"/>
  <c r="K24" i="251"/>
  <c r="K27" i="251"/>
  <c r="K28" i="174"/>
  <c r="M12" i="254"/>
  <c r="M13" i="254"/>
  <c r="M14" i="254"/>
  <c r="M7" i="253"/>
  <c r="M14" i="253"/>
  <c r="M13" i="253"/>
  <c r="M16" i="252"/>
  <c r="M13" i="252"/>
  <c r="M18" i="362"/>
  <c r="M13" i="362"/>
  <c r="M15" i="362"/>
  <c r="M14" i="362"/>
  <c r="K28" i="183"/>
  <c r="D19" i="254"/>
  <c r="M17" i="239"/>
  <c r="M10" i="239"/>
  <c r="M16" i="239"/>
  <c r="M14" i="239"/>
  <c r="M8" i="239"/>
  <c r="M12" i="239"/>
  <c r="M15" i="239"/>
  <c r="M13" i="239"/>
  <c r="M11" i="239"/>
  <c r="M9" i="239"/>
  <c r="M18" i="239"/>
  <c r="M10" i="238"/>
  <c r="M9" i="238"/>
  <c r="M12" i="238"/>
  <c r="M17" i="238"/>
  <c r="M15" i="238"/>
  <c r="M18" i="238"/>
  <c r="M14" i="238"/>
  <c r="M13" i="238"/>
  <c r="M16" i="238"/>
  <c r="M8" i="238"/>
  <c r="M11" i="238"/>
  <c r="H19" i="180"/>
  <c r="D19" i="238"/>
  <c r="L30" i="238"/>
  <c r="N24" i="238" s="1"/>
  <c r="K19" i="183"/>
  <c r="K25" i="255"/>
  <c r="K24" i="255"/>
  <c r="E26" i="242"/>
  <c r="E23" i="242"/>
  <c r="E27" i="242"/>
  <c r="E25" i="242"/>
  <c r="E7" i="242"/>
  <c r="H23" i="238"/>
  <c r="H22" i="238"/>
  <c r="H8" i="179"/>
  <c r="H12" i="179"/>
  <c r="H16" i="179"/>
  <c r="H9" i="179"/>
  <c r="H13" i="179"/>
  <c r="H10" i="179"/>
  <c r="H14" i="179"/>
  <c r="H17" i="179"/>
  <c r="H11" i="179"/>
  <c r="H15" i="179"/>
  <c r="H18" i="179"/>
  <c r="K18" i="179"/>
  <c r="K14" i="179"/>
  <c r="K9" i="179"/>
  <c r="K16" i="179"/>
  <c r="K15" i="179"/>
  <c r="K10" i="179"/>
  <c r="K11" i="179"/>
  <c r="K12" i="179"/>
  <c r="K17" i="179"/>
  <c r="K13" i="179"/>
  <c r="K8" i="179"/>
  <c r="E8" i="179"/>
  <c r="E12" i="179"/>
  <c r="E16" i="179"/>
  <c r="E9" i="179"/>
  <c r="E13" i="179"/>
  <c r="E10" i="179"/>
  <c r="E14" i="179"/>
  <c r="E17" i="179"/>
  <c r="E11" i="179"/>
  <c r="E15" i="179"/>
  <c r="E18" i="179"/>
  <c r="H23" i="175"/>
  <c r="H8" i="175"/>
  <c r="H12" i="175"/>
  <c r="H16" i="175"/>
  <c r="H9" i="175"/>
  <c r="H13" i="175"/>
  <c r="H10" i="175"/>
  <c r="H14" i="175"/>
  <c r="H17" i="175"/>
  <c r="H11" i="175"/>
  <c r="H15" i="175"/>
  <c r="H18" i="175"/>
  <c r="K18" i="175"/>
  <c r="K15" i="175"/>
  <c r="K17" i="175"/>
  <c r="K13" i="175"/>
  <c r="K16" i="175"/>
  <c r="K11" i="175"/>
  <c r="K14" i="175"/>
  <c r="K9" i="175"/>
  <c r="K8" i="175"/>
  <c r="K10" i="175"/>
  <c r="K12" i="175"/>
  <c r="E25" i="175"/>
  <c r="E9" i="175"/>
  <c r="E13" i="175"/>
  <c r="E8" i="175"/>
  <c r="E10" i="175"/>
  <c r="E14" i="175"/>
  <c r="E17" i="175"/>
  <c r="E12" i="175"/>
  <c r="E11" i="175"/>
  <c r="E15" i="175"/>
  <c r="E18" i="175"/>
  <c r="E16" i="175"/>
  <c r="H8" i="172"/>
  <c r="H12" i="172"/>
  <c r="H16" i="172"/>
  <c r="H18" i="172"/>
  <c r="H9" i="172"/>
  <c r="H13" i="172"/>
  <c r="H11" i="172"/>
  <c r="H10" i="172"/>
  <c r="H14" i="172"/>
  <c r="H17" i="172"/>
  <c r="H15" i="172"/>
  <c r="E8" i="172"/>
  <c r="E12" i="172"/>
  <c r="E16" i="172"/>
  <c r="E9" i="172"/>
  <c r="E13" i="172"/>
  <c r="E10" i="172"/>
  <c r="E14" i="172"/>
  <c r="E17" i="172"/>
  <c r="E11" i="172"/>
  <c r="E15" i="172"/>
  <c r="E18" i="172"/>
  <c r="K23" i="172"/>
  <c r="K18" i="172"/>
  <c r="K14" i="172"/>
  <c r="K9" i="172"/>
  <c r="K15" i="172"/>
  <c r="K10" i="172"/>
  <c r="K16" i="172"/>
  <c r="K11" i="172"/>
  <c r="K12" i="172"/>
  <c r="K17" i="172"/>
  <c r="K13" i="172"/>
  <c r="K8" i="172"/>
  <c r="K8" i="362"/>
  <c r="K12" i="362"/>
  <c r="K16" i="362"/>
  <c r="K9" i="362"/>
  <c r="K13" i="362"/>
  <c r="K10" i="362"/>
  <c r="K14" i="362"/>
  <c r="K17" i="362"/>
  <c r="K11" i="362"/>
  <c r="K15" i="362"/>
  <c r="K18" i="362"/>
  <c r="H7" i="362"/>
  <c r="H24" i="362"/>
  <c r="H8" i="362"/>
  <c r="H9" i="362"/>
  <c r="H13" i="362"/>
  <c r="H12" i="362"/>
  <c r="H10" i="362"/>
  <c r="H14" i="362"/>
  <c r="H17" i="362"/>
  <c r="H11" i="362"/>
  <c r="H15" i="362"/>
  <c r="H18" i="362"/>
  <c r="H16" i="362"/>
  <c r="H23" i="362"/>
  <c r="H22" i="362"/>
  <c r="H27" i="362"/>
  <c r="H26" i="362"/>
  <c r="E23" i="362"/>
  <c r="E8" i="362"/>
  <c r="E12" i="362"/>
  <c r="E16" i="362"/>
  <c r="E17" i="362"/>
  <c r="E15" i="362"/>
  <c r="E9" i="362"/>
  <c r="E13" i="362"/>
  <c r="E14" i="362"/>
  <c r="E18" i="362"/>
  <c r="E10" i="362"/>
  <c r="E11" i="362"/>
  <c r="D8" i="171"/>
  <c r="D12" i="171"/>
  <c r="D16" i="171"/>
  <c r="D10" i="171"/>
  <c r="D14" i="171"/>
  <c r="D17" i="171"/>
  <c r="D13" i="171"/>
  <c r="D11" i="171"/>
  <c r="D15" i="171"/>
  <c r="D18" i="171"/>
  <c r="D9" i="171"/>
  <c r="K23" i="260"/>
  <c r="K8" i="260"/>
  <c r="K12" i="260"/>
  <c r="K16" i="260"/>
  <c r="K18" i="260"/>
  <c r="K9" i="260"/>
  <c r="K13" i="260"/>
  <c r="K15" i="260"/>
  <c r="K10" i="260"/>
  <c r="K14" i="260"/>
  <c r="K17" i="260"/>
  <c r="K11" i="260"/>
  <c r="E26" i="260"/>
  <c r="E8" i="260"/>
  <c r="E12" i="260"/>
  <c r="E16" i="260"/>
  <c r="E9" i="260"/>
  <c r="E13" i="260"/>
  <c r="E10" i="260"/>
  <c r="E14" i="260"/>
  <c r="E17" i="260"/>
  <c r="E11" i="260"/>
  <c r="E15" i="260"/>
  <c r="E18" i="260"/>
  <c r="H8" i="260"/>
  <c r="H12" i="260"/>
  <c r="H16" i="260"/>
  <c r="H9" i="260"/>
  <c r="H13" i="260"/>
  <c r="H10" i="260"/>
  <c r="H14" i="260"/>
  <c r="H17" i="260"/>
  <c r="H11" i="260"/>
  <c r="H15" i="260"/>
  <c r="H18" i="260"/>
  <c r="K8" i="259"/>
  <c r="K12" i="259"/>
  <c r="K16" i="259"/>
  <c r="K9" i="259"/>
  <c r="K13" i="259"/>
  <c r="K10" i="259"/>
  <c r="K14" i="259"/>
  <c r="K17" i="259"/>
  <c r="K11" i="259"/>
  <c r="K15" i="259"/>
  <c r="K18" i="259"/>
  <c r="E8" i="259"/>
  <c r="E12" i="259"/>
  <c r="E16" i="259"/>
  <c r="E15" i="259"/>
  <c r="E9" i="259"/>
  <c r="E13" i="259"/>
  <c r="E18" i="259"/>
  <c r="E10" i="259"/>
  <c r="E14" i="259"/>
  <c r="E17" i="259"/>
  <c r="E11" i="259"/>
  <c r="H9" i="259"/>
  <c r="H13" i="259"/>
  <c r="H12" i="259"/>
  <c r="H10" i="259"/>
  <c r="H14" i="259"/>
  <c r="H17" i="259"/>
  <c r="H16" i="259"/>
  <c r="H11" i="259"/>
  <c r="H15" i="259"/>
  <c r="H18" i="259"/>
  <c r="H8" i="259"/>
  <c r="K8" i="257"/>
  <c r="K12" i="257"/>
  <c r="K16" i="257"/>
  <c r="K9" i="257"/>
  <c r="K13" i="257"/>
  <c r="K10" i="257"/>
  <c r="K14" i="257"/>
  <c r="K17" i="257"/>
  <c r="K11" i="257"/>
  <c r="K15" i="257"/>
  <c r="K18" i="257"/>
  <c r="E22" i="257"/>
  <c r="E8" i="257"/>
  <c r="E12" i="257"/>
  <c r="E16" i="257"/>
  <c r="E9" i="257"/>
  <c r="E13" i="257"/>
  <c r="E10" i="257"/>
  <c r="E14" i="257"/>
  <c r="E17" i="257"/>
  <c r="E11" i="257"/>
  <c r="E15" i="257"/>
  <c r="E18" i="257"/>
  <c r="H8" i="257"/>
  <c r="H12" i="257"/>
  <c r="H16" i="257"/>
  <c r="H15" i="257"/>
  <c r="H9" i="257"/>
  <c r="H13" i="257"/>
  <c r="H18" i="257"/>
  <c r="H10" i="257"/>
  <c r="H14" i="257"/>
  <c r="H17" i="257"/>
  <c r="H11" i="257"/>
  <c r="K7" i="256"/>
  <c r="K23" i="256"/>
  <c r="K8" i="256"/>
  <c r="K12" i="256"/>
  <c r="K16" i="256"/>
  <c r="K9" i="256"/>
  <c r="K13" i="256"/>
  <c r="K10" i="256"/>
  <c r="K14" i="256"/>
  <c r="K17" i="256"/>
  <c r="K11" i="256"/>
  <c r="K15" i="256"/>
  <c r="K18" i="256"/>
  <c r="E8" i="256"/>
  <c r="E12" i="256"/>
  <c r="E16" i="256"/>
  <c r="E9" i="256"/>
  <c r="E13" i="256"/>
  <c r="E10" i="256"/>
  <c r="E14" i="256"/>
  <c r="E17" i="256"/>
  <c r="E11" i="256"/>
  <c r="E15" i="256"/>
  <c r="E18" i="256"/>
  <c r="H8" i="256"/>
  <c r="H12" i="256"/>
  <c r="H16" i="256"/>
  <c r="H9" i="256"/>
  <c r="H13" i="256"/>
  <c r="H10" i="256"/>
  <c r="H14" i="256"/>
  <c r="H17" i="256"/>
  <c r="H11" i="256"/>
  <c r="H15" i="256"/>
  <c r="H18" i="256"/>
  <c r="K23" i="255"/>
  <c r="K8" i="255"/>
  <c r="K12" i="255"/>
  <c r="K16" i="255"/>
  <c r="K9" i="255"/>
  <c r="K13" i="255"/>
  <c r="K10" i="255"/>
  <c r="K14" i="255"/>
  <c r="K17" i="255"/>
  <c r="K11" i="255"/>
  <c r="K15" i="255"/>
  <c r="K18" i="255"/>
  <c r="E8" i="255"/>
  <c r="E12" i="255"/>
  <c r="E16" i="255"/>
  <c r="E18" i="255"/>
  <c r="E9" i="255"/>
  <c r="E13" i="255"/>
  <c r="E15" i="255"/>
  <c r="E10" i="255"/>
  <c r="E14" i="255"/>
  <c r="E17" i="255"/>
  <c r="E11" i="255"/>
  <c r="H8" i="255"/>
  <c r="H12" i="255"/>
  <c r="H16" i="255"/>
  <c r="H9" i="255"/>
  <c r="H13" i="255"/>
  <c r="H10" i="255"/>
  <c r="H14" i="255"/>
  <c r="H17" i="255"/>
  <c r="H11" i="255"/>
  <c r="H15" i="255"/>
  <c r="H18" i="255"/>
  <c r="K8" i="254"/>
  <c r="K12" i="254"/>
  <c r="K16" i="254"/>
  <c r="K9" i="254"/>
  <c r="K13" i="254"/>
  <c r="K10" i="254"/>
  <c r="K14" i="254"/>
  <c r="K17" i="254"/>
  <c r="K11" i="254"/>
  <c r="K15" i="254"/>
  <c r="K18" i="254"/>
  <c r="H8" i="254"/>
  <c r="H12" i="254"/>
  <c r="H16" i="254"/>
  <c r="H9" i="254"/>
  <c r="H13" i="254"/>
  <c r="H10" i="254"/>
  <c r="H14" i="254"/>
  <c r="H17" i="254"/>
  <c r="H11" i="254"/>
  <c r="H15" i="254"/>
  <c r="H18" i="254"/>
  <c r="E8" i="254"/>
  <c r="E12" i="254"/>
  <c r="E16" i="254"/>
  <c r="E11" i="254"/>
  <c r="E9" i="254"/>
  <c r="E13" i="254"/>
  <c r="E15" i="254"/>
  <c r="E10" i="254"/>
  <c r="E14" i="254"/>
  <c r="E17" i="254"/>
  <c r="E18" i="254"/>
  <c r="K8" i="253"/>
  <c r="K12" i="253"/>
  <c r="K16" i="253"/>
  <c r="K9" i="253"/>
  <c r="K13" i="253"/>
  <c r="K10" i="253"/>
  <c r="K14" i="253"/>
  <c r="K17" i="253"/>
  <c r="K11" i="253"/>
  <c r="K15" i="253"/>
  <c r="K18" i="253"/>
  <c r="H22" i="253"/>
  <c r="H8" i="253"/>
  <c r="H12" i="253"/>
  <c r="H16" i="253"/>
  <c r="H9" i="253"/>
  <c r="H13" i="253"/>
  <c r="H10" i="253"/>
  <c r="H14" i="253"/>
  <c r="H17" i="253"/>
  <c r="H11" i="253"/>
  <c r="H15" i="253"/>
  <c r="H18" i="253"/>
  <c r="E8" i="253"/>
  <c r="E12" i="253"/>
  <c r="E16" i="253"/>
  <c r="E9" i="253"/>
  <c r="E13" i="253"/>
  <c r="E10" i="253"/>
  <c r="E14" i="253"/>
  <c r="E17" i="253"/>
  <c r="E11" i="253"/>
  <c r="E15" i="253"/>
  <c r="E18" i="253"/>
  <c r="K8" i="252"/>
  <c r="K12" i="252"/>
  <c r="K16" i="252"/>
  <c r="K9" i="252"/>
  <c r="K13" i="252"/>
  <c r="K10" i="252"/>
  <c r="K14" i="252"/>
  <c r="K17" i="252"/>
  <c r="K11" i="252"/>
  <c r="K15" i="252"/>
  <c r="K18" i="252"/>
  <c r="H22" i="252"/>
  <c r="H8" i="252"/>
  <c r="H12" i="252"/>
  <c r="H16" i="252"/>
  <c r="H9" i="252"/>
  <c r="H13" i="252"/>
  <c r="H11" i="252"/>
  <c r="H10" i="252"/>
  <c r="H14" i="252"/>
  <c r="H17" i="252"/>
  <c r="H15" i="252"/>
  <c r="H18" i="252"/>
  <c r="E8" i="252"/>
  <c r="E12" i="252"/>
  <c r="E16" i="252"/>
  <c r="E9" i="252"/>
  <c r="E13" i="252"/>
  <c r="E10" i="252"/>
  <c r="E14" i="252"/>
  <c r="E17" i="252"/>
  <c r="E11" i="252"/>
  <c r="E15" i="252"/>
  <c r="E18" i="252"/>
  <c r="K25" i="251"/>
  <c r="K8" i="251"/>
  <c r="K12" i="251"/>
  <c r="K16" i="251"/>
  <c r="K9" i="251"/>
  <c r="K13" i="251"/>
  <c r="K10" i="251"/>
  <c r="K14" i="251"/>
  <c r="K17" i="251"/>
  <c r="K11" i="251"/>
  <c r="K15" i="251"/>
  <c r="K18" i="251"/>
  <c r="K22" i="251"/>
  <c r="K7" i="251"/>
  <c r="K23" i="251"/>
  <c r="H8" i="251"/>
  <c r="H12" i="251"/>
  <c r="H16" i="251"/>
  <c r="H9" i="251"/>
  <c r="H13" i="251"/>
  <c r="H10" i="251"/>
  <c r="H14" i="251"/>
  <c r="H17" i="251"/>
  <c r="H11" i="251"/>
  <c r="H15" i="251"/>
  <c r="H18" i="251"/>
  <c r="E9" i="251"/>
  <c r="E13" i="251"/>
  <c r="E16" i="251"/>
  <c r="E10" i="251"/>
  <c r="E14" i="251"/>
  <c r="E17" i="251"/>
  <c r="E12" i="251"/>
  <c r="E11" i="251"/>
  <c r="E15" i="251"/>
  <c r="E18" i="251"/>
  <c r="E8" i="251"/>
  <c r="E22" i="251"/>
  <c r="E25" i="251"/>
  <c r="K8" i="246"/>
  <c r="K12" i="246"/>
  <c r="K16" i="246"/>
  <c r="K9" i="246"/>
  <c r="K13" i="246"/>
  <c r="K10" i="246"/>
  <c r="K14" i="246"/>
  <c r="K17" i="246"/>
  <c r="K11" i="246"/>
  <c r="K15" i="246"/>
  <c r="K18" i="246"/>
  <c r="H7" i="246"/>
  <c r="H8" i="246"/>
  <c r="H12" i="246"/>
  <c r="H16" i="246"/>
  <c r="H9" i="246"/>
  <c r="H13" i="246"/>
  <c r="H10" i="246"/>
  <c r="H14" i="246"/>
  <c r="H17" i="246"/>
  <c r="H11" i="246"/>
  <c r="H15" i="246"/>
  <c r="H18" i="246"/>
  <c r="E25" i="246"/>
  <c r="E8" i="246"/>
  <c r="E9" i="246"/>
  <c r="E13" i="246"/>
  <c r="E16" i="246"/>
  <c r="E10" i="246"/>
  <c r="E14" i="246"/>
  <c r="E17" i="246"/>
  <c r="E11" i="246"/>
  <c r="E15" i="246"/>
  <c r="E18" i="246"/>
  <c r="E12" i="246"/>
  <c r="K26" i="244"/>
  <c r="K8" i="244"/>
  <c r="K12" i="244"/>
  <c r="K16" i="244"/>
  <c r="K9" i="244"/>
  <c r="K13" i="244"/>
  <c r="K10" i="244"/>
  <c r="K14" i="244"/>
  <c r="K17" i="244"/>
  <c r="K11" i="244"/>
  <c r="K15" i="244"/>
  <c r="K18" i="244"/>
  <c r="H8" i="244"/>
  <c r="H12" i="244"/>
  <c r="H16" i="244"/>
  <c r="H9" i="244"/>
  <c r="H13" i="244"/>
  <c r="H10" i="244"/>
  <c r="H14" i="244"/>
  <c r="H17" i="244"/>
  <c r="H11" i="244"/>
  <c r="H15" i="244"/>
  <c r="H18" i="244"/>
  <c r="E8" i="244"/>
  <c r="E12" i="244"/>
  <c r="E16" i="244"/>
  <c r="E9" i="244"/>
  <c r="E13" i="244"/>
  <c r="E10" i="244"/>
  <c r="E14" i="244"/>
  <c r="E17" i="244"/>
  <c r="E11" i="244"/>
  <c r="E15" i="244"/>
  <c r="E18" i="244"/>
  <c r="K22" i="242"/>
  <c r="K8" i="242"/>
  <c r="K12" i="242"/>
  <c r="K16" i="242"/>
  <c r="K9" i="242"/>
  <c r="K13" i="242"/>
  <c r="K10" i="242"/>
  <c r="K14" i="242"/>
  <c r="K17" i="242"/>
  <c r="K11" i="242"/>
  <c r="K15" i="242"/>
  <c r="K18" i="242"/>
  <c r="H8" i="242"/>
  <c r="H12" i="242"/>
  <c r="H16" i="242"/>
  <c r="H9" i="242"/>
  <c r="H13" i="242"/>
  <c r="H10" i="242"/>
  <c r="H14" i="242"/>
  <c r="H17" i="242"/>
  <c r="H11" i="242"/>
  <c r="H15" i="242"/>
  <c r="H18" i="242"/>
  <c r="E8" i="242"/>
  <c r="E12" i="242"/>
  <c r="E16" i="242"/>
  <c r="E9" i="242"/>
  <c r="E13" i="242"/>
  <c r="E10" i="242"/>
  <c r="E14" i="242"/>
  <c r="E17" i="242"/>
  <c r="E11" i="242"/>
  <c r="E15" i="242"/>
  <c r="E18" i="242"/>
  <c r="K8" i="249"/>
  <c r="K12" i="249"/>
  <c r="K16" i="249"/>
  <c r="K9" i="249"/>
  <c r="K13" i="249"/>
  <c r="K10" i="249"/>
  <c r="K14" i="249"/>
  <c r="K17" i="249"/>
  <c r="K11" i="249"/>
  <c r="K15" i="249"/>
  <c r="K18" i="249"/>
  <c r="H8" i="249"/>
  <c r="H12" i="249"/>
  <c r="H16" i="249"/>
  <c r="H9" i="249"/>
  <c r="H13" i="249"/>
  <c r="H10" i="249"/>
  <c r="H14" i="249"/>
  <c r="H17" i="249"/>
  <c r="H11" i="249"/>
  <c r="H15" i="249"/>
  <c r="H18" i="249"/>
  <c r="E9" i="249"/>
  <c r="E13" i="249"/>
  <c r="E10" i="249"/>
  <c r="E14" i="249"/>
  <c r="E17" i="249"/>
  <c r="E12" i="249"/>
  <c r="E16" i="249"/>
  <c r="E11" i="249"/>
  <c r="E15" i="249"/>
  <c r="E18" i="249"/>
  <c r="E8" i="249"/>
  <c r="K27" i="245"/>
  <c r="K8" i="245"/>
  <c r="K12" i="245"/>
  <c r="K16" i="245"/>
  <c r="K9" i="245"/>
  <c r="K13" i="245"/>
  <c r="K10" i="245"/>
  <c r="K14" i="245"/>
  <c r="K17" i="245"/>
  <c r="K11" i="245"/>
  <c r="K15" i="245"/>
  <c r="K18" i="245"/>
  <c r="H8" i="245"/>
  <c r="H12" i="245"/>
  <c r="H16" i="245"/>
  <c r="H9" i="245"/>
  <c r="H13" i="245"/>
  <c r="H10" i="245"/>
  <c r="H14" i="245"/>
  <c r="H17" i="245"/>
  <c r="H11" i="245"/>
  <c r="H15" i="245"/>
  <c r="H18" i="245"/>
  <c r="E8" i="245"/>
  <c r="E12" i="245"/>
  <c r="E16" i="245"/>
  <c r="E9" i="245"/>
  <c r="E13" i="245"/>
  <c r="E10" i="245"/>
  <c r="E14" i="245"/>
  <c r="E17" i="245"/>
  <c r="E11" i="245"/>
  <c r="E15" i="245"/>
  <c r="E18" i="245"/>
  <c r="K23" i="241"/>
  <c r="K8" i="241"/>
  <c r="K12" i="241"/>
  <c r="K16" i="241"/>
  <c r="K9" i="241"/>
  <c r="K13" i="241"/>
  <c r="K10" i="241"/>
  <c r="K14" i="241"/>
  <c r="K17" i="241"/>
  <c r="K11" i="241"/>
  <c r="K15" i="241"/>
  <c r="K18" i="241"/>
  <c r="H8" i="241"/>
  <c r="H12" i="241"/>
  <c r="H16" i="241"/>
  <c r="H9" i="241"/>
  <c r="H13" i="241"/>
  <c r="H10" i="241"/>
  <c r="H14" i="241"/>
  <c r="H17" i="241"/>
  <c r="H11" i="241"/>
  <c r="H15" i="241"/>
  <c r="H18" i="241"/>
  <c r="E25" i="241"/>
  <c r="E24" i="241"/>
  <c r="E7" i="241"/>
  <c r="E22" i="241"/>
  <c r="E27" i="241"/>
  <c r="E23" i="241"/>
  <c r="E8" i="241"/>
  <c r="E12" i="241"/>
  <c r="E16" i="241"/>
  <c r="E18" i="241"/>
  <c r="E9" i="241"/>
  <c r="E13" i="241"/>
  <c r="E11" i="241"/>
  <c r="E10" i="241"/>
  <c r="E14" i="241"/>
  <c r="E17" i="241"/>
  <c r="E15" i="241"/>
  <c r="K8" i="248"/>
  <c r="K12" i="248"/>
  <c r="K16" i="248"/>
  <c r="K9" i="248"/>
  <c r="K13" i="248"/>
  <c r="K10" i="248"/>
  <c r="K14" i="248"/>
  <c r="K17" i="248"/>
  <c r="K11" i="248"/>
  <c r="K15" i="248"/>
  <c r="K18" i="248"/>
  <c r="H8" i="248"/>
  <c r="H12" i="248"/>
  <c r="H16" i="248"/>
  <c r="H9" i="248"/>
  <c r="H13" i="248"/>
  <c r="H10" i="248"/>
  <c r="H14" i="248"/>
  <c r="H17" i="248"/>
  <c r="H11" i="248"/>
  <c r="H15" i="248"/>
  <c r="H18" i="248"/>
  <c r="E8" i="248"/>
  <c r="E12" i="248"/>
  <c r="E16" i="248"/>
  <c r="E9" i="248"/>
  <c r="E13" i="248"/>
  <c r="E15" i="248"/>
  <c r="E10" i="248"/>
  <c r="E14" i="248"/>
  <c r="E17" i="248"/>
  <c r="E11" i="248"/>
  <c r="E18" i="248"/>
  <c r="K8" i="250"/>
  <c r="K12" i="250"/>
  <c r="K16" i="250"/>
  <c r="K9" i="250"/>
  <c r="K13" i="250"/>
  <c r="K10" i="250"/>
  <c r="K14" i="250"/>
  <c r="K17" i="250"/>
  <c r="K11" i="250"/>
  <c r="K15" i="250"/>
  <c r="K18" i="250"/>
  <c r="H8" i="250"/>
  <c r="H12" i="250"/>
  <c r="H16" i="250"/>
  <c r="H9" i="250"/>
  <c r="H13" i="250"/>
  <c r="H10" i="250"/>
  <c r="H14" i="250"/>
  <c r="H17" i="250"/>
  <c r="H11" i="250"/>
  <c r="H15" i="250"/>
  <c r="H18" i="250"/>
  <c r="E8" i="250"/>
  <c r="E12" i="250"/>
  <c r="E16" i="250"/>
  <c r="E9" i="250"/>
  <c r="E13" i="250"/>
  <c r="E10" i="250"/>
  <c r="E14" i="250"/>
  <c r="E17" i="250"/>
  <c r="E11" i="250"/>
  <c r="E15" i="250"/>
  <c r="E18" i="250"/>
  <c r="K8" i="247"/>
  <c r="K12" i="247"/>
  <c r="K16" i="247"/>
  <c r="K9" i="247"/>
  <c r="K13" i="247"/>
  <c r="K10" i="247"/>
  <c r="K14" i="247"/>
  <c r="K17" i="247"/>
  <c r="K11" i="247"/>
  <c r="K15" i="247"/>
  <c r="K18" i="247"/>
  <c r="H8" i="247"/>
  <c r="H9" i="247"/>
  <c r="H13" i="247"/>
  <c r="H10" i="247"/>
  <c r="H14" i="247"/>
  <c r="H17" i="247"/>
  <c r="H16" i="247"/>
  <c r="H11" i="247"/>
  <c r="H15" i="247"/>
  <c r="H18" i="247"/>
  <c r="H12" i="247"/>
  <c r="E8" i="247"/>
  <c r="E9" i="247"/>
  <c r="E13" i="247"/>
  <c r="E10" i="247"/>
  <c r="E14" i="247"/>
  <c r="E17" i="247"/>
  <c r="E12" i="247"/>
  <c r="E11" i="247"/>
  <c r="E15" i="247"/>
  <c r="E18" i="247"/>
  <c r="E16" i="247"/>
  <c r="K23" i="243"/>
  <c r="K8" i="243"/>
  <c r="K12" i="243"/>
  <c r="K16" i="243"/>
  <c r="K9" i="243"/>
  <c r="K13" i="243"/>
  <c r="K10" i="243"/>
  <c r="K14" i="243"/>
  <c r="K17" i="243"/>
  <c r="K11" i="243"/>
  <c r="K15" i="243"/>
  <c r="K18" i="243"/>
  <c r="H8" i="243"/>
  <c r="H12" i="243"/>
  <c r="H16" i="243"/>
  <c r="H15" i="243"/>
  <c r="H9" i="243"/>
  <c r="H13" i="243"/>
  <c r="H10" i="243"/>
  <c r="H14" i="243"/>
  <c r="H17" i="243"/>
  <c r="H11" i="243"/>
  <c r="H18" i="243"/>
  <c r="E8" i="243"/>
  <c r="E12" i="243"/>
  <c r="E16" i="243"/>
  <c r="E9" i="243"/>
  <c r="E13" i="243"/>
  <c r="E10" i="243"/>
  <c r="E14" i="243"/>
  <c r="E17" i="243"/>
  <c r="E11" i="243"/>
  <c r="E15" i="243"/>
  <c r="E18" i="243"/>
  <c r="K8" i="239"/>
  <c r="K12" i="239"/>
  <c r="K16" i="239"/>
  <c r="K9" i="239"/>
  <c r="K10" i="239"/>
  <c r="K14" i="239"/>
  <c r="K17" i="239"/>
  <c r="K13" i="239"/>
  <c r="K11" i="239"/>
  <c r="K15" i="239"/>
  <c r="K18" i="239"/>
  <c r="H8" i="239"/>
  <c r="H12" i="239"/>
  <c r="H16" i="239"/>
  <c r="H9" i="239"/>
  <c r="H13" i="239"/>
  <c r="H10" i="239"/>
  <c r="H14" i="239"/>
  <c r="H17" i="239"/>
  <c r="H11" i="239"/>
  <c r="H15" i="239"/>
  <c r="H18" i="239"/>
  <c r="E26" i="239"/>
  <c r="E8" i="239"/>
  <c r="E12" i="239"/>
  <c r="E16" i="239"/>
  <c r="E9" i="239"/>
  <c r="E13" i="239"/>
  <c r="E10" i="239"/>
  <c r="E14" i="239"/>
  <c r="E17" i="239"/>
  <c r="E11" i="239"/>
  <c r="E15" i="239"/>
  <c r="E18" i="239"/>
  <c r="K8" i="238"/>
  <c r="K12" i="238"/>
  <c r="K16" i="238"/>
  <c r="K9" i="238"/>
  <c r="K13" i="238"/>
  <c r="K10" i="238"/>
  <c r="K14" i="238"/>
  <c r="K17" i="238"/>
  <c r="K11" i="238"/>
  <c r="K15" i="238"/>
  <c r="K18" i="238"/>
  <c r="H7" i="238"/>
  <c r="H25" i="238"/>
  <c r="H26" i="238"/>
  <c r="H24" i="238"/>
  <c r="H8" i="238"/>
  <c r="H12" i="238"/>
  <c r="H16" i="238"/>
  <c r="H9" i="238"/>
  <c r="H13" i="238"/>
  <c r="H10" i="238"/>
  <c r="H14" i="238"/>
  <c r="H17" i="238"/>
  <c r="H11" i="238"/>
  <c r="H15" i="238"/>
  <c r="H18" i="238"/>
  <c r="E8" i="238"/>
  <c r="E12" i="238"/>
  <c r="E16" i="238"/>
  <c r="E9" i="238"/>
  <c r="E13" i="238"/>
  <c r="E10" i="238"/>
  <c r="E14" i="238"/>
  <c r="E17" i="238"/>
  <c r="E11" i="238"/>
  <c r="E15" i="238"/>
  <c r="E18" i="238"/>
  <c r="K26" i="242"/>
  <c r="K23" i="242"/>
  <c r="K23" i="257"/>
  <c r="E23" i="239"/>
  <c r="K7" i="243"/>
  <c r="K27" i="242"/>
  <c r="H26" i="253"/>
  <c r="K28" i="176"/>
  <c r="E23" i="251"/>
  <c r="E23" i="257"/>
  <c r="K27" i="243"/>
  <c r="K25" i="250"/>
  <c r="K25" i="242"/>
  <c r="E27" i="251"/>
  <c r="E7" i="251"/>
  <c r="K27" i="257"/>
  <c r="E27" i="257"/>
  <c r="E25" i="257"/>
  <c r="K26" i="260"/>
  <c r="K24" i="260"/>
  <c r="E26" i="251"/>
  <c r="E24" i="257"/>
  <c r="K27" i="241"/>
  <c r="K24" i="242"/>
  <c r="E24" i="251"/>
  <c r="E7" i="257"/>
  <c r="K7" i="260"/>
  <c r="M7" i="362"/>
  <c r="H30" i="180"/>
  <c r="K19" i="176"/>
  <c r="K28" i="181"/>
  <c r="K19" i="181"/>
  <c r="D19" i="243"/>
  <c r="G19" i="238"/>
  <c r="K28" i="178"/>
  <c r="K28" i="177"/>
  <c r="K19" i="182"/>
  <c r="K28" i="182"/>
  <c r="J19" i="179"/>
  <c r="G19" i="179"/>
  <c r="J19" i="172"/>
  <c r="K26" i="257"/>
  <c r="H23" i="253"/>
  <c r="H27" i="253"/>
  <c r="H25" i="253"/>
  <c r="H24" i="253"/>
  <c r="H7" i="253"/>
  <c r="M10" i="252"/>
  <c r="L30" i="252"/>
  <c r="M11" i="252"/>
  <c r="M15" i="252"/>
  <c r="M9" i="252"/>
  <c r="M18" i="252"/>
  <c r="M12" i="252"/>
  <c r="M7" i="252"/>
  <c r="K24" i="244"/>
  <c r="K25" i="244"/>
  <c r="K7" i="244"/>
  <c r="K22" i="244"/>
  <c r="K27" i="244"/>
  <c r="K23" i="244"/>
  <c r="K23" i="249"/>
  <c r="K26" i="249"/>
  <c r="K7" i="249"/>
  <c r="K27" i="249"/>
  <c r="K22" i="249"/>
  <c r="K24" i="249"/>
  <c r="K25" i="249"/>
  <c r="K24" i="241"/>
  <c r="K24" i="250"/>
  <c r="K22" i="247"/>
  <c r="K26" i="247"/>
  <c r="K23" i="247"/>
  <c r="K24" i="247"/>
  <c r="K27" i="247"/>
  <c r="K25" i="247"/>
  <c r="K7" i="247"/>
  <c r="K25" i="243"/>
  <c r="K22" i="243"/>
  <c r="K24" i="243"/>
  <c r="K26" i="243"/>
  <c r="E24" i="243"/>
  <c r="E22" i="243"/>
  <c r="E23" i="243"/>
  <c r="E26" i="243"/>
  <c r="E7" i="243"/>
  <c r="E27" i="243"/>
  <c r="E25" i="243"/>
  <c r="H23" i="239"/>
  <c r="H25" i="239"/>
  <c r="H24" i="239"/>
  <c r="E25" i="239"/>
  <c r="E24" i="239"/>
  <c r="E7" i="239"/>
  <c r="E27" i="239"/>
  <c r="E22" i="239"/>
  <c r="K19" i="178"/>
  <c r="K19" i="174"/>
  <c r="K19" i="173"/>
  <c r="K28" i="173"/>
  <c r="K7" i="172"/>
  <c r="K25" i="172"/>
  <c r="K24" i="172"/>
  <c r="K26" i="172"/>
  <c r="K27" i="172"/>
  <c r="E28" i="180"/>
  <c r="E19" i="180"/>
  <c r="J19" i="245"/>
  <c r="D19" i="179"/>
  <c r="H26" i="252"/>
  <c r="G19" i="239"/>
  <c r="E25" i="238"/>
  <c r="M7" i="238"/>
  <c r="K22" i="250"/>
  <c r="K23" i="250"/>
  <c r="K22" i="255"/>
  <c r="K7" i="255"/>
  <c r="K25" i="256"/>
  <c r="E26" i="362"/>
  <c r="E22" i="175"/>
  <c r="E27" i="175"/>
  <c r="J19" i="244"/>
  <c r="J19" i="251"/>
  <c r="G19" i="175"/>
  <c r="J19" i="256"/>
  <c r="K19" i="177"/>
  <c r="J19" i="175"/>
  <c r="E22" i="238"/>
  <c r="E23" i="238"/>
  <c r="H26" i="239"/>
  <c r="H7" i="239"/>
  <c r="E26" i="238"/>
  <c r="E24" i="238"/>
  <c r="E27" i="238"/>
  <c r="J19" i="250"/>
  <c r="K7" i="250"/>
  <c r="K26" i="250"/>
  <c r="K27" i="250"/>
  <c r="J19" i="246"/>
  <c r="K26" i="255"/>
  <c r="K27" i="256"/>
  <c r="D19" i="362"/>
  <c r="E26" i="175"/>
  <c r="E24" i="175"/>
  <c r="D19" i="250"/>
  <c r="E28" i="178"/>
  <c r="K26" i="179"/>
  <c r="K25" i="179"/>
  <c r="K23" i="179"/>
  <c r="K27" i="179"/>
  <c r="K7" i="179"/>
  <c r="K24" i="179"/>
  <c r="K22" i="179"/>
  <c r="H27" i="239"/>
  <c r="E7" i="238"/>
  <c r="D19" i="239"/>
  <c r="H22" i="239"/>
  <c r="D19" i="247"/>
  <c r="E23" i="252"/>
  <c r="K22" i="256"/>
  <c r="K22" i="172"/>
  <c r="E7" i="175"/>
  <c r="J19" i="248"/>
  <c r="K25" i="260"/>
  <c r="E27" i="260"/>
  <c r="K24" i="257"/>
  <c r="K22" i="257"/>
  <c r="K7" i="257"/>
  <c r="K25" i="257"/>
  <c r="K24" i="256"/>
  <c r="J19" i="255"/>
  <c r="M15" i="254"/>
  <c r="M18" i="254"/>
  <c r="M16" i="254"/>
  <c r="M11" i="254"/>
  <c r="M7" i="254"/>
  <c r="M8" i="254"/>
  <c r="M10" i="254"/>
  <c r="M9" i="254"/>
  <c r="L30" i="254"/>
  <c r="M8" i="252"/>
  <c r="K30" i="365"/>
  <c r="E28" i="183"/>
  <c r="E19" i="182"/>
  <c r="E28" i="182"/>
  <c r="H25" i="179"/>
  <c r="H7" i="179"/>
  <c r="H26" i="179"/>
  <c r="H27" i="179"/>
  <c r="H23" i="179"/>
  <c r="H24" i="179"/>
  <c r="H22" i="179"/>
  <c r="E25" i="179"/>
  <c r="E26" i="179"/>
  <c r="E27" i="179"/>
  <c r="E7" i="179"/>
  <c r="E23" i="179"/>
  <c r="E24" i="179"/>
  <c r="E22" i="179"/>
  <c r="G19" i="362"/>
  <c r="J19" i="260"/>
  <c r="E25" i="253"/>
  <c r="E26" i="252"/>
  <c r="J19" i="242"/>
  <c r="K25" i="241"/>
  <c r="K7" i="241"/>
  <c r="K26" i="241"/>
  <c r="K22" i="241"/>
  <c r="H28" i="183"/>
  <c r="E19" i="183"/>
  <c r="H19" i="183"/>
  <c r="E19" i="178"/>
  <c r="H19" i="178"/>
  <c r="H28" i="178"/>
  <c r="H19" i="176"/>
  <c r="E28" i="176"/>
  <c r="H28" i="176"/>
  <c r="E19" i="176"/>
  <c r="E19" i="174"/>
  <c r="E28" i="174"/>
  <c r="H19" i="174"/>
  <c r="H28" i="174"/>
  <c r="E19" i="181"/>
  <c r="H28" i="181"/>
  <c r="H19" i="181"/>
  <c r="E28" i="181"/>
  <c r="E28" i="177"/>
  <c r="E28" i="173"/>
  <c r="K19" i="180"/>
  <c r="K28" i="180"/>
  <c r="H28" i="177"/>
  <c r="H19" i="177"/>
  <c r="E19" i="177"/>
  <c r="H28" i="173"/>
  <c r="E19" i="173"/>
  <c r="H19" i="173"/>
  <c r="H19" i="182"/>
  <c r="H28" i="182"/>
  <c r="K30" i="367"/>
  <c r="K30" i="371"/>
  <c r="K30" i="368"/>
  <c r="K30" i="370"/>
  <c r="K30" i="372"/>
  <c r="K30" i="374"/>
  <c r="K30" i="369"/>
  <c r="K30" i="377"/>
  <c r="K30" i="366"/>
  <c r="K30" i="373"/>
  <c r="K30" i="375"/>
  <c r="K30" i="376"/>
  <c r="H24" i="175"/>
  <c r="H7" i="175"/>
  <c r="M11" i="362"/>
  <c r="E24" i="362"/>
  <c r="K22" i="259"/>
  <c r="K7" i="259"/>
  <c r="K27" i="259"/>
  <c r="K26" i="259"/>
  <c r="J19" i="257"/>
  <c r="E7" i="253"/>
  <c r="E22" i="253"/>
  <c r="D19" i="253"/>
  <c r="H25" i="252"/>
  <c r="E22" i="252"/>
  <c r="E25" i="252"/>
  <c r="E24" i="252"/>
  <c r="K28" i="246"/>
  <c r="J19" i="247"/>
  <c r="K30" i="363"/>
  <c r="H26" i="175"/>
  <c r="H27" i="175"/>
  <c r="H22" i="175"/>
  <c r="H25" i="175"/>
  <c r="M12" i="362"/>
  <c r="M10" i="362"/>
  <c r="M8" i="362"/>
  <c r="E7" i="362"/>
  <c r="E25" i="362"/>
  <c r="E27" i="362"/>
  <c r="E23" i="260"/>
  <c r="E25" i="260"/>
  <c r="E7" i="260"/>
  <c r="E22" i="260"/>
  <c r="E24" i="260"/>
  <c r="K25" i="259"/>
  <c r="K24" i="259"/>
  <c r="K23" i="259"/>
  <c r="M8" i="253"/>
  <c r="L30" i="253"/>
  <c r="M9" i="253"/>
  <c r="M16" i="253"/>
  <c r="M15" i="253"/>
  <c r="G19" i="253"/>
  <c r="E23" i="253"/>
  <c r="E27" i="253"/>
  <c r="E24" i="253"/>
  <c r="E26" i="253"/>
  <c r="H24" i="252"/>
  <c r="H7" i="252"/>
  <c r="D19" i="246"/>
  <c r="E26" i="246"/>
  <c r="J19" i="249"/>
  <c r="K24" i="245"/>
  <c r="K26" i="245"/>
  <c r="D19" i="241"/>
  <c r="J19" i="243"/>
  <c r="J19" i="239"/>
  <c r="K30" i="364"/>
  <c r="D19" i="175"/>
  <c r="K23" i="175"/>
  <c r="K7" i="175"/>
  <c r="K22" i="175"/>
  <c r="K26" i="175"/>
  <c r="K25" i="175"/>
  <c r="K27" i="175"/>
  <c r="K24" i="175"/>
  <c r="H26" i="172"/>
  <c r="H22" i="172"/>
  <c r="H7" i="172"/>
  <c r="H24" i="172"/>
  <c r="H25" i="172"/>
  <c r="H27" i="172"/>
  <c r="H23" i="172"/>
  <c r="D19" i="172"/>
  <c r="E25" i="172"/>
  <c r="E27" i="172"/>
  <c r="E23" i="172"/>
  <c r="E24" i="172"/>
  <c r="E7" i="172"/>
  <c r="E26" i="172"/>
  <c r="E22" i="172"/>
  <c r="G19" i="172"/>
  <c r="M16" i="362"/>
  <c r="L30" i="362"/>
  <c r="E22" i="362"/>
  <c r="M9" i="362"/>
  <c r="K25" i="362"/>
  <c r="K22" i="362"/>
  <c r="K24" i="362"/>
  <c r="K26" i="362"/>
  <c r="K27" i="362"/>
  <c r="K23" i="362"/>
  <c r="K7" i="362"/>
  <c r="J19" i="362"/>
  <c r="D19" i="260"/>
  <c r="H26" i="260"/>
  <c r="H22" i="260"/>
  <c r="H27" i="260"/>
  <c r="H23" i="260"/>
  <c r="H7" i="260"/>
  <c r="H25" i="260"/>
  <c r="H24" i="260"/>
  <c r="G19" i="260"/>
  <c r="G19" i="259"/>
  <c r="J19" i="259"/>
  <c r="H26" i="259"/>
  <c r="H22" i="259"/>
  <c r="H24" i="259"/>
  <c r="H25" i="259"/>
  <c r="H27" i="259"/>
  <c r="H23" i="259"/>
  <c r="H7" i="259"/>
  <c r="D19" i="259"/>
  <c r="E25" i="259"/>
  <c r="E27" i="259"/>
  <c r="E23" i="259"/>
  <c r="E24" i="259"/>
  <c r="E26" i="259"/>
  <c r="E22" i="259"/>
  <c r="E7" i="259"/>
  <c r="D19" i="257"/>
  <c r="H26" i="257"/>
  <c r="H22" i="257"/>
  <c r="H27" i="257"/>
  <c r="H23" i="257"/>
  <c r="H7" i="257"/>
  <c r="H25" i="257"/>
  <c r="H24" i="257"/>
  <c r="G19" i="257"/>
  <c r="E25" i="256"/>
  <c r="E23" i="256"/>
  <c r="E26" i="256"/>
  <c r="E22" i="256"/>
  <c r="E27" i="256"/>
  <c r="E24" i="256"/>
  <c r="E7" i="256"/>
  <c r="D19" i="256"/>
  <c r="G19" i="256"/>
  <c r="H26" i="256"/>
  <c r="H22" i="256"/>
  <c r="H25" i="256"/>
  <c r="H27" i="256"/>
  <c r="H23" i="256"/>
  <c r="H7" i="256"/>
  <c r="H24" i="256"/>
  <c r="E25" i="255"/>
  <c r="E23" i="255"/>
  <c r="E24" i="255"/>
  <c r="E26" i="255"/>
  <c r="E22" i="255"/>
  <c r="E7" i="255"/>
  <c r="E27" i="255"/>
  <c r="G19" i="255"/>
  <c r="D19" i="255"/>
  <c r="H26" i="255"/>
  <c r="H22" i="255"/>
  <c r="H27" i="255"/>
  <c r="H23" i="255"/>
  <c r="H7" i="255"/>
  <c r="H24" i="255"/>
  <c r="H25" i="255"/>
  <c r="G19" i="254"/>
  <c r="J19" i="254"/>
  <c r="K25" i="254"/>
  <c r="K26" i="254"/>
  <c r="K22" i="254"/>
  <c r="K7" i="254"/>
  <c r="K24" i="254"/>
  <c r="K27" i="254"/>
  <c r="K23" i="254"/>
  <c r="H26" i="254"/>
  <c r="H22" i="254"/>
  <c r="H27" i="254"/>
  <c r="H23" i="254"/>
  <c r="H25" i="254"/>
  <c r="H7" i="254"/>
  <c r="H24" i="254"/>
  <c r="M11" i="253"/>
  <c r="M18" i="253"/>
  <c r="M10" i="253"/>
  <c r="M12" i="253"/>
  <c r="J19" i="253"/>
  <c r="K25" i="253"/>
  <c r="K7" i="253"/>
  <c r="K24" i="253"/>
  <c r="K27" i="253"/>
  <c r="K23" i="253"/>
  <c r="K26" i="253"/>
  <c r="K22" i="253"/>
  <c r="G19" i="252"/>
  <c r="H23" i="252"/>
  <c r="H27" i="252"/>
  <c r="E27" i="252"/>
  <c r="E7" i="252"/>
  <c r="K25" i="252"/>
  <c r="K24" i="252"/>
  <c r="K7" i="252"/>
  <c r="K27" i="252"/>
  <c r="K23" i="252"/>
  <c r="K26" i="252"/>
  <c r="K22" i="252"/>
  <c r="J19" i="252"/>
  <c r="D19" i="252"/>
  <c r="D19" i="251"/>
  <c r="G19" i="251"/>
  <c r="H26" i="251"/>
  <c r="H22" i="251"/>
  <c r="H25" i="251"/>
  <c r="H27" i="251"/>
  <c r="H23" i="251"/>
  <c r="H7" i="251"/>
  <c r="H24" i="251"/>
  <c r="H26" i="246"/>
  <c r="H27" i="246"/>
  <c r="E23" i="246"/>
  <c r="E24" i="246"/>
  <c r="H22" i="246"/>
  <c r="H23" i="246"/>
  <c r="H24" i="246"/>
  <c r="E27" i="246"/>
  <c r="H25" i="246"/>
  <c r="E7" i="246"/>
  <c r="E22" i="246"/>
  <c r="G19" i="246"/>
  <c r="E25" i="244"/>
  <c r="E23" i="244"/>
  <c r="E24" i="244"/>
  <c r="E7" i="244"/>
  <c r="E26" i="244"/>
  <c r="E22" i="244"/>
  <c r="E27" i="244"/>
  <c r="D19" i="244"/>
  <c r="G19" i="244"/>
  <c r="H26" i="244"/>
  <c r="H22" i="244"/>
  <c r="H27" i="244"/>
  <c r="H23" i="244"/>
  <c r="H7" i="244"/>
  <c r="H24" i="244"/>
  <c r="H25" i="244"/>
  <c r="D19" i="242"/>
  <c r="G19" i="242"/>
  <c r="H26" i="242"/>
  <c r="H22" i="242"/>
  <c r="H27" i="242"/>
  <c r="H23" i="242"/>
  <c r="H7" i="242"/>
  <c r="H24" i="242"/>
  <c r="H25" i="242"/>
  <c r="D19" i="249"/>
  <c r="H26" i="249"/>
  <c r="H22" i="249"/>
  <c r="H24" i="249"/>
  <c r="H27" i="249"/>
  <c r="H23" i="249"/>
  <c r="H7" i="249"/>
  <c r="H25" i="249"/>
  <c r="G19" i="249"/>
  <c r="E25" i="249"/>
  <c r="E27" i="249"/>
  <c r="E24" i="249"/>
  <c r="E26" i="249"/>
  <c r="E22" i="249"/>
  <c r="E23" i="249"/>
  <c r="E7" i="249"/>
  <c r="K25" i="245"/>
  <c r="K22" i="245"/>
  <c r="K23" i="245"/>
  <c r="K7" i="245"/>
  <c r="E25" i="245"/>
  <c r="E23" i="245"/>
  <c r="E24" i="245"/>
  <c r="E7" i="245"/>
  <c r="E26" i="245"/>
  <c r="E22" i="245"/>
  <c r="E27" i="245"/>
  <c r="D19" i="245"/>
  <c r="G19" i="245"/>
  <c r="H26" i="245"/>
  <c r="H22" i="245"/>
  <c r="H27" i="245"/>
  <c r="H23" i="245"/>
  <c r="H7" i="245"/>
  <c r="H24" i="245"/>
  <c r="H25" i="245"/>
  <c r="G19" i="241"/>
  <c r="H26" i="241"/>
  <c r="H22" i="241"/>
  <c r="H25" i="241"/>
  <c r="H27" i="241"/>
  <c r="H23" i="241"/>
  <c r="H7" i="241"/>
  <c r="H24" i="241"/>
  <c r="J19" i="241"/>
  <c r="G19" i="248"/>
  <c r="E25" i="248"/>
  <c r="E27" i="248"/>
  <c r="E23" i="248"/>
  <c r="E7" i="248"/>
  <c r="E26" i="248"/>
  <c r="E22" i="248"/>
  <c r="E24" i="248"/>
  <c r="D19" i="248"/>
  <c r="H26" i="248"/>
  <c r="H22" i="248"/>
  <c r="H24" i="248"/>
  <c r="H25" i="248"/>
  <c r="H27" i="248"/>
  <c r="H23" i="248"/>
  <c r="H7" i="248"/>
  <c r="K28" i="248"/>
  <c r="G19" i="250"/>
  <c r="H26" i="250"/>
  <c r="H22" i="250"/>
  <c r="H27" i="250"/>
  <c r="H23" i="250"/>
  <c r="H7" i="250"/>
  <c r="H25" i="250"/>
  <c r="H24" i="250"/>
  <c r="E25" i="247"/>
  <c r="E26" i="247"/>
  <c r="E22" i="247"/>
  <c r="E24" i="247"/>
  <c r="E27" i="247"/>
  <c r="E23" i="247"/>
  <c r="E7" i="247"/>
  <c r="G19" i="247"/>
  <c r="H26" i="247"/>
  <c r="H22" i="247"/>
  <c r="H25" i="247"/>
  <c r="H27" i="247"/>
  <c r="H23" i="247"/>
  <c r="H7" i="247"/>
  <c r="H24" i="247"/>
  <c r="H26" i="243"/>
  <c r="H22" i="243"/>
  <c r="H27" i="243"/>
  <c r="H23" i="243"/>
  <c r="H7" i="243"/>
  <c r="H24" i="243"/>
  <c r="H25" i="243"/>
  <c r="G19" i="243"/>
  <c r="K24" i="239"/>
  <c r="K7" i="239"/>
  <c r="K25" i="239"/>
  <c r="K27" i="239"/>
  <c r="K23" i="239"/>
  <c r="K26" i="239"/>
  <c r="K22" i="239"/>
  <c r="L30" i="239"/>
  <c r="M7" i="239"/>
  <c r="K25" i="238"/>
  <c r="K26" i="238"/>
  <c r="K24" i="238"/>
  <c r="K27" i="238"/>
  <c r="K23" i="238"/>
  <c r="K22" i="238"/>
  <c r="K7" i="238"/>
  <c r="J19" i="238"/>
  <c r="E28" i="257" l="1"/>
  <c r="K30" i="174"/>
  <c r="E19" i="254"/>
  <c r="K28" i="251"/>
  <c r="K30" i="183"/>
  <c r="K19" i="251"/>
  <c r="K19" i="248"/>
  <c r="K30" i="248" s="1"/>
  <c r="E19" i="250"/>
  <c r="E30" i="250" s="1"/>
  <c r="N11" i="254"/>
  <c r="N14" i="254"/>
  <c r="N13" i="254"/>
  <c r="N11" i="253"/>
  <c r="N14" i="253"/>
  <c r="N13" i="253"/>
  <c r="N9" i="252"/>
  <c r="N13" i="252"/>
  <c r="N8" i="362"/>
  <c r="N13" i="362"/>
  <c r="N15" i="362"/>
  <c r="N14" i="362"/>
  <c r="H28" i="362"/>
  <c r="N16" i="239"/>
  <c r="N14" i="239"/>
  <c r="N8" i="239"/>
  <c r="N17" i="239"/>
  <c r="N10" i="239"/>
  <c r="N12" i="239"/>
  <c r="N15" i="239"/>
  <c r="N13" i="239"/>
  <c r="N11" i="239"/>
  <c r="N9" i="239"/>
  <c r="N18" i="239"/>
  <c r="N10" i="238"/>
  <c r="N9" i="238"/>
  <c r="N12" i="238"/>
  <c r="N17" i="238"/>
  <c r="N15" i="238"/>
  <c r="N14" i="238"/>
  <c r="N13" i="238"/>
  <c r="N16" i="238"/>
  <c r="N8" i="238"/>
  <c r="N11" i="238"/>
  <c r="N18" i="238"/>
  <c r="N26" i="254"/>
  <c r="K19" i="246"/>
  <c r="K30" i="246" s="1"/>
  <c r="E28" i="242"/>
  <c r="E28" i="241"/>
  <c r="H28" i="238"/>
  <c r="E30" i="178"/>
  <c r="H19" i="362"/>
  <c r="K28" i="242"/>
  <c r="H19" i="238"/>
  <c r="K30" i="177"/>
  <c r="N10" i="252"/>
  <c r="N18" i="252"/>
  <c r="E28" i="251"/>
  <c r="E19" i="242"/>
  <c r="E19" i="241"/>
  <c r="K30" i="176"/>
  <c r="K28" i="260"/>
  <c r="E28" i="175"/>
  <c r="K28" i="250"/>
  <c r="E28" i="239"/>
  <c r="K30" i="181"/>
  <c r="E19" i="257"/>
  <c r="E30" i="257" s="1"/>
  <c r="K19" i="242"/>
  <c r="E19" i="251"/>
  <c r="N23" i="252"/>
  <c r="M19" i="252"/>
  <c r="K30" i="182"/>
  <c r="K19" i="255"/>
  <c r="N12" i="252"/>
  <c r="N15" i="252"/>
  <c r="N24" i="252"/>
  <c r="N10" i="253"/>
  <c r="N26" i="253"/>
  <c r="E30" i="180"/>
  <c r="K19" i="250"/>
  <c r="N7" i="252"/>
  <c r="N22" i="252"/>
  <c r="N16" i="252"/>
  <c r="N11" i="252"/>
  <c r="N25" i="252"/>
  <c r="H28" i="253"/>
  <c r="N8" i="252"/>
  <c r="N26" i="252"/>
  <c r="N27" i="252"/>
  <c r="K30" i="178"/>
  <c r="K28" i="243"/>
  <c r="K28" i="244"/>
  <c r="K30" i="173"/>
  <c r="K19" i="256"/>
  <c r="K28" i="255"/>
  <c r="N15" i="253"/>
  <c r="N8" i="253"/>
  <c r="N9" i="253"/>
  <c r="H19" i="253"/>
  <c r="N12" i="253"/>
  <c r="N22" i="253"/>
  <c r="E28" i="252"/>
  <c r="K19" i="244"/>
  <c r="K19" i="249"/>
  <c r="K28" i="249"/>
  <c r="K19" i="247"/>
  <c r="K28" i="247"/>
  <c r="K19" i="243"/>
  <c r="E19" i="243"/>
  <c r="E28" i="243"/>
  <c r="H19" i="239"/>
  <c r="E19" i="239"/>
  <c r="N22" i="238"/>
  <c r="E19" i="175"/>
  <c r="K19" i="172"/>
  <c r="K28" i="172"/>
  <c r="K19" i="241"/>
  <c r="H28" i="239"/>
  <c r="N18" i="253"/>
  <c r="N7" i="253"/>
  <c r="M19" i="238"/>
  <c r="E28" i="238"/>
  <c r="E19" i="238"/>
  <c r="K28" i="259"/>
  <c r="K28" i="245"/>
  <c r="K28" i="241"/>
  <c r="N26" i="238"/>
  <c r="N7" i="238"/>
  <c r="N23" i="238"/>
  <c r="N25" i="238"/>
  <c r="N27" i="238"/>
  <c r="E28" i="253"/>
  <c r="K19" i="260"/>
  <c r="E28" i="362"/>
  <c r="E30" i="177"/>
  <c r="K30" i="180"/>
  <c r="H30" i="183"/>
  <c r="K28" i="256"/>
  <c r="H30" i="177"/>
  <c r="H30" i="181"/>
  <c r="E30" i="183"/>
  <c r="H28" i="179"/>
  <c r="E30" i="182"/>
  <c r="K28" i="179"/>
  <c r="K19" i="179"/>
  <c r="E19" i="260"/>
  <c r="E28" i="260"/>
  <c r="K19" i="257"/>
  <c r="K28" i="257"/>
  <c r="N18" i="254"/>
  <c r="M19" i="254"/>
  <c r="N8" i="254"/>
  <c r="N24" i="254"/>
  <c r="N25" i="254"/>
  <c r="N7" i="254"/>
  <c r="N12" i="254"/>
  <c r="N9" i="254"/>
  <c r="N16" i="254"/>
  <c r="N27" i="254"/>
  <c r="N22" i="254"/>
  <c r="N10" i="254"/>
  <c r="N15" i="254"/>
  <c r="N23" i="254"/>
  <c r="N24" i="253"/>
  <c r="N25" i="253"/>
  <c r="N23" i="253"/>
  <c r="N27" i="253"/>
  <c r="E30" i="173"/>
  <c r="E28" i="179"/>
  <c r="E19" i="179"/>
  <c r="H19" i="175"/>
  <c r="H30" i="178"/>
  <c r="H30" i="176"/>
  <c r="E30" i="176"/>
  <c r="H30" i="174"/>
  <c r="E30" i="174"/>
  <c r="E30" i="181"/>
  <c r="H30" i="173"/>
  <c r="H30" i="182"/>
  <c r="N23" i="362"/>
  <c r="E30" i="254"/>
  <c r="N16" i="253"/>
  <c r="E28" i="246"/>
  <c r="E28" i="245"/>
  <c r="H28" i="175"/>
  <c r="N27" i="362"/>
  <c r="N10" i="362"/>
  <c r="N16" i="362"/>
  <c r="N18" i="362"/>
  <c r="M19" i="362"/>
  <c r="N7" i="362"/>
  <c r="N11" i="362"/>
  <c r="N26" i="362"/>
  <c r="N9" i="362"/>
  <c r="E19" i="362"/>
  <c r="K19" i="259"/>
  <c r="E28" i="255"/>
  <c r="M19" i="253"/>
  <c r="E19" i="253"/>
  <c r="H19" i="252"/>
  <c r="H28" i="252"/>
  <c r="E19" i="252"/>
  <c r="K30" i="251"/>
  <c r="H19" i="246"/>
  <c r="H28" i="246"/>
  <c r="E19" i="246"/>
  <c r="E28" i="249"/>
  <c r="K19" i="245"/>
  <c r="K30" i="245" s="1"/>
  <c r="H19" i="241"/>
  <c r="H28" i="241"/>
  <c r="H30" i="238"/>
  <c r="K19" i="175"/>
  <c r="K28" i="175"/>
  <c r="E19" i="172"/>
  <c r="H19" i="172"/>
  <c r="E28" i="172"/>
  <c r="H28" i="172"/>
  <c r="N25" i="362"/>
  <c r="N22" i="362"/>
  <c r="N12" i="362"/>
  <c r="N24" i="362"/>
  <c r="K28" i="362"/>
  <c r="K19" i="362"/>
  <c r="H19" i="260"/>
  <c r="H28" i="260"/>
  <c r="H28" i="259"/>
  <c r="E19" i="259"/>
  <c r="E28" i="259"/>
  <c r="H19" i="259"/>
  <c r="H28" i="257"/>
  <c r="H19" i="257"/>
  <c r="E28" i="256"/>
  <c r="H19" i="256"/>
  <c r="H28" i="256"/>
  <c r="E19" i="256"/>
  <c r="H19" i="255"/>
  <c r="E19" i="255"/>
  <c r="H28" i="255"/>
  <c r="K28" i="254"/>
  <c r="H28" i="254"/>
  <c r="K19" i="254"/>
  <c r="H19" i="254"/>
  <c r="K28" i="253"/>
  <c r="K19" i="253"/>
  <c r="K28" i="252"/>
  <c r="K19" i="252"/>
  <c r="H19" i="251"/>
  <c r="H28" i="251"/>
  <c r="H19" i="244"/>
  <c r="E19" i="244"/>
  <c r="H28" i="244"/>
  <c r="E28" i="244"/>
  <c r="H28" i="242"/>
  <c r="H19" i="242"/>
  <c r="H19" i="249"/>
  <c r="H28" i="249"/>
  <c r="E19" i="249"/>
  <c r="H28" i="245"/>
  <c r="E19" i="245"/>
  <c r="H19" i="245"/>
  <c r="E19" i="248"/>
  <c r="H19" i="248"/>
  <c r="H28" i="248"/>
  <c r="E28" i="248"/>
  <c r="H19" i="250"/>
  <c r="H28" i="250"/>
  <c r="H19" i="247"/>
  <c r="E28" i="247"/>
  <c r="H28" i="247"/>
  <c r="E19" i="247"/>
  <c r="H19" i="243"/>
  <c r="H28" i="243"/>
  <c r="N26" i="239"/>
  <c r="N22" i="239"/>
  <c r="N23" i="239"/>
  <c r="N27" i="239"/>
  <c r="N7" i="239"/>
  <c r="N25" i="239"/>
  <c r="N24" i="239"/>
  <c r="M19" i="239"/>
  <c r="K19" i="239"/>
  <c r="K28" i="239"/>
  <c r="K19" i="238"/>
  <c r="K28" i="238"/>
  <c r="K30" i="260" l="1"/>
  <c r="H30" i="362"/>
  <c r="E30" i="251"/>
  <c r="K30" i="242"/>
  <c r="E30" i="242"/>
  <c r="E30" i="249"/>
  <c r="E30" i="241"/>
  <c r="H30" i="253"/>
  <c r="E30" i="239"/>
  <c r="K30" i="250"/>
  <c r="K30" i="247"/>
  <c r="E30" i="252"/>
  <c r="K30" i="256"/>
  <c r="E30" i="175"/>
  <c r="K30" i="249"/>
  <c r="E30" i="243"/>
  <c r="K30" i="244"/>
  <c r="K30" i="255"/>
  <c r="N19" i="252"/>
  <c r="N28" i="252"/>
  <c r="E30" i="362"/>
  <c r="K30" i="243"/>
  <c r="H30" i="239"/>
  <c r="K30" i="172"/>
  <c r="K30" i="241"/>
  <c r="E30" i="238"/>
  <c r="E30" i="179"/>
  <c r="K30" i="179"/>
  <c r="E30" i="260"/>
  <c r="E30" i="253"/>
  <c r="H30" i="175"/>
  <c r="K30" i="257"/>
  <c r="K30" i="259"/>
  <c r="H30" i="252"/>
  <c r="E30" i="244"/>
  <c r="E30" i="245"/>
  <c r="N28" i="238"/>
  <c r="N19" i="238"/>
  <c r="H30" i="246"/>
  <c r="N28" i="253"/>
  <c r="N28" i="254"/>
  <c r="N19" i="254"/>
  <c r="N19" i="253"/>
  <c r="E30" i="246"/>
  <c r="E30" i="255"/>
  <c r="K30" i="254"/>
  <c r="H30" i="245"/>
  <c r="N19" i="362"/>
  <c r="N28" i="362"/>
  <c r="H30" i="259"/>
  <c r="H30" i="257"/>
  <c r="K30" i="253"/>
  <c r="H30" i="242"/>
  <c r="H30" i="241"/>
  <c r="E30" i="247"/>
  <c r="H30" i="172"/>
  <c r="E30" i="172"/>
  <c r="K30" i="362"/>
  <c r="H30" i="260"/>
  <c r="E30" i="259"/>
  <c r="E30" i="256"/>
  <c r="H30" i="256"/>
  <c r="H30" i="255"/>
  <c r="H30" i="254"/>
  <c r="K30" i="252"/>
  <c r="H30" i="251"/>
  <c r="H30" i="244"/>
  <c r="H30" i="249"/>
  <c r="H30" i="248"/>
  <c r="E30" i="248"/>
  <c r="H30" i="250"/>
  <c r="H30" i="247"/>
  <c r="H30" i="243"/>
  <c r="K30" i="239"/>
  <c r="N19" i="239"/>
  <c r="N28" i="239"/>
  <c r="K30" i="238"/>
  <c r="N30" i="252" l="1"/>
  <c r="N30" i="253"/>
  <c r="N30" i="238"/>
  <c r="N30" i="254"/>
  <c r="N30" i="362"/>
  <c r="N30" i="239"/>
  <c r="I28" i="171"/>
  <c r="F28" i="171"/>
  <c r="C28" i="171"/>
  <c r="L27" i="171"/>
  <c r="L26" i="171"/>
  <c r="L25" i="171"/>
  <c r="L24" i="171"/>
  <c r="L23" i="171"/>
  <c r="L22" i="171"/>
  <c r="I19" i="171"/>
  <c r="F19" i="171"/>
  <c r="L7" i="171"/>
  <c r="L22" i="237"/>
  <c r="L28" i="237" s="1"/>
  <c r="L7" i="237"/>
  <c r="I19" i="237"/>
  <c r="J8" i="171" l="1"/>
  <c r="J12" i="171"/>
  <c r="J16" i="171"/>
  <c r="J9" i="171"/>
  <c r="J13" i="171"/>
  <c r="J10" i="171"/>
  <c r="J14" i="171"/>
  <c r="J17" i="171"/>
  <c r="J11" i="171"/>
  <c r="J15" i="171"/>
  <c r="J18" i="171"/>
  <c r="G8" i="171"/>
  <c r="G12" i="171"/>
  <c r="G16" i="171"/>
  <c r="G9" i="171"/>
  <c r="G13" i="171"/>
  <c r="G10" i="171"/>
  <c r="G14" i="171"/>
  <c r="G17" i="171"/>
  <c r="G11" i="171"/>
  <c r="G15" i="171"/>
  <c r="G18" i="171"/>
  <c r="J8" i="237"/>
  <c r="J12" i="237"/>
  <c r="J16" i="237"/>
  <c r="J9" i="237"/>
  <c r="J13" i="237"/>
  <c r="J10" i="237"/>
  <c r="J14" i="237"/>
  <c r="J17" i="237"/>
  <c r="J11" i="237"/>
  <c r="J15" i="237"/>
  <c r="J18" i="237"/>
  <c r="G7" i="171"/>
  <c r="D7" i="171"/>
  <c r="L19" i="171"/>
  <c r="L28" i="171"/>
  <c r="J7" i="237"/>
  <c r="I30" i="171"/>
  <c r="J7" i="171"/>
  <c r="F30" i="171"/>
  <c r="C30" i="171"/>
  <c r="K8" i="171" l="1"/>
  <c r="K12" i="171"/>
  <c r="K16" i="171"/>
  <c r="K9" i="171"/>
  <c r="K13" i="171"/>
  <c r="K10" i="171"/>
  <c r="K14" i="171"/>
  <c r="K17" i="171"/>
  <c r="K11" i="171"/>
  <c r="K15" i="171"/>
  <c r="K18" i="171"/>
  <c r="H8" i="171"/>
  <c r="H12" i="171"/>
  <c r="H16" i="171"/>
  <c r="H9" i="171"/>
  <c r="H13" i="171"/>
  <c r="H10" i="171"/>
  <c r="H14" i="171"/>
  <c r="H17" i="171"/>
  <c r="H11" i="171"/>
  <c r="H15" i="171"/>
  <c r="H18" i="171"/>
  <c r="E8" i="171"/>
  <c r="E12" i="171"/>
  <c r="E16" i="171"/>
  <c r="E10" i="171"/>
  <c r="E14" i="171"/>
  <c r="E17" i="171"/>
  <c r="E9" i="171"/>
  <c r="E11" i="171"/>
  <c r="E15" i="171"/>
  <c r="E18" i="171"/>
  <c r="E13" i="171"/>
  <c r="M8" i="171"/>
  <c r="M12" i="171"/>
  <c r="M18" i="171"/>
  <c r="M15" i="171"/>
  <c r="M16" i="171"/>
  <c r="M10" i="171"/>
  <c r="M9" i="171"/>
  <c r="M11" i="171"/>
  <c r="D19" i="171"/>
  <c r="G19" i="171"/>
  <c r="L30" i="171"/>
  <c r="M7" i="171"/>
  <c r="J19" i="237"/>
  <c r="H24" i="171"/>
  <c r="H7" i="171"/>
  <c r="H27" i="171"/>
  <c r="H23" i="171"/>
  <c r="H26" i="171"/>
  <c r="H22" i="171"/>
  <c r="H25" i="171"/>
  <c r="J19" i="171"/>
  <c r="E26" i="171"/>
  <c r="E22" i="171"/>
  <c r="E7" i="171"/>
  <c r="E24" i="171"/>
  <c r="E25" i="171"/>
  <c r="E27" i="171"/>
  <c r="E23" i="171"/>
  <c r="K26" i="171"/>
  <c r="K22" i="171"/>
  <c r="K7" i="171"/>
  <c r="K27" i="171"/>
  <c r="K25" i="171"/>
  <c r="K24" i="171"/>
  <c r="K23" i="171"/>
  <c r="N12" i="171" l="1"/>
  <c r="N9" i="171"/>
  <c r="N15" i="171"/>
  <c r="N18" i="171"/>
  <c r="N8" i="171"/>
  <c r="N10" i="171"/>
  <c r="N16" i="171"/>
  <c r="N11" i="171"/>
  <c r="N27" i="171"/>
  <c r="N23" i="171"/>
  <c r="N24" i="171"/>
  <c r="M19" i="171"/>
  <c r="N26" i="171"/>
  <c r="N22" i="171"/>
  <c r="N7" i="171"/>
  <c r="N25" i="171"/>
  <c r="K30" i="175"/>
  <c r="H28" i="171"/>
  <c r="K19" i="171"/>
  <c r="E19" i="171"/>
  <c r="H19" i="171"/>
  <c r="K28" i="171"/>
  <c r="E28" i="171"/>
  <c r="H30" i="171" l="1"/>
  <c r="N19" i="171"/>
  <c r="N28" i="171"/>
  <c r="E30" i="171"/>
  <c r="K30" i="171"/>
  <c r="N30" i="171" l="1"/>
  <c r="F28" i="240" l="1"/>
  <c r="F19" i="240"/>
  <c r="C28" i="240"/>
  <c r="C19" i="240"/>
  <c r="I28" i="237"/>
  <c r="F28" i="237"/>
  <c r="F19" i="237"/>
  <c r="C28" i="237"/>
  <c r="C19" i="237"/>
  <c r="J8" i="240" l="1"/>
  <c r="J12" i="240"/>
  <c r="J16" i="240"/>
  <c r="J9" i="240"/>
  <c r="J13" i="240"/>
  <c r="J10" i="240"/>
  <c r="J14" i="240"/>
  <c r="J17" i="240"/>
  <c r="J11" i="240"/>
  <c r="J15" i="240"/>
  <c r="J18" i="240"/>
  <c r="G8" i="240"/>
  <c r="G12" i="240"/>
  <c r="G16" i="240"/>
  <c r="G9" i="240"/>
  <c r="G13" i="240"/>
  <c r="G10" i="240"/>
  <c r="G14" i="240"/>
  <c r="G17" i="240"/>
  <c r="G11" i="240"/>
  <c r="G15" i="240"/>
  <c r="G18" i="240"/>
  <c r="D8" i="240"/>
  <c r="D12" i="240"/>
  <c r="D16" i="240"/>
  <c r="D9" i="240"/>
  <c r="D13" i="240"/>
  <c r="D10" i="240"/>
  <c r="D14" i="240"/>
  <c r="D17" i="240"/>
  <c r="D11" i="240"/>
  <c r="D15" i="240"/>
  <c r="D18" i="240"/>
  <c r="G8" i="237"/>
  <c r="G12" i="237"/>
  <c r="G16" i="237"/>
  <c r="G9" i="237"/>
  <c r="G13" i="237"/>
  <c r="G11" i="237"/>
  <c r="G10" i="237"/>
  <c r="G14" i="237"/>
  <c r="G17" i="237"/>
  <c r="G15" i="237"/>
  <c r="G18" i="237"/>
  <c r="D9" i="237"/>
  <c r="D13" i="237"/>
  <c r="D16" i="237"/>
  <c r="D10" i="237"/>
  <c r="D14" i="237"/>
  <c r="D17" i="237"/>
  <c r="D8" i="237"/>
  <c r="D11" i="237"/>
  <c r="D15" i="237"/>
  <c r="D18" i="237"/>
  <c r="D12" i="237"/>
  <c r="D7" i="240"/>
  <c r="G7" i="240"/>
  <c r="J7" i="240"/>
  <c r="G7" i="237"/>
  <c r="D7" i="237"/>
  <c r="I30" i="240"/>
  <c r="C30" i="237"/>
  <c r="I30" i="237"/>
  <c r="F30" i="237"/>
  <c r="F30" i="240"/>
  <c r="C30" i="240"/>
  <c r="K8" i="240" l="1"/>
  <c r="K12" i="240"/>
  <c r="K16" i="240"/>
  <c r="K9" i="240"/>
  <c r="K13" i="240"/>
  <c r="K10" i="240"/>
  <c r="K14" i="240"/>
  <c r="K17" i="240"/>
  <c r="K11" i="240"/>
  <c r="K15" i="240"/>
  <c r="K18" i="240"/>
  <c r="H8" i="240"/>
  <c r="H12" i="240"/>
  <c r="H16" i="240"/>
  <c r="H9" i="240"/>
  <c r="H13" i="240"/>
  <c r="H10" i="240"/>
  <c r="H14" i="240"/>
  <c r="H17" i="240"/>
  <c r="H11" i="240"/>
  <c r="H15" i="240"/>
  <c r="H18" i="240"/>
  <c r="E8" i="240"/>
  <c r="E12" i="240"/>
  <c r="E16" i="240"/>
  <c r="E9" i="240"/>
  <c r="E13" i="240"/>
  <c r="E10" i="240"/>
  <c r="E14" i="240"/>
  <c r="E17" i="240"/>
  <c r="E11" i="240"/>
  <c r="E15" i="240"/>
  <c r="E18" i="240"/>
  <c r="K8" i="237"/>
  <c r="K12" i="237"/>
  <c r="K16" i="237"/>
  <c r="K9" i="237"/>
  <c r="K13" i="237"/>
  <c r="K10" i="237"/>
  <c r="K14" i="237"/>
  <c r="K17" i="237"/>
  <c r="K11" i="237"/>
  <c r="K15" i="237"/>
  <c r="K18" i="237"/>
  <c r="H8" i="237"/>
  <c r="H12" i="237"/>
  <c r="H16" i="237"/>
  <c r="H9" i="237"/>
  <c r="H13" i="237"/>
  <c r="H11" i="237"/>
  <c r="H10" i="237"/>
  <c r="H14" i="237"/>
  <c r="H17" i="237"/>
  <c r="H15" i="237"/>
  <c r="H18" i="237"/>
  <c r="E8" i="237"/>
  <c r="E9" i="237"/>
  <c r="E13" i="237"/>
  <c r="E10" i="237"/>
  <c r="E14" i="237"/>
  <c r="E17" i="237"/>
  <c r="E16" i="237"/>
  <c r="E11" i="237"/>
  <c r="E15" i="237"/>
  <c r="E18" i="237"/>
  <c r="E12" i="237"/>
  <c r="E7" i="240"/>
  <c r="H7" i="240"/>
  <c r="K7" i="240"/>
  <c r="J19" i="240"/>
  <c r="K24" i="240"/>
  <c r="K27" i="240"/>
  <c r="K23" i="240"/>
  <c r="K26" i="240"/>
  <c r="K22" i="240"/>
  <c r="K25" i="240"/>
  <c r="G19" i="240"/>
  <c r="H26" i="240"/>
  <c r="H22" i="240"/>
  <c r="H25" i="240"/>
  <c r="H24" i="240"/>
  <c r="H27" i="240"/>
  <c r="H23" i="240"/>
  <c r="D19" i="240"/>
  <c r="E24" i="240"/>
  <c r="E27" i="240"/>
  <c r="E23" i="240"/>
  <c r="E26" i="240"/>
  <c r="E22" i="240"/>
  <c r="E25" i="240"/>
  <c r="K22" i="237"/>
  <c r="K7" i="237"/>
  <c r="H27" i="237"/>
  <c r="H23" i="237"/>
  <c r="H26" i="237"/>
  <c r="H22" i="237"/>
  <c r="H25" i="237"/>
  <c r="H24" i="237"/>
  <c r="H7" i="237"/>
  <c r="G19" i="237"/>
  <c r="E27" i="237"/>
  <c r="E23" i="237"/>
  <c r="E26" i="237"/>
  <c r="E22" i="237"/>
  <c r="E7" i="237"/>
  <c r="E25" i="237"/>
  <c r="E24" i="237"/>
  <c r="D19" i="237"/>
  <c r="L19" i="237"/>
  <c r="K23" i="237"/>
  <c r="K27" i="237"/>
  <c r="K24" i="237"/>
  <c r="K26" i="237"/>
  <c r="K25" i="237"/>
  <c r="L30" i="237" l="1"/>
  <c r="M13" i="237"/>
  <c r="M12" i="237"/>
  <c r="M14" i="237"/>
  <c r="M16" i="237"/>
  <c r="M18" i="237"/>
  <c r="M10" i="237"/>
  <c r="M15" i="237"/>
  <c r="M17" i="237"/>
  <c r="M8" i="237"/>
  <c r="M11" i="237"/>
  <c r="M9" i="237"/>
  <c r="K28" i="240"/>
  <c r="K19" i="240"/>
  <c r="H19" i="240"/>
  <c r="H28" i="240"/>
  <c r="E28" i="240"/>
  <c r="E19" i="240"/>
  <c r="K19" i="237"/>
  <c r="H19" i="237"/>
  <c r="H28" i="237"/>
  <c r="E28" i="237"/>
  <c r="M7" i="237"/>
  <c r="E19" i="237"/>
  <c r="K28" i="237"/>
  <c r="N9" i="237" l="1"/>
  <c r="N16" i="237"/>
  <c r="N15" i="237"/>
  <c r="N13" i="237"/>
  <c r="N8" i="237"/>
  <c r="N11" i="237"/>
  <c r="N12" i="237"/>
  <c r="N10" i="237"/>
  <c r="N14" i="237"/>
  <c r="N18" i="237"/>
  <c r="H30" i="237"/>
  <c r="H30" i="240"/>
  <c r="N23" i="237"/>
  <c r="N25" i="237"/>
  <c r="N24" i="237"/>
  <c r="N27" i="237"/>
  <c r="N26" i="237"/>
  <c r="N22" i="237"/>
  <c r="N7" i="237"/>
  <c r="E30" i="237"/>
  <c r="K30" i="240"/>
  <c r="K30" i="237"/>
  <c r="M19" i="237"/>
  <c r="E30" i="240"/>
  <c r="N28" i="237" l="1"/>
  <c r="N19" i="237"/>
  <c r="N30" i="237" l="1"/>
  <c r="H19" i="179"/>
  <c r="H30" i="179" s="1"/>
</calcChain>
</file>

<file path=xl/sharedStrings.xml><?xml version="1.0" encoding="utf-8"?>
<sst xmlns="http://schemas.openxmlformats.org/spreadsheetml/2006/main" count="3386" uniqueCount="306">
  <si>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</si>
  <si>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</si>
  <si>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</si>
  <si>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</si>
  <si>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</si>
  <si>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</si>
  <si>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</si>
  <si>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</si>
  <si>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</si>
  <si>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</si>
  <si>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</si>
  <si>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</si>
  <si>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</si>
  <si>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</si>
  <si>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</si>
  <si>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</si>
  <si>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</si>
  <si>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</si>
  <si>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</si>
  <si>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</si>
  <si>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</si>
  <si>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</si>
  <si>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</si>
  <si>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</si>
  <si>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</si>
  <si>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</si>
  <si>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</si>
  <si>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</si>
  <si>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</si>
  <si>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</si>
  <si>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</si>
  <si>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</si>
  <si>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</si>
  <si>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</si>
  <si>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</si>
  <si>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</si>
  <si>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</si>
  <si>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</si>
  <si>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</si>
  <si>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</si>
  <si>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</si>
  <si>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</si>
  <si>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</si>
  <si>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</si>
  <si>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</si>
  <si>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</si>
  <si>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</si>
  <si>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</si>
  <si>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</si>
  <si>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</si>
  <si>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</si>
  <si>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</si>
  <si>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</si>
  <si>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</si>
  <si>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</si>
  <si>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</si>
  <si>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</si>
  <si>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</si>
  <si>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</si>
  <si>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</si>
  <si>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</si>
  <si>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</si>
  <si>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</si>
  <si>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</si>
  <si>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</si>
  <si>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</si>
  <si>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</si>
  <si>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</si>
  <si>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</si>
  <si>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</si>
  <si>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</si>
  <si>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</si>
  <si>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</si>
  <si>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</si>
  <si>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</si>
  <si>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</si>
  <si>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</si>
  <si>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</si>
  <si>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</si>
  <si>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</si>
  <si>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</si>
  <si>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</si>
  <si>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</si>
  <si>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</si>
  <si>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</si>
  <si>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</si>
  <si>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</si>
  <si>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</si>
  <si>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</si>
  <si>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</si>
  <si>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</si>
  <si>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</si>
  <si>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</si>
  <si>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</si>
  <si>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</si>
  <si>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</si>
  <si>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</si>
  <si>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</si>
  <si>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</si>
  <si>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</si>
  <si>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</si>
  <si>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</si>
  <si>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</si>
  <si>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</si>
  <si>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</si>
  <si>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</si>
  <si>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</si>
  <si>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</si>
  <si>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</si>
  <si>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</si>
  <si>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</si>
  <si>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</si>
  <si>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</si>
  <si>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</si>
  <si>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</si>
  <si>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</si>
  <si>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</si>
  <si>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</si>
  <si>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</si>
  <si>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</si>
  <si>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</si>
  <si>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Maurizio Gasparri (Forza Italia)</t>
  </si>
  <si>
    <t>Mariastella Gelmini (Forza Italia)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</si>
  <si>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</si>
  <si>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</si>
  <si>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</si>
  <si>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</si>
  <si>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</si>
  <si>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</si>
  <si>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</si>
  <si>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</si>
  <si>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</si>
  <si>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</si>
  <si>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</si>
  <si>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</si>
  <si>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</si>
  <si>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</si>
  <si>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</si>
  <si>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</si>
  <si>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</si>
  <si>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</si>
  <si>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</si>
  <si>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</si>
  <si>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</si>
  <si>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</si>
  <si>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</si>
  <si>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</si>
  <si>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</si>
  <si>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</si>
  <si>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</si>
  <si>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</si>
  <si>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</si>
  <si>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</si>
  <si>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</si>
  <si>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</si>
  <si>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</si>
  <si>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</si>
  <si>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</si>
  <si>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</si>
  <si>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</si>
  <si>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</si>
  <si>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</si>
  <si>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</si>
  <si>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</si>
  <si>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</si>
  <si>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</si>
  <si>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</si>
  <si>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</si>
  <si>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</si>
  <si>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Tab. B1 - Tempo di parola dei soggetti politici ed istituzionali nei programmi extr-gr di rete. Radio Uno, Radio Due, Radio Tre</t>
  </si>
  <si>
    <t>Graziano Delrio (Partito Democratico)</t>
  </si>
  <si>
    <t>Andrea Orlando (Partito Democratico)</t>
  </si>
  <si>
    <t>Stefano Bonaccini (Partito Democratico)</t>
  </si>
  <si>
    <t>Sergio Costa (Governo/Ministri/Sottosegretari)</t>
  </si>
  <si>
    <t>Gianluigi Paragone (MoVimento 5 Stelle)</t>
  </si>
  <si>
    <t>Tab. B2 - Tempo di parola dei soggetti politici ed istituzionali nei programmi extr-gr di testata. Radio Uno, Radio Due, Radio Tre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</si>
  <si>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</si>
  <si>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</si>
  <si>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</si>
  <si>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</si>
  <si>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</si>
  <si>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</si>
  <si>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</si>
  <si>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Maie</t>
  </si>
  <si>
    <t>Roberto Gualtieri (Governo/Ministri/Sottosegretari)</t>
  </si>
  <si>
    <t>Stefano Patuanelli (Governo/Ministri/Sottosegretari)</t>
  </si>
  <si>
    <t>Dario Franceschini (Governo/Ministri/Sottosegretari)</t>
  </si>
  <si>
    <t>Matteo Renzi (Italia Viva - PSI)</t>
  </si>
  <si>
    <t>Carlo Calenda (Altro)</t>
  </si>
  <si>
    <t>Antonio Tajani (Forza Italia)</t>
  </si>
  <si>
    <t>Paola De Micheli (Governo/Ministri/Sottosegretari)</t>
  </si>
  <si>
    <t>Mattia Santori (Altro)</t>
  </si>
  <si>
    <t>Nicola Morra (MoVimento 5 Stelle)</t>
  </si>
  <si>
    <t>Movimento delle Sardine (Altro)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</si>
  <si>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</si>
  <si>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</si>
  <si>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</si>
  <si>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</si>
  <si>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 xml:space="preserve">Tempo di Parola: indica il tempo in cui il soggetto politico/istituzionale parla direttamente in voce
Rete Virgin Radio:
Testata News Mediaset: </t>
  </si>
  <si>
    <t>Tab. B6 - Tempo di parola dei soggetti politici ed istituzionali nei programmi extra-gr di rete e di testata. Rete Radio 105 network - Testata News Mediaset</t>
  </si>
  <si>
    <t xml:space="preserve">Tempo di Parola: indica il tempo in cui il soggetto politico/istituzionale parla direttamente in voce
Rete Radio 105 network: 
Testata News Mediaset: </t>
  </si>
  <si>
    <t>Tab. B7 - Tempo di parola dei soggetti politici ed istituzionali nei programmi extra-gr di rete e di testata. Rete Radio Monte Carlo - Testata News Mediaset</t>
  </si>
  <si>
    <t>Rete RDS</t>
  </si>
  <si>
    <t>Testata RDS</t>
  </si>
  <si>
    <t>Noi con l'Italia - USEI - Cambiamo! - Alleanza di Centro</t>
  </si>
  <si>
    <t>Centro Democratico - Radicali Italiani - +Europa</t>
  </si>
  <si>
    <t>Roberto Speranza (Governo/Ministri/Sottosegretari)</t>
  </si>
  <si>
    <t>Alfonso Bonafede (Governo/Ministri/Sottosegretari)</t>
  </si>
  <si>
    <t>Teresa Bellanova (Governo/Ministri/Sottosegretari)</t>
  </si>
  <si>
    <t>Lorenzo Guerini (Governo/Ministri/Sottosegretari)</t>
  </si>
  <si>
    <t>Giuseppe Sala (Partito Democratico)</t>
  </si>
  <si>
    <t>Tommaso Nannicini (Partito Democratico)</t>
  </si>
  <si>
    <t>Emma Bonino (Centro Democratico - Radicali Italiani - +Europa)</t>
  </si>
  <si>
    <t>Gaetano Manfredi (Governo/Ministri/Sottosegretari)</t>
  </si>
  <si>
    <t>Andrea Marcucci (Partito Democratico)</t>
  </si>
  <si>
    <t>Walter Verini (Partito Democratico)</t>
  </si>
  <si>
    <t>Paola De Micheli (Partito Democratico)</t>
  </si>
  <si>
    <t>Roberto Speranza (Liberi e Uguali)</t>
  </si>
  <si>
    <t>David Sassoli (Unione Europea)</t>
  </si>
  <si>
    <t>Pier Ferdinando Casini (Per le autonomie - Minoranze Linguistiche)</t>
  </si>
  <si>
    <t>Riccardo Magi (Centro Democratico - Radicali Italiani - +Europa)</t>
  </si>
  <si>
    <t>Chiara Appendino (MoVimento 5 Stelle)</t>
  </si>
  <si>
    <t>Lucia Azzolina (Governo/Ministri/Sottosegretari)</t>
  </si>
  <si>
    <t>Mara Carfagna (Forza Italia)</t>
  </si>
  <si>
    <t>Paola Pisano (Governo/Ministri/Sottosegretari)</t>
  </si>
  <si>
    <t>Noi con l'Italia - Usei - Cambiamo! - Allenaza di Centro</t>
  </si>
  <si>
    <t>Noi con l'Italia - Usei - Cambiamo! - Alleanza di Centro</t>
  </si>
  <si>
    <t>Periodo dal 01.01.2020 al 31.01.2020</t>
  </si>
  <si>
    <t>Tempo di Parola: indica il tempo in cui il soggetto politico/istituzionale parla direttamente in voce.
Radio Uno:
Radio Due: Caterpillar; Chiamate Mara 3131.
Radio Tre: Fahrenheit;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</si>
  <si>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Coltivando il futuro; Green zone; I viaggi di Radio1; Il mix delle cinque; Inviato speciale; Italia sotto inchiesta; L'aria che respiri; Radio anch'io; Radio1 giorno per giorno; Radio1 in viva voce; Speciale GR 1; Tra poco in edicola; Un giorno da pecora; Zapping Radio1.
Radio Due: 
Radio Tre: </t>
    </r>
  </si>
  <si>
    <t>Tempo di Parola: indica il tempo in cui il soggetto politico/istituzionale parla direttamente in voce
Rete Radio 24: Due di denari; Obiettivo salute.
Testata Radio 24: #autotrasporto; 24 Mattino; 24 Mattino - le interviste; Effetto giorno; Effetto notte; La zanzara; Si può fare; Speciale elezioni regionali.</t>
  </si>
  <si>
    <t>Tempo di Parola: indica il tempo in cui il soggetto politico/istituzionale parla direttamente in voce
Rete Radio Monte Carlo: 
Testata News Mediaset: La Bella Italia.</t>
  </si>
  <si>
    <t>Tempo di Parola: indica il tempo in cui il soggetto politico/istituzionale parla direttamente in voce
Rete Radio Capital: Fabrica di Oliviero Toscani.
Testata Radio Capital: Cactus - basta poca acqua; Capital newsroom; Capital web news; Circo Massimo; Tg zero.</t>
  </si>
  <si>
    <t>Tempo di Parola: indica il tempo in cui il soggetto politico/istituzionale parla direttamente in voce
Rete RTL 102.5: 
Testata RTL 102.5: Non stop news.</t>
  </si>
  <si>
    <t>Luciana Lamorgese (Governo/Ministri/Sottosegretari)</t>
  </si>
  <si>
    <t>Arturo Scotto (Liberi e Uguali)</t>
  </si>
  <si>
    <t>Silvio Berlusconi (Forza Italia)</t>
  </si>
  <si>
    <t>Leoluca Orlando (Partito Democratico)</t>
  </si>
  <si>
    <t>Vito Crimi (MoVimento 5 Stelle)</t>
  </si>
  <si>
    <t>Luigi Manconi (Partito Democratico)</t>
  </si>
  <si>
    <t>Lucia Annibali (Italia Viva - PSI)</t>
  </si>
  <si>
    <t>Andrea Cangini (Forza Italia)</t>
  </si>
  <si>
    <t>Loredana De Petris (Liberi e Uguali)</t>
  </si>
  <si>
    <t>Marco Granelli (Partito Democratico)</t>
  </si>
  <si>
    <t>Vincenzo Spadafora (MoVimento 5 Stelle)</t>
  </si>
  <si>
    <t>Annagrazia Calabria (Forza Italia)</t>
  </si>
  <si>
    <t>Andrea Martella (Governo/Ministri/Sottosegretari)</t>
  </si>
  <si>
    <t>Angelo Bonelli (Altro)</t>
  </si>
  <si>
    <t>Claudio Signorile (Italia Viva - PSI)</t>
  </si>
  <si>
    <t>Margherita Boniver (Forza Italia)</t>
  </si>
  <si>
    <t>Enrico Panini (Altro)</t>
  </si>
  <si>
    <t>Roberto Fico (Presidente della Camera)</t>
  </si>
  <si>
    <t>Anna Maria Moncini (Altro)</t>
  </si>
  <si>
    <t>Lucia Borgonzoni (Lega Salvini Premier)</t>
  </si>
  <si>
    <t>Roberto Fico (MoVimento 5 Stelle)</t>
  </si>
  <si>
    <t>Renato Schifani (Forza Italia)</t>
  </si>
  <si>
    <t>Marco Marsilio (Fratelli d'Italia)</t>
  </si>
  <si>
    <t>Aleandro Petrucci (Altro)</t>
  </si>
  <si>
    <t>Ermanno Savoia (Altro)</t>
  </si>
  <si>
    <t>Marina Sereni (Governo/Ministri/Sottosegretari)</t>
  </si>
  <si>
    <t>Stefano Marazzi (Partito Democratico)</t>
  </si>
  <si>
    <t>Alfredo Bazoli (Partito Democratico)</t>
  </si>
  <si>
    <t>Davide Faraone (Italia Viva - PSI)</t>
  </si>
  <si>
    <t>Filippo Callipo (Altro)</t>
  </si>
  <si>
    <t>Riccardo Molinari (Lega Salvini Premier)</t>
  </si>
  <si>
    <t>Federico Pizzarotti (Altro)</t>
  </si>
  <si>
    <t>Nunzia Catalfo (Governo/Ministri/Sottosegretari)</t>
  </si>
  <si>
    <t>Claudio Scajola (Forza Italia)</t>
  </si>
  <si>
    <t>Gianluigi Paragone (Altro)</t>
  </si>
  <si>
    <t>Ettore Rosato (Italia Viva - PSI)</t>
  </si>
  <si>
    <t>Dino Giarrusso (MoVimento 5 Stelle)</t>
  </si>
  <si>
    <t>Nicola Acunzo (MoVimento 5 Stelle)</t>
  </si>
  <si>
    <t>Alessia Morani (Governo/Ministri/Sottosegretari)</t>
  </si>
  <si>
    <t>Attilio Fontana (Lega Salvini Premier)</t>
  </si>
  <si>
    <t>Giancarlo Cancelleri (MoVimento 5 Stelle)</t>
  </si>
  <si>
    <t>Laura Agea (Governo/Ministri/Sottosegretari)</t>
  </si>
  <si>
    <t>Laura Castelli (Governo/Ministri/Sottosegretari)</t>
  </si>
  <si>
    <t>Antonio Di Pietro (Altro)</t>
  </si>
  <si>
    <t>Pierpaolo Sileri (Governo/Ministri/Sottosegretari)</t>
  </si>
  <si>
    <t>Giorgio Mulé (Forza Italia)</t>
  </si>
  <si>
    <t>Pietro Orrù (Altro)</t>
  </si>
  <si>
    <t>Ilaria Bacci (Altro)</t>
  </si>
  <si>
    <t>Franco Mirabelli (Partito Democratico)</t>
  </si>
  <si>
    <t>Giuseppe Meroni (Unione Europea)</t>
  </si>
  <si>
    <t>Alfonso Morelli (Altro)</t>
  </si>
  <si>
    <t>Dina Merlo (Altro)</t>
  </si>
  <si>
    <t>Roberto Gravina (MoVimento 5 Stelle)</t>
  </si>
  <si>
    <t>Alberto Biancheri (Partito Democratico)</t>
  </si>
  <si>
    <t>Francesco Piro (Partito Democratico)</t>
  </si>
  <si>
    <t>Alessandro Melicchio (MoVimento 5 Stelle)</t>
  </si>
  <si>
    <t>Jasmine Cristallo (Altro)</t>
  </si>
  <si>
    <t>Maria Elena Boschi (Italia Viva - PSI)</t>
  </si>
  <si>
    <t>Giancarlo Cancelleri (Governo/Ministri/Sottosegretari)</t>
  </si>
  <si>
    <t>Stefano Buffagni (Governo/Ministri/Sottosegretari)</t>
  </si>
  <si>
    <t>Massimo Mallegni (Forza Italia)</t>
  </si>
  <si>
    <t>Manlio Di Stefano (Governo/Ministri/Sottosegretari)</t>
  </si>
  <si>
    <t>Luigi Zanda (Partito Democratico)</t>
  </si>
  <si>
    <t>Francesco Aiello (MoVimento 5 Stelle)</t>
  </si>
  <si>
    <t>Vincenzo Amendola (Governo/Ministri/Sottosegretari)</t>
  </si>
  <si>
    <t>Matteo Mauri (Governo/Ministri/Sottosegretari)</t>
  </si>
  <si>
    <t>Daniela Santanchè (Fratelli d'Italia)</t>
  </si>
  <si>
    <t>Raffaello De Ruggieri (Altro)</t>
  </si>
  <si>
    <t>Elly Schlein (Altro)</t>
  </si>
  <si>
    <t>Pierpaolo Roberti (Lega Salvini Premier)</t>
  </si>
  <si>
    <t>Giuseppe Provenzano (Partito Democratico)</t>
  </si>
  <si>
    <t>Lorenzo Fioramonti (Altro)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</si>
</sst>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3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41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10" fontId="39" fillId="0" borderId="60" xfId="160" applyNumberFormat="1" applyFont="1" applyBorder="1" applyAlignment="1">
      <alignment horizontal="center" vertical="center"/>
    </xf>
    <xf numFmtId="0" fontId="39" fillId="0" borderId="58" xfId="0" applyFont="1" applyBorder="1" applyAlignment="1">
      <alignment vertical="center"/>
    </xf>
    <xf numFmtId="164" fontId="39" fillId="0" borderId="59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42" fillId="0" borderId="30" xfId="97" applyFont="1" applyFill="1" applyBorder="1" applyAlignment="1">
      <alignment vertical="center"/>
    </xf>
    <xf numFmtId="164" fontId="39" fillId="0" borderId="31" xfId="97" applyNumberFormat="1" applyFont="1" applyFill="1" applyBorder="1" applyAlignment="1">
      <alignment horizontal="center" vertical="center"/>
    </xf>
    <xf numFmtId="10" fontId="39" fillId="0" borderId="40" xfId="97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4" xfId="97" applyFont="1" applyFill="1" applyBorder="1" applyAlignment="1">
      <alignment vertical="top" wrapText="1"/>
    </xf>
    <xf numFmtId="0" fontId="24" fillId="0" borderId="65" xfId="0" applyFont="1" applyBorder="1" applyAlignment="1">
      <alignment vertical="top"/>
    </xf>
    <xf numFmtId="0" fontId="24" fillId="0" borderId="66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3" borderId="55" xfId="97" applyFont="1" applyFill="1" applyBorder="1" applyAlignment="1">
      <alignment horizontal="center" vertical="center"/>
    </xf>
    <xf numFmtId="0" fontId="38" fillId="3" borderId="56" xfId="97" applyFont="1" applyFill="1" applyBorder="1" applyAlignment="1">
      <alignment horizontal="center" vertical="center"/>
    </xf>
    <xf numFmtId="0" fontId="38" fillId="3" borderId="5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  <xf numFmtId="0" fontId="41" fillId="0" borderId="6" xfId="97" applyFont="1" applyFill="1" applyBorder="1" applyAlignment="1">
      <alignment horizontal="center" vertical="center"/>
    </xf>
    <xf numFmtId="0" fontId="38" fillId="4" borderId="30" xfId="97" applyFont="1" applyFill="1" applyBorder="1" applyAlignment="1">
      <alignment horizontal="center" vertical="center"/>
    </xf>
    <xf numFmtId="0" fontId="38" fillId="4" borderId="31" xfId="97" applyFont="1" applyFill="1" applyBorder="1" applyAlignment="1">
      <alignment horizontal="center" vertical="center"/>
    </xf>
    <xf numFmtId="0" fontId="38" fillId="4" borderId="40" xfId="97" applyFont="1" applyFill="1" applyBorder="1" applyAlignment="1">
      <alignment horizontal="center" vertical="center"/>
    </xf>
    <xf numFmtId="0" fontId="40" fillId="0" borderId="24" xfId="97" applyFont="1" applyFill="1" applyBorder="1" applyAlignment="1">
      <alignment vertical="center"/>
    </xf>
    <xf numFmtId="0" fontId="41" fillId="0" borderId="25" xfId="97" applyFont="1" applyFill="1" applyBorder="1" applyAlignment="1">
      <alignment horizontal="center" vertical="center"/>
    </xf>
    <xf numFmtId="0" fontId="41" fillId="0" borderId="26" xfId="97" applyFont="1" applyFill="1" applyBorder="1" applyAlignment="1">
      <alignment horizontal="center"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22E-2"/>
          <c:w val="0.54808673139098718"/>
          <c:h val="0.87834937926111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6.4004629629629602E-3</c:v>
                </c:pt>
                <c:pt idx="2">
                  <c:v>8.5069444444444402E-3</c:v>
                </c:pt>
                <c:pt idx="3">
                  <c:v>1.0185185185185199E-3</c:v>
                </c:pt>
                <c:pt idx="4">
                  <c:v>3.4259259259259299E-3</c:v>
                </c:pt>
                <c:pt idx="5">
                  <c:v>2.7777777777777801E-3</c:v>
                </c:pt>
                <c:pt idx="6">
                  <c:v>0</c:v>
                </c:pt>
                <c:pt idx="7">
                  <c:v>0</c:v>
                </c:pt>
                <c:pt idx="8">
                  <c:v>4.5138888888888898E-4</c:v>
                </c:pt>
                <c:pt idx="9">
                  <c:v>0</c:v>
                </c:pt>
                <c:pt idx="10">
                  <c:v>0</c:v>
                </c:pt>
                <c:pt idx="11">
                  <c:v>1.03240740740741E-2</c:v>
                </c:pt>
                <c:pt idx="12">
                  <c:v>2.99768518518519E-3</c:v>
                </c:pt>
                <c:pt idx="13">
                  <c:v>2.7430555555555602E-3</c:v>
                </c:pt>
                <c:pt idx="14">
                  <c:v>1.06712962962963E-2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5.5208333333333299E-3</c:v>
                </c:pt>
                <c:pt idx="2">
                  <c:v>6.3773148148148096E-3</c:v>
                </c:pt>
                <c:pt idx="3">
                  <c:v>1.35416666666667E-3</c:v>
                </c:pt>
                <c:pt idx="4">
                  <c:v>3.21759259259259E-3</c:v>
                </c:pt>
                <c:pt idx="5">
                  <c:v>1.65509259259259E-3</c:v>
                </c:pt>
                <c:pt idx="6">
                  <c:v>0</c:v>
                </c:pt>
                <c:pt idx="7">
                  <c:v>0</c:v>
                </c:pt>
                <c:pt idx="8">
                  <c:v>7.6388888888888904E-4</c:v>
                </c:pt>
                <c:pt idx="9">
                  <c:v>0</c:v>
                </c:pt>
                <c:pt idx="10">
                  <c:v>0</c:v>
                </c:pt>
                <c:pt idx="11">
                  <c:v>1.40740740740741E-2</c:v>
                </c:pt>
                <c:pt idx="12">
                  <c:v>4.4907407407407396E-3</c:v>
                </c:pt>
                <c:pt idx="13">
                  <c:v>4.43287037037037E-3</c:v>
                </c:pt>
                <c:pt idx="14">
                  <c:v>1.8159722222222199E-2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2.8935185185185201E-3</c:v>
                </c:pt>
                <c:pt idx="2">
                  <c:v>2.3495370370370402E-3</c:v>
                </c:pt>
                <c:pt idx="3">
                  <c:v>0</c:v>
                </c:pt>
                <c:pt idx="4">
                  <c:v>1.5393518518518499E-3</c:v>
                </c:pt>
                <c:pt idx="5">
                  <c:v>3.4722222222222202E-4</c:v>
                </c:pt>
                <c:pt idx="6">
                  <c:v>0</c:v>
                </c:pt>
                <c:pt idx="7">
                  <c:v>0</c:v>
                </c:pt>
                <c:pt idx="8">
                  <c:v>7.1759259259259302E-4</c:v>
                </c:pt>
                <c:pt idx="9">
                  <c:v>0</c:v>
                </c:pt>
                <c:pt idx="10">
                  <c:v>0</c:v>
                </c:pt>
                <c:pt idx="11">
                  <c:v>5.0925925925925904E-3</c:v>
                </c:pt>
                <c:pt idx="12">
                  <c:v>2.8472222222222202E-3</c:v>
                </c:pt>
                <c:pt idx="13">
                  <c:v>2.1759259259259301E-3</c:v>
                </c:pt>
                <c:pt idx="14">
                  <c:v>9.46759259259259E-3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2.6273148148148102E-3</c:v>
                </c:pt>
                <c:pt idx="2">
                  <c:v>6.9212962962963004E-3</c:v>
                </c:pt>
                <c:pt idx="3">
                  <c:v>4.0509259259259301E-4</c:v>
                </c:pt>
                <c:pt idx="4">
                  <c:v>1.1006944444444401E-2</c:v>
                </c:pt>
                <c:pt idx="5">
                  <c:v>1.52777777777778E-3</c:v>
                </c:pt>
                <c:pt idx="6">
                  <c:v>0</c:v>
                </c:pt>
                <c:pt idx="7">
                  <c:v>0</c:v>
                </c:pt>
                <c:pt idx="8">
                  <c:v>4.6296296296296298E-4</c:v>
                </c:pt>
                <c:pt idx="9">
                  <c:v>0</c:v>
                </c:pt>
                <c:pt idx="10">
                  <c:v>0</c:v>
                </c:pt>
                <c:pt idx="11">
                  <c:v>1.9675925925925899E-2</c:v>
                </c:pt>
                <c:pt idx="12">
                  <c:v>5.0231481481481498E-3</c:v>
                </c:pt>
                <c:pt idx="13">
                  <c:v>5.0925925925925904E-3</c:v>
                </c:pt>
                <c:pt idx="14">
                  <c:v>1.51041666666667E-2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1.8518518518518501E-4</c:v>
                </c:pt>
                <c:pt idx="2">
                  <c:v>9.4907407407407397E-4</c:v>
                </c:pt>
                <c:pt idx="3">
                  <c:v>0</c:v>
                </c:pt>
                <c:pt idx="4">
                  <c:v>2.7314814814814801E-3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1.6203703703703701E-4</c:v>
                </c:pt>
                <c:pt idx="9">
                  <c:v>0</c:v>
                </c:pt>
                <c:pt idx="10">
                  <c:v>0</c:v>
                </c:pt>
                <c:pt idx="11">
                  <c:v>2.1180555555555601E-3</c:v>
                </c:pt>
                <c:pt idx="12">
                  <c:v>7.5231481481481503E-4</c:v>
                </c:pt>
                <c:pt idx="13">
                  <c:v>4.6296296296296298E-4</c:v>
                </c:pt>
                <c:pt idx="14">
                  <c:v>3.5069444444444401E-3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3.00925925925926E-4</c:v>
                </c:pt>
                <c:pt idx="2">
                  <c:v>3.5879629629629602E-4</c:v>
                </c:pt>
                <c:pt idx="3">
                  <c:v>1.15740740740741E-4</c:v>
                </c:pt>
                <c:pt idx="4">
                  <c:v>1.6435185185185201E-3</c:v>
                </c:pt>
                <c:pt idx="5">
                  <c:v>2.4305555555555601E-4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3.6805555555555602E-3</c:v>
                </c:pt>
                <c:pt idx="12">
                  <c:v>5.5555555555555599E-4</c:v>
                </c:pt>
                <c:pt idx="13">
                  <c:v>4.8611111111111099E-4</c:v>
                </c:pt>
                <c:pt idx="14">
                  <c:v>2.4305555555555599E-3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8.9120370370370395E-4</c:v>
                </c:pt>
                <c:pt idx="3">
                  <c:v>0</c:v>
                </c:pt>
                <c:pt idx="4">
                  <c:v>1.41203703703704E-3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3.5879629629629599E-3</c:v>
                </c:pt>
                <c:pt idx="12">
                  <c:v>1.0069444444444401E-3</c:v>
                </c:pt>
                <c:pt idx="13">
                  <c:v>9.9537037037036999E-4</c:v>
                </c:pt>
                <c:pt idx="14">
                  <c:v>4.65277777777778E-3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1.2615740740740699E-3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5.78703703703704E-4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6.2500000000000001E-4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8.3333333333333295E-4</c:v>
                </c:pt>
                <c:pt idx="12">
                  <c:v>0</c:v>
                </c:pt>
                <c:pt idx="13">
                  <c:v>0</c:v>
                </c:pt>
                <c:pt idx="14">
                  <c:v>4.9768518518518499E-4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5.8449074074074098E-3</c:v>
                </c:pt>
                <c:pt idx="2">
                  <c:v>8.9120370370370395E-4</c:v>
                </c:pt>
                <c:pt idx="3">
                  <c:v>1.9675925925925899E-4</c:v>
                </c:pt>
                <c:pt idx="4">
                  <c:v>1.4872685185185201E-2</c:v>
                </c:pt>
                <c:pt idx="5">
                  <c:v>1.6435185185185201E-3</c:v>
                </c:pt>
                <c:pt idx="6">
                  <c:v>0</c:v>
                </c:pt>
                <c:pt idx="7">
                  <c:v>0</c:v>
                </c:pt>
                <c:pt idx="8">
                  <c:v>2.4305555555555601E-4</c:v>
                </c:pt>
                <c:pt idx="9">
                  <c:v>0</c:v>
                </c:pt>
                <c:pt idx="10">
                  <c:v>0</c:v>
                </c:pt>
                <c:pt idx="11">
                  <c:v>4.21296296296296E-3</c:v>
                </c:pt>
                <c:pt idx="12">
                  <c:v>1.0879629629629601E-3</c:v>
                </c:pt>
                <c:pt idx="13">
                  <c:v>1.4583333333333299E-3</c:v>
                </c:pt>
                <c:pt idx="14">
                  <c:v>5.1388888888888899E-3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2.2800925925925901E-3</c:v>
                </c:pt>
                <c:pt idx="2">
                  <c:v>1.44675925925926E-3</c:v>
                </c:pt>
                <c:pt idx="3">
                  <c:v>6.7129629629629603E-4</c:v>
                </c:pt>
                <c:pt idx="4">
                  <c:v>1.27314814814815E-3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3.4722222222222202E-4</c:v>
                </c:pt>
                <c:pt idx="9">
                  <c:v>0</c:v>
                </c:pt>
                <c:pt idx="10">
                  <c:v>0</c:v>
                </c:pt>
                <c:pt idx="11">
                  <c:v>1.18402777777778E-2</c:v>
                </c:pt>
                <c:pt idx="12">
                  <c:v>3.6342592592592598E-3</c:v>
                </c:pt>
                <c:pt idx="13">
                  <c:v>3.26388888888889E-3</c:v>
                </c:pt>
                <c:pt idx="14">
                  <c:v>1.13773148148148E-2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2.7777777777777799E-4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1.7361111111111101E-4</c:v>
                </c:pt>
                <c:pt idx="5">
                  <c:v>1.9675925925925899E-4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1.7361111111111101E-4</c:v>
                </c:pt>
                <c:pt idx="13">
                  <c:v>3.2407407407407401E-4</c:v>
                </c:pt>
                <c:pt idx="14">
                  <c:v>7.9861111111111105E-4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6.7245370370370402E-3</c:v>
                </c:pt>
                <c:pt idx="2">
                  <c:v>1.31481481481481E-2</c:v>
                </c:pt>
                <c:pt idx="3">
                  <c:v>1.74768518518519E-3</c:v>
                </c:pt>
                <c:pt idx="4">
                  <c:v>6.4120370370370399E-3</c:v>
                </c:pt>
                <c:pt idx="5">
                  <c:v>3.0787037037036998E-3</c:v>
                </c:pt>
                <c:pt idx="6">
                  <c:v>0</c:v>
                </c:pt>
                <c:pt idx="7">
                  <c:v>0</c:v>
                </c:pt>
                <c:pt idx="8">
                  <c:v>1.0879629629629601E-3</c:v>
                </c:pt>
                <c:pt idx="9">
                  <c:v>0</c:v>
                </c:pt>
                <c:pt idx="10">
                  <c:v>0</c:v>
                </c:pt>
                <c:pt idx="11">
                  <c:v>1.9328703703703699E-2</c:v>
                </c:pt>
                <c:pt idx="12">
                  <c:v>4.5717592592592598E-3</c:v>
                </c:pt>
                <c:pt idx="13">
                  <c:v>4.7453703703703703E-3</c:v>
                </c:pt>
                <c:pt idx="14">
                  <c:v>1.5706018518518501E-2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1.34259259259259E-2</c:v>
                </c:pt>
                <c:pt idx="2">
                  <c:v>7.6851851851851899E-3</c:v>
                </c:pt>
                <c:pt idx="3">
                  <c:v>1.58564814814815E-3</c:v>
                </c:pt>
                <c:pt idx="4">
                  <c:v>1.1192129629629601E-2</c:v>
                </c:pt>
                <c:pt idx="5">
                  <c:v>2.0833333333333298E-3</c:v>
                </c:pt>
                <c:pt idx="6">
                  <c:v>0</c:v>
                </c:pt>
                <c:pt idx="7">
                  <c:v>0</c:v>
                </c:pt>
                <c:pt idx="8">
                  <c:v>1.5046296296296301E-3</c:v>
                </c:pt>
                <c:pt idx="9">
                  <c:v>0</c:v>
                </c:pt>
                <c:pt idx="10">
                  <c:v>0</c:v>
                </c:pt>
                <c:pt idx="11">
                  <c:v>5.4594907407407398E-2</c:v>
                </c:pt>
                <c:pt idx="12">
                  <c:v>8.6342592592592599E-3</c:v>
                </c:pt>
                <c:pt idx="13">
                  <c:v>6.3425925925925898E-3</c:v>
                </c:pt>
                <c:pt idx="14">
                  <c:v>2.2326388888888899E-2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1.7592592592592601E-3</c:v>
                </c:pt>
                <c:pt idx="2">
                  <c:v>0</c:v>
                </c:pt>
                <c:pt idx="3">
                  <c:v>0</c:v>
                </c:pt>
                <c:pt idx="4">
                  <c:v>3.8194444444444398E-4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1.38888888888889E-4</c:v>
                </c:pt>
                <c:pt idx="9">
                  <c:v>0</c:v>
                </c:pt>
                <c:pt idx="10">
                  <c:v>0</c:v>
                </c:pt>
                <c:pt idx="11">
                  <c:v>3.3680555555555599E-3</c:v>
                </c:pt>
                <c:pt idx="12">
                  <c:v>2.89351851851852E-4</c:v>
                </c:pt>
                <c:pt idx="13">
                  <c:v>1.2731481481481499E-4</c:v>
                </c:pt>
                <c:pt idx="14">
                  <c:v>1.27314814814815E-3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2520192"/>
        <c:axId val="192521728"/>
      </c:barChart>
      <c:catAx>
        <c:axId val="192520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521728"/>
        <c:crosses val="autoZero"/>
        <c:auto val="1"/>
        <c:lblAlgn val="ctr"/>
        <c:lblOffset val="100"/>
        <c:noMultiLvlLbl val="0"/>
      </c:catAx>
      <c:valAx>
        <c:axId val="1925217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9252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28"/>
          <c:y val="0.21530016358367834"/>
          <c:w val="0.21556353532950534"/>
          <c:h val="0.76966843219312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0.83448524118070599</c:v>
                </c:pt>
                <c:pt idx="1">
                  <c:v>0.78400511836212405</c:v>
                </c:pt>
                <c:pt idx="2">
                  <c:v>0.89270266499232598</c:v>
                </c:pt>
                <c:pt idx="3">
                  <c:v>0.83959879955773198</c:v>
                </c:pt>
                <c:pt idx="4">
                  <c:v>0.77558685446009401</c:v>
                </c:pt>
                <c:pt idx="5">
                  <c:v>0.76877845220030305</c:v>
                </c:pt>
                <c:pt idx="6">
                  <c:v>0.85550708833151601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0.76647381471184906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0.38072143073658699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0.16551475881929401</c:v>
                </c:pt>
                <c:pt idx="1">
                  <c:v>0.215994881637876</c:v>
                </c:pt>
                <c:pt idx="2">
                  <c:v>0.10729733500767399</c:v>
                </c:pt>
                <c:pt idx="3">
                  <c:v>0.16040120044226799</c:v>
                </c:pt>
                <c:pt idx="4">
                  <c:v>0.22441314553990599</c:v>
                </c:pt>
                <c:pt idx="5">
                  <c:v>0.231221547799697</c:v>
                </c:pt>
                <c:pt idx="6">
                  <c:v>0.14449291166848399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0.233526185288151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0.61927856926341296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2563456"/>
        <c:axId val="212564992"/>
      </c:barChart>
      <c:catAx>
        <c:axId val="21256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564992"/>
        <c:crosses val="autoZero"/>
        <c:auto val="1"/>
        <c:lblAlgn val="ctr"/>
        <c:lblOffset val="100"/>
        <c:noMultiLvlLbl val="0"/>
      </c:catAx>
      <c:valAx>
        <c:axId val="2125649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2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0.85587863463969704</c:v>
                </c:pt>
                <c:pt idx="1">
                  <c:v>0.88771331058020497</c:v>
                </c:pt>
                <c:pt idx="2">
                  <c:v>0.65409622886866103</c:v>
                </c:pt>
                <c:pt idx="3">
                  <c:v>0.87600160256410298</c:v>
                </c:pt>
                <c:pt idx="4">
                  <c:v>0.42617449664429502</c:v>
                </c:pt>
                <c:pt idx="5">
                  <c:v>0.318401937046005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0.25485625485625502</c:v>
                </c:pt>
                <c:pt idx="10">
                  <c:v>0</c:v>
                </c:pt>
                <c:pt idx="11">
                  <c:v>0.78114374034003098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0.84187996855071201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0.14412136536030301</c:v>
                </c:pt>
                <c:pt idx="1">
                  <c:v>0.112286689419795</c:v>
                </c:pt>
                <c:pt idx="2">
                  <c:v>0.34590377113133902</c:v>
                </c:pt>
                <c:pt idx="3">
                  <c:v>0.123998397435897</c:v>
                </c:pt>
                <c:pt idx="4">
                  <c:v>0.57382550335570504</c:v>
                </c:pt>
                <c:pt idx="5">
                  <c:v>0.68159806295399505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0.74514374514374504</c:v>
                </c:pt>
                <c:pt idx="10">
                  <c:v>0</c:v>
                </c:pt>
                <c:pt idx="11">
                  <c:v>0.21885625965996899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0.15812003144928799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6118272"/>
        <c:axId val="206120064"/>
      </c:barChart>
      <c:catAx>
        <c:axId val="206118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120064"/>
        <c:crosses val="autoZero"/>
        <c:auto val="1"/>
        <c:lblAlgn val="ctr"/>
        <c:lblOffset val="100"/>
        <c:noMultiLvlLbl val="0"/>
      </c:catAx>
      <c:valAx>
        <c:axId val="2061200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1182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6071680"/>
        <c:axId val="206073216"/>
      </c:barChart>
      <c:catAx>
        <c:axId val="206071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073216"/>
        <c:crosses val="autoZero"/>
        <c:auto val="1"/>
        <c:lblAlgn val="ctr"/>
        <c:lblOffset val="100"/>
        <c:noMultiLvlLbl val="0"/>
      </c:catAx>
      <c:valAx>
        <c:axId val="2060732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07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0.96153846153846201</c:v>
                </c:pt>
                <c:pt idx="1">
                  <c:v>0.97904888593282302</c:v>
                </c:pt>
                <c:pt idx="2">
                  <c:v>0.44644194756554301</c:v>
                </c:pt>
                <c:pt idx="3">
                  <c:v>0.83450881612090699</c:v>
                </c:pt>
                <c:pt idx="4">
                  <c:v>0.31884057971014501</c:v>
                </c:pt>
                <c:pt idx="5">
                  <c:v>0.70414507772020696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0.51395572666025002</c:v>
                </c:pt>
                <c:pt idx="10">
                  <c:v>0</c:v>
                </c:pt>
                <c:pt idx="11">
                  <c:v>0.58714191996501197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0.61174899866488697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3.8461538461538498E-2</c:v>
                </c:pt>
                <c:pt idx="1">
                  <c:v>2.0951114067176601E-2</c:v>
                </c:pt>
                <c:pt idx="2">
                  <c:v>0.55355805243445699</c:v>
                </c:pt>
                <c:pt idx="3">
                  <c:v>0.16549118387909301</c:v>
                </c:pt>
                <c:pt idx="4">
                  <c:v>0.68115942028985499</c:v>
                </c:pt>
                <c:pt idx="5">
                  <c:v>0.29585492227979299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0.48604427333974998</c:v>
                </c:pt>
                <c:pt idx="10">
                  <c:v>0</c:v>
                </c:pt>
                <c:pt idx="11">
                  <c:v>0.41285808003498797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0.38825100133511298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4110976"/>
        <c:axId val="214112512"/>
      </c:barChart>
      <c:catAx>
        <c:axId val="21411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4112512"/>
        <c:crosses val="autoZero"/>
        <c:auto val="1"/>
        <c:lblAlgn val="ctr"/>
        <c:lblOffset val="100"/>
        <c:noMultiLvlLbl val="0"/>
      </c:catAx>
      <c:valAx>
        <c:axId val="21411251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41109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14792448"/>
        <c:axId val="214810624"/>
      </c:barChart>
      <c:catAx>
        <c:axId val="214792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4810624"/>
        <c:crosses val="autoZero"/>
        <c:auto val="1"/>
        <c:lblAlgn val="ctr"/>
        <c:lblOffset val="100"/>
        <c:noMultiLvlLbl val="0"/>
      </c:catAx>
      <c:valAx>
        <c:axId val="2148106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479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4385024"/>
        <c:axId val="214386560"/>
      </c:barChart>
      <c:catAx>
        <c:axId val="214385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4386560"/>
        <c:crosses val="autoZero"/>
        <c:auto val="1"/>
        <c:lblAlgn val="ctr"/>
        <c:lblOffset val="100"/>
        <c:noMultiLvlLbl val="0"/>
      </c:catAx>
      <c:valAx>
        <c:axId val="2143865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43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4940288"/>
        <c:axId val="214954368"/>
      </c:barChart>
      <c:catAx>
        <c:axId val="214940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4954368"/>
        <c:crosses val="autoZero"/>
        <c:auto val="1"/>
        <c:lblAlgn val="ctr"/>
        <c:lblOffset val="100"/>
        <c:noMultiLvlLbl val="0"/>
      </c:catAx>
      <c:valAx>
        <c:axId val="2149543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494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15458944"/>
        <c:axId val="215460480"/>
      </c:barChart>
      <c:catAx>
        <c:axId val="215458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5460480"/>
        <c:crosses val="autoZero"/>
        <c:auto val="1"/>
        <c:lblAlgn val="ctr"/>
        <c:lblOffset val="100"/>
        <c:noMultiLvlLbl val="0"/>
      </c:catAx>
      <c:valAx>
        <c:axId val="2154604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545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0.76093088857545799</c:v>
                </c:pt>
                <c:pt idx="1">
                  <c:v>0.96752136752136797</c:v>
                </c:pt>
                <c:pt idx="2">
                  <c:v>0.69009584664536705</c:v>
                </c:pt>
                <c:pt idx="3">
                  <c:v>0.93712712253327202</c:v>
                </c:pt>
                <c:pt idx="4">
                  <c:v>2.6960784313725498E-2</c:v>
                </c:pt>
                <c:pt idx="5">
                  <c:v>0.88333333333333297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0.98493975903614495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0.61030096183679805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0.23906911142454201</c:v>
                </c:pt>
                <c:pt idx="1">
                  <c:v>3.2478632478632502E-2</c:v>
                </c:pt>
                <c:pt idx="2">
                  <c:v>0.30990415335463301</c:v>
                </c:pt>
                <c:pt idx="3">
                  <c:v>6.28728774667279E-2</c:v>
                </c:pt>
                <c:pt idx="4">
                  <c:v>0.97303921568627505</c:v>
                </c:pt>
                <c:pt idx="5">
                  <c:v>0.116666666666667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1.5060240963855401E-2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0.38969903816320201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49568128"/>
        <c:axId val="149574016"/>
      </c:barChart>
      <c:catAx>
        <c:axId val="149568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9574016"/>
        <c:crosses val="autoZero"/>
        <c:auto val="1"/>
        <c:lblAlgn val="ctr"/>
        <c:lblOffset val="100"/>
        <c:noMultiLvlLbl val="0"/>
      </c:catAx>
      <c:valAx>
        <c:axId val="1495740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4956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0.82399103139013397</c:v>
                </c:pt>
                <c:pt idx="1">
                  <c:v>0.92269736842105299</c:v>
                </c:pt>
                <c:pt idx="2">
                  <c:v>1</c:v>
                </c:pt>
                <c:pt idx="3">
                  <c:v>1</c:v>
                </c:pt>
                <c:pt idx="4">
                  <c:v>0.786885245901639</c:v>
                </c:pt>
                <c:pt idx="5">
                  <c:v>0.10377358490565999</c:v>
                </c:pt>
                <c:pt idx="6">
                  <c:v>0.48064516129032298</c:v>
                </c:pt>
                <c:pt idx="7">
                  <c:v>1</c:v>
                </c:pt>
                <c:pt idx="8">
                  <c:v>0</c:v>
                </c:pt>
                <c:pt idx="9">
                  <c:v>8.3333333333333301E-2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0.69175323298706803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0.17600896860986501</c:v>
                </c:pt>
                <c:pt idx="1">
                  <c:v>7.7302631578947401E-2</c:v>
                </c:pt>
                <c:pt idx="2">
                  <c:v>0</c:v>
                </c:pt>
                <c:pt idx="3">
                  <c:v>0</c:v>
                </c:pt>
                <c:pt idx="4">
                  <c:v>0.213114754098361</c:v>
                </c:pt>
                <c:pt idx="5">
                  <c:v>0.89622641509433998</c:v>
                </c:pt>
                <c:pt idx="6">
                  <c:v>0.51935483870967702</c:v>
                </c:pt>
                <c:pt idx="7">
                  <c:v>0</c:v>
                </c:pt>
                <c:pt idx="8">
                  <c:v>0</c:v>
                </c:pt>
                <c:pt idx="9">
                  <c:v>0.91666666666666696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0.30824676701293202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3974656"/>
        <c:axId val="193976192"/>
      </c:barChart>
      <c:catAx>
        <c:axId val="193974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976192"/>
        <c:crosses val="autoZero"/>
        <c:auto val="1"/>
        <c:lblAlgn val="ctr"/>
        <c:lblOffset val="100"/>
        <c:noMultiLvlLbl val="0"/>
      </c:catAx>
      <c:valAx>
        <c:axId val="1939761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39746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0.82258064516129004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0.76923076923076905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0.17741935483870999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0.230769230769231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5521536"/>
        <c:axId val="195527424"/>
      </c:barChart>
      <c:catAx>
        <c:axId val="195521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527424"/>
        <c:crosses val="autoZero"/>
        <c:auto val="1"/>
        <c:lblAlgn val="ctr"/>
        <c:lblOffset val="100"/>
        <c:noMultiLvlLbl val="0"/>
      </c:catAx>
      <c:valAx>
        <c:axId val="1955274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552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1</c:v>
                </c:pt>
                <c:pt idx="1">
                  <c:v>0.96437054631829</c:v>
                </c:pt>
                <c:pt idx="2">
                  <c:v>0.58282208588957096</c:v>
                </c:pt>
                <c:pt idx="3">
                  <c:v>1</c:v>
                </c:pt>
                <c:pt idx="4">
                  <c:v>0.86016949152542399</c:v>
                </c:pt>
                <c:pt idx="5">
                  <c:v>0.71779141104294497</c:v>
                </c:pt>
                <c:pt idx="6">
                  <c:v>0.89344262295082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0.87806587245970602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0.68003487358326098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3.5629453681710201E-2</c:v>
                </c:pt>
                <c:pt idx="2">
                  <c:v>0.41717791411042898</c:v>
                </c:pt>
                <c:pt idx="3">
                  <c:v>0</c:v>
                </c:pt>
                <c:pt idx="4">
                  <c:v>0.13983050847457601</c:v>
                </c:pt>
                <c:pt idx="5">
                  <c:v>0.28220858895705497</c:v>
                </c:pt>
                <c:pt idx="6">
                  <c:v>0.10655737704918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0.12193412754029399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0.31996512641673902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5730048"/>
        <c:axId val="195752320"/>
      </c:barChart>
      <c:catAx>
        <c:axId val="195730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752320"/>
        <c:crosses val="autoZero"/>
        <c:auto val="1"/>
        <c:lblAlgn val="ctr"/>
        <c:lblOffset val="100"/>
        <c:noMultiLvlLbl val="0"/>
      </c:catAx>
      <c:valAx>
        <c:axId val="19575232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57300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3309440"/>
        <c:axId val="203310976"/>
      </c:barChart>
      <c:catAx>
        <c:axId val="203309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310976"/>
        <c:crosses val="autoZero"/>
        <c:auto val="1"/>
        <c:lblAlgn val="ctr"/>
        <c:lblOffset val="100"/>
        <c:noMultiLvlLbl val="0"/>
      </c:catAx>
      <c:valAx>
        <c:axId val="2033109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330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0.94149659863945601</c:v>
                </c:pt>
                <c:pt idx="1">
                  <c:v>0.927404718693285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0.61290322580645196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0.87650602409638501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5.8503401360544202E-2</c:v>
                </c:pt>
                <c:pt idx="1">
                  <c:v>7.2595281306715095E-2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0.38709677419354799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0.123493975903614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3988864"/>
        <c:axId val="193990016"/>
      </c:barChart>
      <c:catAx>
        <c:axId val="193988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990016"/>
        <c:crosses val="autoZero"/>
        <c:auto val="1"/>
        <c:lblAlgn val="ctr"/>
        <c:lblOffset val="100"/>
        <c:noMultiLvlLbl val="0"/>
      </c:catAx>
      <c:valAx>
        <c:axId val="1939900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398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0.83725135623869795</c:v>
                </c:pt>
                <c:pt idx="1">
                  <c:v>0.89098532494758897</c:v>
                </c:pt>
                <c:pt idx="2">
                  <c:v>0.71199999999999997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0.86930693069306897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0.85948275862069001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0.16274864376130199</c:v>
                </c:pt>
                <c:pt idx="1">
                  <c:v>0.109014675052411</c:v>
                </c:pt>
                <c:pt idx="2">
                  <c:v>0.28799999999999998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0.130693069306931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0.14051724137930999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3188096"/>
        <c:axId val="203189632"/>
      </c:barChart>
      <c:catAx>
        <c:axId val="203188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189632"/>
        <c:crosses val="autoZero"/>
        <c:auto val="1"/>
        <c:lblAlgn val="ctr"/>
        <c:lblOffset val="100"/>
        <c:noMultiLvlLbl val="0"/>
      </c:catAx>
      <c:valAx>
        <c:axId val="2031896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318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01.01.2020 al 31.01.2020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3489280"/>
        <c:axId val="203490816"/>
      </c:barChart>
      <c:catAx>
        <c:axId val="203489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490816"/>
        <c:crosses val="autoZero"/>
        <c:auto val="1"/>
        <c:lblAlgn val="ctr"/>
        <c:lblOffset val="100"/>
        <c:noMultiLvlLbl val="0"/>
      </c:catAx>
      <c:valAx>
        <c:axId val="2034908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348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="80" zoomScaleNormal="70" zoomScaleSheetLayoutView="80" workbookViewId="0">
      <selection activeCell="B20" sqref="B20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83" t="s">
        <v>28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2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1.06712962962963E-2</v>
      </c>
      <c r="D7" s="12">
        <f t="shared" ref="D7:D18" si="0">IFERROR(C7/C$19,0)</f>
        <v>0.1532579787234043</v>
      </c>
      <c r="E7" s="12">
        <f t="shared" ref="E7:E18" si="1">IFERROR(C7/C$30,0)</f>
        <v>8.8271900430828193E-2</v>
      </c>
      <c r="F7" s="11">
        <v>2.7430555555555602E-3</v>
      </c>
      <c r="G7" s="12">
        <f t="shared" ref="G7:G18" si="2">IFERROR(F7/F$19,0)</f>
        <v>0.15369649805447497</v>
      </c>
      <c r="H7" s="12">
        <f t="shared" ref="H7:H18" si="3">IFERROR(F7/F$30,0)</f>
        <v>8.4042553191489497E-2</v>
      </c>
      <c r="I7" s="11">
        <v>2.99768518518519E-3</v>
      </c>
      <c r="J7" s="12">
        <f t="shared" ref="J7:J18" si="4">IFERROR(I7/I$19,0)</f>
        <v>0.15977791486736612</v>
      </c>
      <c r="K7" s="12">
        <f t="shared" ref="K7:K18" si="5">IFERROR(I7/I$30,0)</f>
        <v>8.360232408005179E-2</v>
      </c>
      <c r="L7" s="13">
        <f>SUM(C7,F7,I7)</f>
        <v>1.6412037037037051E-2</v>
      </c>
      <c r="M7" s="12">
        <f t="shared" ref="M7:M18" si="6">IFERROR(L7/L$19,0)</f>
        <v>0.15448305915677099</v>
      </c>
      <c r="N7" s="14">
        <f t="shared" ref="N7:N16" si="7">IFERROR(L7/L$30,0)</f>
        <v>8.6658925624885502E-2</v>
      </c>
    </row>
    <row r="8" spans="2:14" x14ac:dyDescent="0.25">
      <c r="B8" s="150" t="s">
        <v>116</v>
      </c>
      <c r="C8" s="11">
        <v>1.8159722222222199E-2</v>
      </c>
      <c r="D8" s="12">
        <f t="shared" si="0"/>
        <v>0.26080452127659537</v>
      </c>
      <c r="E8" s="12">
        <f t="shared" si="1"/>
        <v>0.1502154140737193</v>
      </c>
      <c r="F8" s="11">
        <v>4.43287037037037E-3</v>
      </c>
      <c r="G8" s="12">
        <f t="shared" si="2"/>
        <v>0.24837872892347598</v>
      </c>
      <c r="H8" s="12">
        <f t="shared" si="3"/>
        <v>0.13581560283687941</v>
      </c>
      <c r="I8" s="11">
        <v>4.4907407407407396E-3</v>
      </c>
      <c r="J8" s="12">
        <f t="shared" si="4"/>
        <v>0.23935842072794572</v>
      </c>
      <c r="K8" s="12">
        <f t="shared" si="5"/>
        <v>0.12524209167204647</v>
      </c>
      <c r="L8" s="13">
        <f t="shared" ref="L8:L18" si="8">SUM(C8,F8,I8)</f>
        <v>2.7083333333333307E-2</v>
      </c>
      <c r="M8" s="12">
        <f t="shared" si="6"/>
        <v>0.25492973090750598</v>
      </c>
      <c r="N8" s="14">
        <f t="shared" si="7"/>
        <v>0.14300556132738482</v>
      </c>
    </row>
    <row r="9" spans="2:14" x14ac:dyDescent="0.25">
      <c r="B9" s="10" t="s">
        <v>51</v>
      </c>
      <c r="C9" s="11">
        <v>9.46759259259259E-3</v>
      </c>
      <c r="D9" s="12">
        <f t="shared" si="0"/>
        <v>0.13597074468085102</v>
      </c>
      <c r="E9" s="12">
        <f t="shared" si="1"/>
        <v>7.8314983245572026E-2</v>
      </c>
      <c r="F9" s="11">
        <v>2.1759259259259301E-3</v>
      </c>
      <c r="G9" s="12">
        <f t="shared" si="2"/>
        <v>0.12191958495460464</v>
      </c>
      <c r="H9" s="12">
        <f t="shared" si="3"/>
        <v>6.6666666666666791E-2</v>
      </c>
      <c r="I9" s="11">
        <v>2.8472222222222202E-3</v>
      </c>
      <c r="J9" s="12">
        <f t="shared" si="4"/>
        <v>0.15175817396668717</v>
      </c>
      <c r="K9" s="12">
        <f t="shared" si="5"/>
        <v>7.9406068431245924E-2</v>
      </c>
      <c r="L9" s="13">
        <f t="shared" si="8"/>
        <v>1.449074074074074E-2</v>
      </c>
      <c r="M9" s="12">
        <f t="shared" si="6"/>
        <v>0.13639830046846058</v>
      </c>
      <c r="N9" s="14">
        <f t="shared" si="7"/>
        <v>7.6514086658925631E-2</v>
      </c>
    </row>
    <row r="10" spans="2:14" x14ac:dyDescent="0.25">
      <c r="B10" s="10" t="s">
        <v>11</v>
      </c>
      <c r="C10" s="11">
        <v>1.51041666666667E-2</v>
      </c>
      <c r="D10" s="12">
        <f t="shared" si="0"/>
        <v>0.21692154255319193</v>
      </c>
      <c r="E10" s="12">
        <f t="shared" si="1"/>
        <v>0.12494016275730042</v>
      </c>
      <c r="F10" s="11">
        <v>5.0925925925925904E-3</v>
      </c>
      <c r="G10" s="12">
        <f t="shared" si="2"/>
        <v>0.28534370946822296</v>
      </c>
      <c r="H10" s="12">
        <f t="shared" si="3"/>
        <v>0.15602836879432616</v>
      </c>
      <c r="I10" s="11">
        <v>5.0231481481481498E-3</v>
      </c>
      <c r="J10" s="12">
        <f t="shared" si="4"/>
        <v>0.26773596545342399</v>
      </c>
      <c r="K10" s="12">
        <f t="shared" si="5"/>
        <v>0.14009038089089743</v>
      </c>
      <c r="L10" s="13">
        <f t="shared" si="8"/>
        <v>2.5219907407407441E-2</v>
      </c>
      <c r="M10" s="12">
        <f t="shared" si="6"/>
        <v>0.23738969386643452</v>
      </c>
      <c r="N10" s="14">
        <f t="shared" si="7"/>
        <v>0.1331662898001591</v>
      </c>
    </row>
    <row r="11" spans="2:14" x14ac:dyDescent="0.25">
      <c r="B11" s="10" t="s">
        <v>12</v>
      </c>
      <c r="C11" s="11">
        <v>3.5069444444444401E-3</v>
      </c>
      <c r="D11" s="12">
        <f t="shared" si="0"/>
        <v>5.0365691489361632E-2</v>
      </c>
      <c r="E11" s="12">
        <f t="shared" si="1"/>
        <v>2.9009095260890346E-2</v>
      </c>
      <c r="F11" s="11">
        <v>4.6296296296296298E-4</v>
      </c>
      <c r="G11" s="12">
        <f t="shared" si="2"/>
        <v>2.5940337224383919E-2</v>
      </c>
      <c r="H11" s="12">
        <f t="shared" si="3"/>
        <v>1.4184397163120567E-2</v>
      </c>
      <c r="I11" s="11">
        <v>7.5231481481481503E-4</v>
      </c>
      <c r="J11" s="12">
        <f t="shared" si="4"/>
        <v>4.0098704503392986E-2</v>
      </c>
      <c r="K11" s="12">
        <f t="shared" si="5"/>
        <v>2.0981278244028415E-2</v>
      </c>
      <c r="L11" s="13">
        <f t="shared" si="8"/>
        <v>4.7222222222222179E-3</v>
      </c>
      <c r="M11" s="12">
        <f t="shared" si="6"/>
        <v>4.4449286414642068E-2</v>
      </c>
      <c r="N11" s="14">
        <f t="shared" si="7"/>
        <v>2.4934303000672228E-2</v>
      </c>
    </row>
    <row r="12" spans="2:14" x14ac:dyDescent="0.25">
      <c r="B12" s="10" t="s">
        <v>182</v>
      </c>
      <c r="C12" s="11">
        <v>2.4305555555555599E-3</v>
      </c>
      <c r="D12" s="12">
        <f t="shared" si="0"/>
        <v>3.490691489361708E-2</v>
      </c>
      <c r="E12" s="12">
        <f t="shared" si="1"/>
        <v>2.0105313547151785E-2</v>
      </c>
      <c r="F12" s="11">
        <v>4.8611111111111099E-4</v>
      </c>
      <c r="G12" s="12">
        <f t="shared" si="2"/>
        <v>2.7237354085603106E-2</v>
      </c>
      <c r="H12" s="12">
        <f t="shared" si="3"/>
        <v>1.4893617021276591E-2</v>
      </c>
      <c r="I12" s="11">
        <v>5.5555555555555599E-4</v>
      </c>
      <c r="J12" s="12">
        <f t="shared" si="4"/>
        <v>2.9611351017890222E-2</v>
      </c>
      <c r="K12" s="12">
        <f t="shared" si="5"/>
        <v>1.5493867010974837E-2</v>
      </c>
      <c r="L12" s="13">
        <f t="shared" si="8"/>
        <v>3.4722222222222268E-3</v>
      </c>
      <c r="M12" s="12">
        <f t="shared" si="6"/>
        <v>3.2683298834295715E-2</v>
      </c>
      <c r="N12" s="14">
        <f t="shared" si="7"/>
        <v>1.8334046324023738E-2</v>
      </c>
    </row>
    <row r="13" spans="2:14" x14ac:dyDescent="0.25">
      <c r="B13" s="10" t="s">
        <v>123</v>
      </c>
      <c r="C13" s="11">
        <v>4.65277777777778E-3</v>
      </c>
      <c r="D13" s="12">
        <f t="shared" si="0"/>
        <v>6.682180851063832E-2</v>
      </c>
      <c r="E13" s="12">
        <f t="shared" si="1"/>
        <v>3.8487314504547648E-2</v>
      </c>
      <c r="F13" s="11">
        <v>9.9537037037036999E-4</v>
      </c>
      <c r="G13" s="12">
        <f t="shared" si="2"/>
        <v>5.5771725032425397E-2</v>
      </c>
      <c r="H13" s="12">
        <f t="shared" si="3"/>
        <v>3.0496453900709205E-2</v>
      </c>
      <c r="I13" s="11">
        <v>1.0069444444444401E-3</v>
      </c>
      <c r="J13" s="12">
        <f t="shared" si="4"/>
        <v>5.367057371992575E-2</v>
      </c>
      <c r="K13" s="12">
        <f t="shared" si="5"/>
        <v>2.8082633957391748E-2</v>
      </c>
      <c r="L13" s="13">
        <f t="shared" si="8"/>
        <v>6.6550925925925909E-3</v>
      </c>
      <c r="M13" s="12">
        <f t="shared" si="6"/>
        <v>6.2642989432400015E-2</v>
      </c>
      <c r="N13" s="14">
        <f t="shared" si="7"/>
        <v>3.5140255454378773E-2</v>
      </c>
    </row>
    <row r="14" spans="2:14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225</v>
      </c>
      <c r="C15" s="11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x14ac:dyDescent="0.25">
      <c r="B16" s="10" t="s">
        <v>205</v>
      </c>
      <c r="C16" s="11">
        <v>4.9768518518518499E-4</v>
      </c>
      <c r="D16" s="12">
        <f t="shared" si="0"/>
        <v>7.1476063829787198E-3</v>
      </c>
      <c r="E16" s="12">
        <f t="shared" si="1"/>
        <v>4.1168022977501181E-3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4.9768518518518499E-4</v>
      </c>
      <c r="M16" s="12">
        <f t="shared" si="6"/>
        <v>4.6846061662490441E-3</v>
      </c>
      <c r="N16" s="14">
        <f t="shared" si="7"/>
        <v>2.6278799731100648E-3</v>
      </c>
    </row>
    <row r="17" spans="2:14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 x14ac:dyDescent="0.3">
      <c r="B18" s="10" t="s">
        <v>13</v>
      </c>
      <c r="C18" s="11">
        <v>5.1388888888888899E-3</v>
      </c>
      <c r="D18" s="12">
        <f t="shared" si="0"/>
        <v>7.3803191489361708E-2</v>
      </c>
      <c r="E18" s="12">
        <f t="shared" si="1"/>
        <v>4.2508377213977988E-2</v>
      </c>
      <c r="F18" s="11">
        <v>1.4583333333333299E-3</v>
      </c>
      <c r="G18" s="12">
        <f t="shared" si="2"/>
        <v>8.1712062256809145E-2</v>
      </c>
      <c r="H18" s="12">
        <f t="shared" si="3"/>
        <v>4.4680851063829678E-2</v>
      </c>
      <c r="I18" s="11">
        <v>1.0879629629629601E-3</v>
      </c>
      <c r="J18" s="12">
        <f t="shared" si="4"/>
        <v>5.798889574336815E-2</v>
      </c>
      <c r="K18" s="12">
        <f t="shared" si="5"/>
        <v>3.0342156229825619E-2</v>
      </c>
      <c r="L18" s="13">
        <f t="shared" si="8"/>
        <v>7.6851851851851795E-3</v>
      </c>
      <c r="M18" s="12">
        <f t="shared" si="6"/>
        <v>7.2339034753241022E-2</v>
      </c>
      <c r="N18" s="14">
        <f>IFERROR(L18/L$30,0)</f>
        <v>4.0579355863839123E-2</v>
      </c>
    </row>
    <row r="19" spans="2:14" ht="16.5" thickTop="1" thickBot="1" x14ac:dyDescent="0.3">
      <c r="B19" s="31" t="s">
        <v>3</v>
      </c>
      <c r="C19" s="32">
        <f>SUM(C7:C18)</f>
        <v>6.9629629629629639E-2</v>
      </c>
      <c r="D19" s="33">
        <f>IFERROR(SUM(D7:D18),0)</f>
        <v>1.0000000000000002</v>
      </c>
      <c r="E19" s="33">
        <f>IFERROR(SUM(E7:E18),0)</f>
        <v>0.57596936333173776</v>
      </c>
      <c r="F19" s="32">
        <f>SUM(F7:F18)</f>
        <v>1.7847222222222223E-2</v>
      </c>
      <c r="G19" s="33">
        <f>IFERROR(SUM(G7:G18),0)</f>
        <v>1.0000000000000002</v>
      </c>
      <c r="H19" s="33">
        <f>IFERROR(SUM(H7:H18),0)</f>
        <v>0.54680851063829783</v>
      </c>
      <c r="I19" s="32">
        <f>SUM(I7:I18)</f>
        <v>1.8761574074074069E-2</v>
      </c>
      <c r="J19" s="33">
        <f>IFERROR(SUM(J7:J18),0)</f>
        <v>1.0000000000000002</v>
      </c>
      <c r="K19" s="33">
        <f>IFERROR(SUM(K7:K18),0)</f>
        <v>0.52324080051646227</v>
      </c>
      <c r="L19" s="32">
        <f>SUM(L7:L18)</f>
        <v>0.10623842592592594</v>
      </c>
      <c r="M19" s="33">
        <f>IFERROR(SUM(M7:M18),0)</f>
        <v>0.99999999999999989</v>
      </c>
      <c r="N19" s="34">
        <f>IFERROR(SUM(N7:N18),0)</f>
        <v>0.56096070402737896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1.13773148148148E-2</v>
      </c>
      <c r="D22" s="19"/>
      <c r="E22" s="12">
        <f>IFERROR(C22/C$30,0)</f>
        <v>9.4112015318334019E-2</v>
      </c>
      <c r="F22" s="11">
        <v>3.26388888888889E-3</v>
      </c>
      <c r="G22" s="19"/>
      <c r="H22" s="12">
        <f>IFERROR(F22/F$30,0)</f>
        <v>0.10000000000000003</v>
      </c>
      <c r="I22" s="11">
        <v>3.6342592592592598E-3</v>
      </c>
      <c r="J22" s="19"/>
      <c r="K22" s="12">
        <f>IFERROR(I22/I$30,0)</f>
        <v>0.10135571336346033</v>
      </c>
      <c r="L22" s="13">
        <f>SUM(C22,F22,I22)</f>
        <v>1.8275462962962952E-2</v>
      </c>
      <c r="M22" s="19"/>
      <c r="N22" s="14">
        <f>IFERROR(L22/L$30,0)</f>
        <v>9.6498197152111428E-2</v>
      </c>
    </row>
    <row r="23" spans="2:14" x14ac:dyDescent="0.25">
      <c r="B23" s="18" t="s">
        <v>16</v>
      </c>
      <c r="C23" s="11">
        <v>2.7777777777777799E-4</v>
      </c>
      <c r="D23" s="19"/>
      <c r="E23" s="12">
        <f t="shared" ref="E23:E27" si="9">IFERROR(C23/C$30,0)</f>
        <v>2.2977501196744872E-3</v>
      </c>
      <c r="F23" s="11">
        <v>0</v>
      </c>
      <c r="G23" s="19"/>
      <c r="H23" s="12">
        <f t="shared" ref="H23:H27" si="10">IFERROR(F23/F$30,0)</f>
        <v>0</v>
      </c>
      <c r="I23" s="11">
        <v>0</v>
      </c>
      <c r="J23" s="19"/>
      <c r="K23" s="12">
        <f t="shared" ref="K23:K27" si="11">IFERROR(I23/I$30,0)</f>
        <v>0</v>
      </c>
      <c r="L23" s="13">
        <f t="shared" ref="L23:L27" si="12">SUM(C23,F23,I23)</f>
        <v>2.7777777777777799E-4</v>
      </c>
      <c r="M23" s="19"/>
      <c r="N23" s="14">
        <f t="shared" ref="N23:N27" si="13">IFERROR(L23/L$30,0)</f>
        <v>1.4667237059218983E-3</v>
      </c>
    </row>
    <row r="24" spans="2:14" x14ac:dyDescent="0.25">
      <c r="B24" s="18" t="s">
        <v>17</v>
      </c>
      <c r="C24" s="11">
        <v>7.9861111111111105E-4</v>
      </c>
      <c r="D24" s="19"/>
      <c r="E24" s="12">
        <f t="shared" si="9"/>
        <v>6.6060315940641452E-3</v>
      </c>
      <c r="F24" s="11">
        <v>3.2407407407407401E-4</v>
      </c>
      <c r="G24" s="19"/>
      <c r="H24" s="12">
        <f t="shared" si="10"/>
        <v>9.9290780141843941E-3</v>
      </c>
      <c r="I24" s="11">
        <v>1.7361111111111101E-4</v>
      </c>
      <c r="J24" s="19"/>
      <c r="K24" s="12">
        <f t="shared" si="11"/>
        <v>4.8418334409296299E-3</v>
      </c>
      <c r="L24" s="13">
        <f t="shared" si="12"/>
        <v>1.296296296296296E-3</v>
      </c>
      <c r="M24" s="19"/>
      <c r="N24" s="14">
        <f t="shared" si="13"/>
        <v>6.8447106276355186E-3</v>
      </c>
    </row>
    <row r="25" spans="2:14" x14ac:dyDescent="0.25">
      <c r="B25" s="18" t="s">
        <v>18</v>
      </c>
      <c r="C25" s="11">
        <v>1.5706018518518501E-2</v>
      </c>
      <c r="D25" s="19"/>
      <c r="E25" s="12">
        <f t="shared" si="9"/>
        <v>0.12991862134992807</v>
      </c>
      <c r="F25" s="11">
        <v>4.7453703703703703E-3</v>
      </c>
      <c r="G25" s="19"/>
      <c r="H25" s="12">
        <f t="shared" si="10"/>
        <v>0.1453900709219858</v>
      </c>
      <c r="I25" s="11">
        <v>4.5717592592592598E-3</v>
      </c>
      <c r="J25" s="19"/>
      <c r="K25" s="12">
        <f t="shared" si="11"/>
        <v>0.12750161394448034</v>
      </c>
      <c r="L25" s="13">
        <f t="shared" si="12"/>
        <v>2.5023148148148135E-2</v>
      </c>
      <c r="M25" s="19"/>
      <c r="N25" s="14">
        <f t="shared" si="13"/>
        <v>0.13212736050846416</v>
      </c>
    </row>
    <row r="26" spans="2:14" x14ac:dyDescent="0.25">
      <c r="B26" s="18" t="s">
        <v>19</v>
      </c>
      <c r="C26" s="11">
        <v>2.2326388888888899E-2</v>
      </c>
      <c r="D26" s="19"/>
      <c r="E26" s="12">
        <f t="shared" si="9"/>
        <v>0.18468166586883686</v>
      </c>
      <c r="F26" s="11">
        <v>6.3425925925925898E-3</v>
      </c>
      <c r="G26" s="19"/>
      <c r="H26" s="12">
        <f t="shared" si="10"/>
        <v>0.19432624113475166</v>
      </c>
      <c r="I26" s="11">
        <v>8.6342592592592599E-3</v>
      </c>
      <c r="J26" s="19"/>
      <c r="K26" s="12">
        <f t="shared" si="11"/>
        <v>0.24080051646223377</v>
      </c>
      <c r="L26" s="13">
        <f t="shared" si="12"/>
        <v>3.7303240740740748E-2</v>
      </c>
      <c r="M26" s="19"/>
      <c r="N26" s="14">
        <f t="shared" si="13"/>
        <v>0.19696877100776147</v>
      </c>
    </row>
    <row r="27" spans="2:14" ht="15.75" thickBot="1" x14ac:dyDescent="0.3">
      <c r="B27" s="23" t="s">
        <v>20</v>
      </c>
      <c r="C27" s="20">
        <v>7.7546296296296304E-4</v>
      </c>
      <c r="D27" s="24"/>
      <c r="E27" s="21">
        <f t="shared" si="9"/>
        <v>6.4145524174246057E-3</v>
      </c>
      <c r="F27" s="20">
        <v>1.15740740740741E-4</v>
      </c>
      <c r="G27" s="24"/>
      <c r="H27" s="21">
        <f t="shared" si="10"/>
        <v>3.5460992907801496E-3</v>
      </c>
      <c r="I27" s="20">
        <v>8.1018518518518503E-5</v>
      </c>
      <c r="J27" s="24"/>
      <c r="K27" s="21">
        <f t="shared" si="11"/>
        <v>2.259522272433828E-3</v>
      </c>
      <c r="L27" s="13">
        <f t="shared" si="12"/>
        <v>9.7222222222222252E-4</v>
      </c>
      <c r="M27" s="24"/>
      <c r="N27" s="22">
        <f t="shared" si="13"/>
        <v>5.1335329707266411E-3</v>
      </c>
    </row>
    <row r="28" spans="2:14" ht="16.5" thickTop="1" thickBot="1" x14ac:dyDescent="0.3">
      <c r="B28" s="31" t="s">
        <v>3</v>
      </c>
      <c r="C28" s="32">
        <f>SUM(C22:C27)</f>
        <v>5.1261574074074057E-2</v>
      </c>
      <c r="D28" s="33"/>
      <c r="E28" s="33">
        <f>IFERROR(SUM(E22:E27),0)</f>
        <v>0.42403063666826224</v>
      </c>
      <c r="F28" s="32">
        <f>SUM(F22:F27)</f>
        <v>1.4791666666666667E-2</v>
      </c>
      <c r="G28" s="33"/>
      <c r="H28" s="33">
        <f>IFERROR(SUM(H22:H27),0)</f>
        <v>0.45319148936170206</v>
      </c>
      <c r="I28" s="32">
        <f>SUM(I22:I27)</f>
        <v>1.7094907407407409E-2</v>
      </c>
      <c r="J28" s="33"/>
      <c r="K28" s="33">
        <f>IFERROR(SUM(K22:K27),0)</f>
        <v>0.4767591994835379</v>
      </c>
      <c r="L28" s="32">
        <f>SUM(L22:L27)</f>
        <v>8.3148148148148124E-2</v>
      </c>
      <c r="M28" s="33"/>
      <c r="N28" s="34">
        <f>IFERROR(SUM(N22:N27),0)</f>
        <v>0.43903929597262109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0.1208912037037037</v>
      </c>
      <c r="D30" s="35"/>
      <c r="E30" s="36">
        <f>IFERROR(SUM(E19,E28),0)</f>
        <v>1</v>
      </c>
      <c r="F30" s="32">
        <f>SUM(F19,F28)</f>
        <v>3.2638888888888891E-2</v>
      </c>
      <c r="G30" s="35"/>
      <c r="H30" s="36">
        <f>IFERROR(SUM(H19,H28),0)</f>
        <v>0.99999999999999989</v>
      </c>
      <c r="I30" s="32">
        <f>SUM(I19,I28)</f>
        <v>3.5856481481481475E-2</v>
      </c>
      <c r="J30" s="35"/>
      <c r="K30" s="36">
        <f>IFERROR(SUM(K19,K28),0)</f>
        <v>1.0000000000000002</v>
      </c>
      <c r="L30" s="37">
        <f>SUM(L19,L28)</f>
        <v>0.18938657407407405</v>
      </c>
      <c r="M30" s="35"/>
      <c r="N30" s="38">
        <f>IFERROR(SUM(N19,N28),0)</f>
        <v>1</v>
      </c>
    </row>
    <row r="31" spans="2:14" ht="66" customHeight="1" thickTop="1" thickBot="1" x14ac:dyDescent="0.3">
      <c r="B31" s="180" t="s">
        <v>177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view="pageBreakPreview" topLeftCell="A7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3" t="s">
        <v>42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9.0277777777777804E-3</v>
      </c>
      <c r="D7" s="12">
        <f t="shared" ref="D7:D18" si="0">IFERROR(C7/C$19,0)</f>
        <v>0.39493670886075943</v>
      </c>
      <c r="E7" s="12">
        <f t="shared" ref="E7:E18" si="1">IFERROR(C7/C$30,0)</f>
        <v>0.19938650306748473</v>
      </c>
      <c r="F7" s="11">
        <v>2.7777777777777801E-3</v>
      </c>
      <c r="G7" s="12">
        <f t="shared" ref="G7:G18" si="2">IFERROR(F7/F$19,0)</f>
        <v>0.33898305084745772</v>
      </c>
      <c r="H7" s="12">
        <f t="shared" ref="H7:H18" si="3">IFERROR(F7/F$30,0)</f>
        <v>0.20495303159692593</v>
      </c>
      <c r="I7" s="11">
        <v>1.18055555555556E-2</v>
      </c>
      <c r="J7" s="12">
        <f t="shared" ref="J7:J18" si="4">IFERROR(I7/I$19,0)</f>
        <v>0.38017144986954993</v>
      </c>
      <c r="K7" s="14">
        <f t="shared" ref="K7:K18" si="5">IFERROR(I7/I$30,0)</f>
        <v>0.20066889632107091</v>
      </c>
    </row>
    <row r="8" spans="2:11" x14ac:dyDescent="0.25">
      <c r="B8" s="150" t="s">
        <v>116</v>
      </c>
      <c r="C8" s="11">
        <v>4.8148148148148204E-3</v>
      </c>
      <c r="D8" s="12">
        <f t="shared" si="0"/>
        <v>0.2106329113924052</v>
      </c>
      <c r="E8" s="12">
        <f t="shared" si="1"/>
        <v>0.10633946830265861</v>
      </c>
      <c r="F8" s="11">
        <v>1.65509259259259E-3</v>
      </c>
      <c r="G8" s="12">
        <f t="shared" si="2"/>
        <v>0.20197740112994308</v>
      </c>
      <c r="H8" s="12">
        <f t="shared" si="3"/>
        <v>0.12211784799316806</v>
      </c>
      <c r="I8" s="11">
        <v>6.4699074074074103E-3</v>
      </c>
      <c r="J8" s="12">
        <f t="shared" si="4"/>
        <v>0.20834886321282128</v>
      </c>
      <c r="K8" s="14">
        <f t="shared" si="5"/>
        <v>0.10997442455242966</v>
      </c>
    </row>
    <row r="9" spans="2:11" x14ac:dyDescent="0.25">
      <c r="B9" s="10" t="s">
        <v>51</v>
      </c>
      <c r="C9" s="11">
        <v>4.9768518518518499E-4</v>
      </c>
      <c r="D9" s="12">
        <f t="shared" si="0"/>
        <v>2.1772151898734157E-2</v>
      </c>
      <c r="E9" s="12">
        <f t="shared" si="1"/>
        <v>1.0991820040899792E-2</v>
      </c>
      <c r="F9" s="11">
        <v>3.4722222222222202E-4</v>
      </c>
      <c r="G9" s="12">
        <f t="shared" si="2"/>
        <v>4.237288135593216E-2</v>
      </c>
      <c r="H9" s="12">
        <f t="shared" si="3"/>
        <v>2.5619128949615703E-2</v>
      </c>
      <c r="I9" s="11">
        <v>8.4490740740740696E-4</v>
      </c>
      <c r="J9" s="12">
        <f t="shared" si="4"/>
        <v>2.7208348863212769E-2</v>
      </c>
      <c r="K9" s="14">
        <f t="shared" si="5"/>
        <v>1.4361597481802071E-2</v>
      </c>
    </row>
    <row r="10" spans="2:11" x14ac:dyDescent="0.25">
      <c r="B10" s="10" t="s">
        <v>11</v>
      </c>
      <c r="C10" s="11">
        <v>3.32175925925926E-3</v>
      </c>
      <c r="D10" s="12">
        <f t="shared" si="0"/>
        <v>0.1453164556962025</v>
      </c>
      <c r="E10" s="12">
        <f t="shared" si="1"/>
        <v>7.3364008179959111E-2</v>
      </c>
      <c r="F10" s="11">
        <v>1.52777777777778E-3</v>
      </c>
      <c r="G10" s="12">
        <f t="shared" si="2"/>
        <v>0.18644067796610186</v>
      </c>
      <c r="H10" s="12">
        <f t="shared" si="3"/>
        <v>0.11272416737830933</v>
      </c>
      <c r="I10" s="11">
        <v>4.8495370370370402E-3</v>
      </c>
      <c r="J10" s="12">
        <f t="shared" si="4"/>
        <v>0.15616846813268717</v>
      </c>
      <c r="K10" s="14">
        <f t="shared" si="5"/>
        <v>8.2431634861302394E-2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182</v>
      </c>
      <c r="C12" s="11">
        <v>2.6620370370370399E-4</v>
      </c>
      <c r="D12" s="12">
        <f t="shared" si="0"/>
        <v>1.1645569620253171E-2</v>
      </c>
      <c r="E12" s="12">
        <f t="shared" si="1"/>
        <v>5.8793456032719899E-3</v>
      </c>
      <c r="F12" s="11">
        <v>2.4305555555555601E-4</v>
      </c>
      <c r="G12" s="12">
        <f t="shared" si="2"/>
        <v>2.9661016949152581E-2</v>
      </c>
      <c r="H12" s="12">
        <f t="shared" si="3"/>
        <v>1.7933390264731036E-2</v>
      </c>
      <c r="I12" s="11">
        <v>5.09259259259259E-4</v>
      </c>
      <c r="J12" s="12">
        <f t="shared" si="4"/>
        <v>1.6399552739470712E-2</v>
      </c>
      <c r="K12" s="14">
        <f t="shared" si="5"/>
        <v>8.6563053314971383E-3</v>
      </c>
    </row>
    <row r="13" spans="2:11" x14ac:dyDescent="0.25">
      <c r="B13" s="10" t="s">
        <v>123</v>
      </c>
      <c r="C13" s="11">
        <v>2.5462962962962999E-4</v>
      </c>
      <c r="D13" s="12">
        <f t="shared" si="0"/>
        <v>1.1139240506329124E-2</v>
      </c>
      <c r="E13" s="12">
        <f t="shared" si="1"/>
        <v>5.6237218813906011E-3</v>
      </c>
      <c r="F13" s="11">
        <v>0</v>
      </c>
      <c r="G13" s="12">
        <f t="shared" si="2"/>
        <v>0</v>
      </c>
      <c r="H13" s="12">
        <f t="shared" si="3"/>
        <v>0</v>
      </c>
      <c r="I13" s="11">
        <v>2.5462962962962999E-4</v>
      </c>
      <c r="J13" s="12">
        <f t="shared" si="4"/>
        <v>8.1997763697353714E-3</v>
      </c>
      <c r="K13" s="14">
        <f t="shared" si="5"/>
        <v>4.3281526657485778E-3</v>
      </c>
    </row>
    <row r="14" spans="2:1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225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4.6759259259259297E-3</v>
      </c>
      <c r="D18" s="12">
        <f t="shared" si="0"/>
        <v>0.20455696202531651</v>
      </c>
      <c r="E18" s="12">
        <f t="shared" si="1"/>
        <v>0.10327198364008189</v>
      </c>
      <c r="F18" s="11">
        <v>1.6435185185185201E-3</v>
      </c>
      <c r="G18" s="12">
        <f t="shared" si="2"/>
        <v>0.20056497175141252</v>
      </c>
      <c r="H18" s="12">
        <f t="shared" si="3"/>
        <v>0.12126387702818119</v>
      </c>
      <c r="I18" s="11">
        <v>6.31944444444444E-3</v>
      </c>
      <c r="J18" s="12">
        <f t="shared" si="4"/>
        <v>0.20350354081252287</v>
      </c>
      <c r="K18" s="14">
        <f t="shared" si="5"/>
        <v>0.1074168797953963</v>
      </c>
    </row>
    <row r="19" spans="2:11" ht="16.5" thickTop="1" thickBot="1" x14ac:dyDescent="0.3">
      <c r="B19" s="31" t="s">
        <v>3</v>
      </c>
      <c r="C19" s="32">
        <f>SUM(C7:C18)</f>
        <v>2.2858796296296308E-2</v>
      </c>
      <c r="D19" s="33">
        <f>IFERROR(SUM(D7:D18),0)</f>
        <v>1.0000000000000002</v>
      </c>
      <c r="E19" s="33">
        <f>IFERROR(SUM(E7:E18),0)</f>
        <v>0.50485685071574671</v>
      </c>
      <c r="F19" s="32">
        <f>SUM(F7:F18)</f>
        <v>8.1944444444444486E-3</v>
      </c>
      <c r="G19" s="33">
        <f>IFERROR(SUM(G7:G18),0)</f>
        <v>1</v>
      </c>
      <c r="H19" s="33">
        <f>IFERROR(SUM(H7:H18),0)</f>
        <v>0.6046114432109313</v>
      </c>
      <c r="I19" s="32">
        <f>SUM(I7:I18)</f>
        <v>3.1053240740740784E-2</v>
      </c>
      <c r="J19" s="33">
        <f>IFERROR(SUM(J7:J18),0)</f>
        <v>1</v>
      </c>
      <c r="K19" s="34">
        <f>IFERROR(SUM(K7:K18),0)</f>
        <v>0.52783789100924705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1.0069444444444401E-3</v>
      </c>
      <c r="D22" s="19"/>
      <c r="E22" s="12">
        <f>IFERROR(C22/C$30,0)</f>
        <v>2.2239263803680884E-2</v>
      </c>
      <c r="F22" s="11">
        <v>0</v>
      </c>
      <c r="G22" s="19"/>
      <c r="H22" s="12">
        <f>IFERROR(F22/F$30,0)</f>
        <v>0</v>
      </c>
      <c r="I22" s="11">
        <v>1.0069444444444401E-3</v>
      </c>
      <c r="J22" s="19"/>
      <c r="K22" s="14">
        <f>IFERROR(I22/I$30,0)</f>
        <v>1.7115876450914731E-2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4.6296296296296298E-4</v>
      </c>
      <c r="D24" s="19"/>
      <c r="E24" s="12">
        <f t="shared" si="6"/>
        <v>1.0224948875255624E-2</v>
      </c>
      <c r="F24" s="11">
        <v>1.9675925925925899E-4</v>
      </c>
      <c r="G24" s="19"/>
      <c r="H24" s="12">
        <f t="shared" si="7"/>
        <v>1.4517506404782221E-2</v>
      </c>
      <c r="I24" s="11">
        <v>6.5972222222222203E-4</v>
      </c>
      <c r="J24" s="19"/>
      <c r="K24" s="14">
        <f t="shared" si="8"/>
        <v>1.1213850088530387E-2</v>
      </c>
    </row>
    <row r="25" spans="2:11" x14ac:dyDescent="0.25">
      <c r="B25" s="18" t="s">
        <v>18</v>
      </c>
      <c r="C25" s="11">
        <v>8.2291666666666693E-3</v>
      </c>
      <c r="D25" s="19"/>
      <c r="E25" s="12">
        <f t="shared" si="6"/>
        <v>0.18174846625766877</v>
      </c>
      <c r="F25" s="11">
        <v>3.0787037037036998E-3</v>
      </c>
      <c r="G25" s="19"/>
      <c r="H25" s="12">
        <f t="shared" si="7"/>
        <v>0.22715627668659244</v>
      </c>
      <c r="I25" s="11">
        <v>1.13078703703704E-2</v>
      </c>
      <c r="J25" s="19"/>
      <c r="K25" s="14">
        <f t="shared" si="8"/>
        <v>0.19220932520165299</v>
      </c>
    </row>
    <row r="26" spans="2:11" x14ac:dyDescent="0.25">
      <c r="B26" s="18" t="s">
        <v>19</v>
      </c>
      <c r="C26" s="11">
        <v>1.27199074074074E-2</v>
      </c>
      <c r="D26" s="19"/>
      <c r="E26" s="12">
        <f t="shared" si="6"/>
        <v>0.28093047034764812</v>
      </c>
      <c r="F26" s="11">
        <v>2.0833333333333298E-3</v>
      </c>
      <c r="G26" s="19"/>
      <c r="H26" s="12">
        <f t="shared" si="7"/>
        <v>0.15371477369769407</v>
      </c>
      <c r="I26" s="11">
        <v>1.48032407407407E-2</v>
      </c>
      <c r="J26" s="19"/>
      <c r="K26" s="14">
        <f t="shared" si="8"/>
        <v>0.25162305724965489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2.241898148148147E-2</v>
      </c>
      <c r="D28" s="33"/>
      <c r="E28" s="33">
        <f>IFERROR(SUM(E22:E27),0)</f>
        <v>0.4951431492842534</v>
      </c>
      <c r="F28" s="32">
        <f>SUM(F22:F27)</f>
        <v>5.3587962962962886E-3</v>
      </c>
      <c r="G28" s="33"/>
      <c r="H28" s="33">
        <f>IFERROR(SUM(H22:H27),0)</f>
        <v>0.3953885567890687</v>
      </c>
      <c r="I28" s="32">
        <f>SUM(I22:I27)</f>
        <v>2.7777777777777762E-2</v>
      </c>
      <c r="J28" s="33"/>
      <c r="K28" s="34">
        <f>IFERROR(SUM(K22:K27),0)</f>
        <v>0.472162108990753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4.5277777777777778E-2</v>
      </c>
      <c r="D30" s="35"/>
      <c r="E30" s="36">
        <f>IFERROR(SUM(E19,E28),0)</f>
        <v>1</v>
      </c>
      <c r="F30" s="32">
        <f>SUM(F19,F28)</f>
        <v>1.3553240740740737E-2</v>
      </c>
      <c r="G30" s="35"/>
      <c r="H30" s="36">
        <f>IFERROR(SUM(H19,H28),0)</f>
        <v>1</v>
      </c>
      <c r="I30" s="32">
        <f>SUM(I19,I28)</f>
        <v>5.8831018518518546E-2</v>
      </c>
      <c r="J30" s="35"/>
      <c r="K30" s="38">
        <f>IFERROR(SUM(K19,K28),0)</f>
        <v>1</v>
      </c>
    </row>
    <row r="31" spans="2:1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view="pageBreakPreview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83" t="s">
        <v>45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1.53125E-2</v>
      </c>
      <c r="D7" s="12">
        <f t="shared" ref="D7:D18" si="0">IFERROR(C7/C$19,0)</f>
        <v>0.2214967353088898</v>
      </c>
      <c r="E7" s="12">
        <f t="shared" ref="E7:E18" si="1">IFERROR(C7/C$30,0)</f>
        <v>0.13252529299809668</v>
      </c>
      <c r="F7" s="11">
        <v>3.4259259259259299E-3</v>
      </c>
      <c r="G7" s="12">
        <f t="shared" ref="G7:G18" si="2">IFERROR(F7/F$19,0)</f>
        <v>8.4643980554761369E-2</v>
      </c>
      <c r="H7" s="12">
        <f t="shared" ref="H7:H18" si="3">IFERROR(F7/F$30,0)</f>
        <v>5.7209122535755809E-2</v>
      </c>
      <c r="I7" s="11">
        <v>1.8738425925925901E-2</v>
      </c>
      <c r="J7" s="12">
        <f t="shared" ref="J7:J18" si="4">IFERROR(I7/I$19,0)</f>
        <v>0.17096092925026371</v>
      </c>
      <c r="K7" s="14">
        <f t="shared" ref="K7:K18" si="5">IFERROR(I7/I$30,0)</f>
        <v>0.10681533284950832</v>
      </c>
    </row>
    <row r="8" spans="2:11" x14ac:dyDescent="0.25">
      <c r="B8" s="150" t="s">
        <v>116</v>
      </c>
      <c r="C8" s="11">
        <v>1.3483796296296299E-2</v>
      </c>
      <c r="D8" s="12">
        <f t="shared" si="0"/>
        <v>0.1950443663150844</v>
      </c>
      <c r="E8" s="12">
        <f t="shared" si="1"/>
        <v>0.11669838725833911</v>
      </c>
      <c r="F8" s="11">
        <v>3.21759259259259E-3</v>
      </c>
      <c r="G8" s="12">
        <f t="shared" si="2"/>
        <v>7.9496711466971667E-2</v>
      </c>
      <c r="H8" s="12">
        <f t="shared" si="3"/>
        <v>5.3730189408581368E-2</v>
      </c>
      <c r="I8" s="11">
        <v>1.6701388888888901E-2</v>
      </c>
      <c r="J8" s="12">
        <f t="shared" si="4"/>
        <v>0.15237592397043298</v>
      </c>
      <c r="K8" s="14">
        <f t="shared" si="5"/>
        <v>9.5203536319852275E-2</v>
      </c>
    </row>
    <row r="9" spans="2:11" x14ac:dyDescent="0.25">
      <c r="B9" s="10" t="s">
        <v>51</v>
      </c>
      <c r="C9" s="11">
        <v>3.6111111111111101E-3</v>
      </c>
      <c r="D9" s="12">
        <f t="shared" si="0"/>
        <v>5.2235057759919573E-2</v>
      </c>
      <c r="E9" s="12">
        <f t="shared" si="1"/>
        <v>3.1253130321546599E-2</v>
      </c>
      <c r="F9" s="11">
        <v>1.5393518518518499E-3</v>
      </c>
      <c r="G9" s="12">
        <f t="shared" si="2"/>
        <v>3.8032599370889306E-2</v>
      </c>
      <c r="H9" s="12">
        <f t="shared" si="3"/>
        <v>2.5705450328565894E-2</v>
      </c>
      <c r="I9" s="11">
        <v>5.15046296296296E-3</v>
      </c>
      <c r="J9" s="12">
        <f t="shared" si="4"/>
        <v>4.6990496304118223E-2</v>
      </c>
      <c r="K9" s="14">
        <f t="shared" si="5"/>
        <v>2.9359371907369512E-2</v>
      </c>
    </row>
    <row r="10" spans="2:11" x14ac:dyDescent="0.25">
      <c r="B10" s="10" t="s">
        <v>11</v>
      </c>
      <c r="C10" s="11">
        <v>1.48842592592593E-2</v>
      </c>
      <c r="D10" s="12">
        <f t="shared" si="0"/>
        <v>0.21530219320274607</v>
      </c>
      <c r="E10" s="12">
        <f t="shared" si="1"/>
        <v>0.12881899228688798</v>
      </c>
      <c r="F10" s="11">
        <v>1.1006944444444401E-2</v>
      </c>
      <c r="G10" s="12">
        <f t="shared" si="2"/>
        <v>0.27194738347154612</v>
      </c>
      <c r="H10" s="12">
        <f t="shared" si="3"/>
        <v>0.18380363355237669</v>
      </c>
      <c r="I10" s="11">
        <v>2.5891203703703701E-2</v>
      </c>
      <c r="J10" s="12">
        <f t="shared" si="4"/>
        <v>0.23621964097148879</v>
      </c>
      <c r="K10" s="14">
        <f t="shared" si="5"/>
        <v>0.14758857293659691</v>
      </c>
    </row>
    <row r="11" spans="2:11" x14ac:dyDescent="0.25">
      <c r="B11" s="10" t="s">
        <v>12</v>
      </c>
      <c r="C11" s="11">
        <v>1.57407407407407E-3</v>
      </c>
      <c r="D11" s="12">
        <f t="shared" si="0"/>
        <v>2.2769127741503352E-2</v>
      </c>
      <c r="E11" s="12">
        <f t="shared" si="1"/>
        <v>1.3623159370930536E-2</v>
      </c>
      <c r="F11" s="11">
        <v>2.7314814814814801E-3</v>
      </c>
      <c r="G11" s="12">
        <f t="shared" si="2"/>
        <v>6.7486416928796117E-2</v>
      </c>
      <c r="H11" s="12">
        <f t="shared" si="3"/>
        <v>4.5612678778507935E-2</v>
      </c>
      <c r="I11" s="11">
        <v>4.3055555555555599E-3</v>
      </c>
      <c r="J11" s="12">
        <f t="shared" si="4"/>
        <v>3.9281942977824731E-2</v>
      </c>
      <c r="K11" s="14">
        <f t="shared" si="5"/>
        <v>2.4543115392228036E-2</v>
      </c>
    </row>
    <row r="12" spans="2:11" x14ac:dyDescent="0.25">
      <c r="B12" s="10" t="s">
        <v>182</v>
      </c>
      <c r="C12" s="11">
        <v>2.7662037037037E-3</v>
      </c>
      <c r="D12" s="12">
        <f t="shared" si="0"/>
        <v>4.0013393604553735E-2</v>
      </c>
      <c r="E12" s="12">
        <f t="shared" si="1"/>
        <v>2.3940699188620605E-2</v>
      </c>
      <c r="F12" s="11">
        <v>1.6435185185185201E-3</v>
      </c>
      <c r="G12" s="12">
        <f t="shared" si="2"/>
        <v>4.0606233914784157E-2</v>
      </c>
      <c r="H12" s="12">
        <f t="shared" si="3"/>
        <v>2.7444916892153118E-2</v>
      </c>
      <c r="I12" s="11">
        <v>4.4097222222222203E-3</v>
      </c>
      <c r="J12" s="12">
        <f t="shared" si="4"/>
        <v>4.0232312565997852E-2</v>
      </c>
      <c r="K12" s="14">
        <f t="shared" si="5"/>
        <v>2.5136900442039967E-2</v>
      </c>
    </row>
    <row r="13" spans="2:11" x14ac:dyDescent="0.25">
      <c r="B13" s="10" t="s">
        <v>123</v>
      </c>
      <c r="C13" s="11">
        <v>1.4236111111111101E-3</v>
      </c>
      <c r="D13" s="12">
        <f t="shared" si="0"/>
        <v>2.0592667001506745E-2</v>
      </c>
      <c r="E13" s="12">
        <f t="shared" si="1"/>
        <v>1.2320945607532788E-2</v>
      </c>
      <c r="F13" s="11">
        <v>1.41203703703704E-3</v>
      </c>
      <c r="G13" s="12">
        <f t="shared" si="2"/>
        <v>3.4887046039462487E-2</v>
      </c>
      <c r="H13" s="12">
        <f t="shared" si="3"/>
        <v>2.3579435639737214E-2</v>
      </c>
      <c r="I13" s="11">
        <v>2.8356481481481501E-3</v>
      </c>
      <c r="J13" s="12">
        <f t="shared" si="4"/>
        <v>2.5871172122492087E-2</v>
      </c>
      <c r="K13" s="14">
        <f t="shared" si="5"/>
        <v>1.6164148578214695E-2</v>
      </c>
    </row>
    <row r="14" spans="2:1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225</v>
      </c>
      <c r="C15" s="11">
        <v>2.48842592592593E-3</v>
      </c>
      <c r="D15" s="12">
        <f t="shared" si="0"/>
        <v>3.5995312238406185E-2</v>
      </c>
      <c r="E15" s="12">
        <f t="shared" si="1"/>
        <v>2.1536612240809393E-2</v>
      </c>
      <c r="F15" s="11">
        <v>0</v>
      </c>
      <c r="G15" s="12">
        <f t="shared" si="2"/>
        <v>0</v>
      </c>
      <c r="H15" s="12">
        <f t="shared" si="3"/>
        <v>0</v>
      </c>
      <c r="I15" s="11">
        <v>2.48842592592593E-3</v>
      </c>
      <c r="J15" s="12">
        <f t="shared" si="4"/>
        <v>2.2703273495248179E-2</v>
      </c>
      <c r="K15" s="14">
        <f t="shared" si="5"/>
        <v>1.4184865078841482E-2</v>
      </c>
    </row>
    <row r="16" spans="2:11" x14ac:dyDescent="0.25">
      <c r="B16" s="10" t="s">
        <v>205</v>
      </c>
      <c r="C16" s="11">
        <v>9.2592592592592602E-5</v>
      </c>
      <c r="D16" s="12">
        <f t="shared" si="0"/>
        <v>1.3393604553825537E-3</v>
      </c>
      <c r="E16" s="12">
        <f t="shared" si="1"/>
        <v>8.0136231593709258E-4</v>
      </c>
      <c r="F16" s="11">
        <v>6.2500000000000001E-4</v>
      </c>
      <c r="G16" s="12">
        <f t="shared" si="2"/>
        <v>1.544180726336861E-2</v>
      </c>
      <c r="H16" s="12">
        <f t="shared" si="3"/>
        <v>1.0436799381523008E-2</v>
      </c>
      <c r="I16" s="11">
        <v>7.1759259259259302E-4</v>
      </c>
      <c r="J16" s="12">
        <f t="shared" si="4"/>
        <v>6.5469904963041193E-3</v>
      </c>
      <c r="K16" s="14">
        <f t="shared" si="5"/>
        <v>4.0905192320380042E-3</v>
      </c>
    </row>
    <row r="17" spans="2:1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1.3495370370370401E-2</v>
      </c>
      <c r="D18" s="12">
        <f t="shared" si="0"/>
        <v>0.19521178637200762</v>
      </c>
      <c r="E18" s="12">
        <f t="shared" si="1"/>
        <v>0.11679855754783149</v>
      </c>
      <c r="F18" s="11">
        <v>1.4872685185185201E-2</v>
      </c>
      <c r="G18" s="12">
        <f t="shared" si="2"/>
        <v>0.36745782098942004</v>
      </c>
      <c r="H18" s="12">
        <f t="shared" si="3"/>
        <v>0.24835717046772368</v>
      </c>
      <c r="I18" s="11">
        <v>2.8368055555555601E-2</v>
      </c>
      <c r="J18" s="12">
        <f t="shared" si="4"/>
        <v>0.25881731784582923</v>
      </c>
      <c r="K18" s="14">
        <f t="shared" si="5"/>
        <v>0.16170746189879287</v>
      </c>
    </row>
    <row r="19" spans="2:11" ht="16.5" thickTop="1" thickBot="1" x14ac:dyDescent="0.3">
      <c r="B19" s="31" t="s">
        <v>3</v>
      </c>
      <c r="C19" s="32">
        <f>SUM(C7:C18)</f>
        <v>6.913194444444451E-2</v>
      </c>
      <c r="D19" s="33">
        <f>IFERROR(SUM(D7:D18),0)</f>
        <v>1</v>
      </c>
      <c r="E19" s="33">
        <f>IFERROR(SUM(E7:E18),0)</f>
        <v>0.59831713913653228</v>
      </c>
      <c r="F19" s="32">
        <f>SUM(F7:F18)</f>
        <v>4.0474537037037017E-2</v>
      </c>
      <c r="G19" s="33">
        <f>IFERROR(SUM(G7:G18),0)</f>
        <v>0.99999999999999989</v>
      </c>
      <c r="H19" s="33">
        <f>IFERROR(SUM(H7:H18),0)</f>
        <v>0.67587939698492472</v>
      </c>
      <c r="I19" s="32">
        <f>SUM(I7:I18)</f>
        <v>0.10960648148148153</v>
      </c>
      <c r="J19" s="33">
        <f>IFERROR(SUM(J7:J18),0)</f>
        <v>1</v>
      </c>
      <c r="K19" s="34">
        <f>IFERROR(SUM(K7:K18),0)</f>
        <v>0.62479382463548205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3.9351851851851796E-3</v>
      </c>
      <c r="D22" s="19"/>
      <c r="E22" s="12">
        <f>IFERROR(C22/C$30,0)</f>
        <v>3.4057898427326379E-2</v>
      </c>
      <c r="F22" s="11">
        <v>1.27314814814815E-3</v>
      </c>
      <c r="G22" s="19"/>
      <c r="H22" s="12">
        <f>IFERROR(F22/F$30,0)</f>
        <v>2.1260146888287638E-2</v>
      </c>
      <c r="I22" s="11">
        <v>5.2083333333333296E-3</v>
      </c>
      <c r="J22" s="19"/>
      <c r="K22" s="14">
        <f>IFERROR(I22/I$30,0)</f>
        <v>2.9689252490598377E-2</v>
      </c>
    </row>
    <row r="23" spans="2:11" x14ac:dyDescent="0.25">
      <c r="B23" s="18" t="s">
        <v>16</v>
      </c>
      <c r="C23" s="11">
        <v>5.5555555555555599E-4</v>
      </c>
      <c r="D23" s="19"/>
      <c r="E23" s="12">
        <f t="shared" ref="E23:E27" si="6">IFERROR(C23/C$30,0)</f>
        <v>4.8081738956225585E-3</v>
      </c>
      <c r="F23" s="11">
        <v>0</v>
      </c>
      <c r="G23" s="19"/>
      <c r="H23" s="12">
        <f t="shared" ref="H23:H27" si="7">IFERROR(F23/F$30,0)</f>
        <v>0</v>
      </c>
      <c r="I23" s="11">
        <v>5.5555555555555599E-4</v>
      </c>
      <c r="J23" s="19"/>
      <c r="K23" s="14">
        <f t="shared" ref="K23:K27" si="8">IFERROR(I23/I$30,0)</f>
        <v>3.1668535989971651E-3</v>
      </c>
    </row>
    <row r="24" spans="2:11" x14ac:dyDescent="0.25">
      <c r="B24" s="18" t="s">
        <v>17</v>
      </c>
      <c r="C24" s="11">
        <v>4.6296296296296301E-5</v>
      </c>
      <c r="D24" s="19"/>
      <c r="E24" s="12">
        <f t="shared" si="6"/>
        <v>4.0068115796854629E-4</v>
      </c>
      <c r="F24" s="11">
        <v>1.7361111111111101E-4</v>
      </c>
      <c r="G24" s="19"/>
      <c r="H24" s="12">
        <f t="shared" si="7"/>
        <v>2.8991109393119449E-3</v>
      </c>
      <c r="I24" s="11">
        <v>2.19907407407407E-4</v>
      </c>
      <c r="J24" s="19"/>
      <c r="K24" s="14">
        <f t="shared" si="8"/>
        <v>1.253546216269708E-3</v>
      </c>
    </row>
    <row r="25" spans="2:11" x14ac:dyDescent="0.25">
      <c r="B25" s="18" t="s">
        <v>18</v>
      </c>
      <c r="C25" s="11">
        <v>9.2013888888888892E-3</v>
      </c>
      <c r="D25" s="19"/>
      <c r="E25" s="12">
        <f t="shared" si="6"/>
        <v>7.9635380146248561E-2</v>
      </c>
      <c r="F25" s="11">
        <v>6.4120370370370399E-3</v>
      </c>
      <c r="G25" s="19"/>
      <c r="H25" s="12">
        <f t="shared" si="7"/>
        <v>0.10707383069192128</v>
      </c>
      <c r="I25" s="11">
        <v>1.56134259259259E-2</v>
      </c>
      <c r="J25" s="19"/>
      <c r="K25" s="14">
        <f t="shared" si="8"/>
        <v>8.9001781355149287E-2</v>
      </c>
    </row>
    <row r="26" spans="2:11" x14ac:dyDescent="0.25">
      <c r="B26" s="18" t="s">
        <v>19</v>
      </c>
      <c r="C26" s="11">
        <v>3.1886574074074102E-2</v>
      </c>
      <c r="D26" s="19"/>
      <c r="E26" s="12">
        <f t="shared" si="6"/>
        <v>0.27596914755083646</v>
      </c>
      <c r="F26" s="11">
        <v>1.1192129629629601E-2</v>
      </c>
      <c r="G26" s="19"/>
      <c r="H26" s="12">
        <f t="shared" si="7"/>
        <v>0.18689601855430968</v>
      </c>
      <c r="I26" s="11">
        <v>4.3078703703703702E-2</v>
      </c>
      <c r="J26" s="19"/>
      <c r="K26" s="14">
        <f t="shared" si="8"/>
        <v>0.24556310615557164</v>
      </c>
    </row>
    <row r="27" spans="2:11" ht="15.75" thickBot="1" x14ac:dyDescent="0.3">
      <c r="B27" s="23" t="s">
        <v>20</v>
      </c>
      <c r="C27" s="20">
        <v>7.8703703703703705E-4</v>
      </c>
      <c r="D27" s="24"/>
      <c r="E27" s="21">
        <f t="shared" si="6"/>
        <v>6.811579685465286E-3</v>
      </c>
      <c r="F27" s="20">
        <v>3.5879629629629602E-4</v>
      </c>
      <c r="G27" s="24"/>
      <c r="H27" s="21">
        <f t="shared" si="7"/>
        <v>5.991495941244685E-3</v>
      </c>
      <c r="I27" s="20">
        <v>1.1458333333333301E-3</v>
      </c>
      <c r="J27" s="24"/>
      <c r="K27" s="22">
        <f t="shared" si="8"/>
        <v>6.5316355479316298E-3</v>
      </c>
    </row>
    <row r="28" spans="2:11" ht="16.5" thickTop="1" thickBot="1" x14ac:dyDescent="0.3">
      <c r="B28" s="31" t="s">
        <v>3</v>
      </c>
      <c r="C28" s="32">
        <f>SUM(C22:C27)</f>
        <v>4.6412037037037064E-2</v>
      </c>
      <c r="D28" s="33"/>
      <c r="E28" s="33">
        <f>IFERROR(SUM(E22:E27),0)</f>
        <v>0.40168286086346783</v>
      </c>
      <c r="F28" s="32">
        <f>SUM(F22:F27)</f>
        <v>1.9409722222222196E-2</v>
      </c>
      <c r="G28" s="33"/>
      <c r="H28" s="33">
        <f>IFERROR(SUM(H22:H27),0)</f>
        <v>0.32412060301507528</v>
      </c>
      <c r="I28" s="32">
        <f>SUM(I22:I27)</f>
        <v>6.5821759259259219E-2</v>
      </c>
      <c r="J28" s="33"/>
      <c r="K28" s="34">
        <f>IFERROR(SUM(K22:K27),0)</f>
        <v>0.37520617536451778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0.11554398148148157</v>
      </c>
      <c r="D30" s="35"/>
      <c r="E30" s="36">
        <f>IFERROR(SUM(E19,E28),0)</f>
        <v>1</v>
      </c>
      <c r="F30" s="32">
        <f>SUM(F19,F28)</f>
        <v>5.9884259259259214E-2</v>
      </c>
      <c r="G30" s="35"/>
      <c r="H30" s="36">
        <f>IFERROR(SUM(H19,H28),0)</f>
        <v>1</v>
      </c>
      <c r="I30" s="32">
        <f>SUM(I19,I28)</f>
        <v>0.17542824074074076</v>
      </c>
      <c r="J30" s="35"/>
      <c r="K30" s="38">
        <f>IFERROR(SUM(K19,K28),0)</f>
        <v>0.99999999999999978</v>
      </c>
    </row>
    <row r="31" spans="2:1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view="pageBreakPreview" topLeftCell="A7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3" t="s">
        <v>39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6.9097222222222199E-3</v>
      </c>
      <c r="D7" s="12">
        <f t="shared" ref="D7:D18" si="0">IFERROR(C7/C$19,0)</f>
        <v>0.44685628742514966</v>
      </c>
      <c r="E7" s="12">
        <f t="shared" ref="E7:E18" si="1">IFERROR(C7/C$30,0)</f>
        <v>0.14326853851691859</v>
      </c>
      <c r="F7" s="11">
        <v>1.0185185185185199E-3</v>
      </c>
      <c r="G7" s="12">
        <f t="shared" ref="G7:G18" si="2">IFERROR(F7/F$19,0)</f>
        <v>0.32958801498127333</v>
      </c>
      <c r="H7" s="12">
        <f t="shared" ref="H7:H18" si="3">IFERROR(F7/F$30,0)</f>
        <v>0.14355628058727565</v>
      </c>
      <c r="I7" s="11">
        <v>7.9282407407407392E-3</v>
      </c>
      <c r="J7" s="12">
        <f t="shared" ref="J7:J18" si="4">IFERROR(I7/I$19,0)</f>
        <v>0.42732376793512161</v>
      </c>
      <c r="K7" s="14">
        <f t="shared" ref="K7:K18" si="5">IFERROR(I7/I$30,0)</f>
        <v>0.14330543933054399</v>
      </c>
    </row>
    <row r="8" spans="2:11" x14ac:dyDescent="0.25">
      <c r="B8" s="150" t="s">
        <v>116</v>
      </c>
      <c r="C8" s="11">
        <v>6.7361111111111103E-3</v>
      </c>
      <c r="D8" s="12">
        <f t="shared" si="0"/>
        <v>0.43562874251497008</v>
      </c>
      <c r="E8" s="12">
        <f t="shared" si="1"/>
        <v>0.13966882649388046</v>
      </c>
      <c r="F8" s="11">
        <v>1.35416666666667E-3</v>
      </c>
      <c r="G8" s="12">
        <f t="shared" si="2"/>
        <v>0.43820224719101158</v>
      </c>
      <c r="H8" s="12">
        <f t="shared" si="3"/>
        <v>0.19086460032626443</v>
      </c>
      <c r="I8" s="11">
        <v>8.0902777777777796E-3</v>
      </c>
      <c r="J8" s="12">
        <f t="shared" si="4"/>
        <v>0.43605739238927027</v>
      </c>
      <c r="K8" s="14">
        <f t="shared" si="5"/>
        <v>0.14623430962343109</v>
      </c>
    </row>
    <row r="9" spans="2:11" x14ac:dyDescent="0.25">
      <c r="B9" s="10" t="s">
        <v>51</v>
      </c>
      <c r="C9" s="11">
        <v>1.7361111111111101E-4</v>
      </c>
      <c r="D9" s="12">
        <f t="shared" si="0"/>
        <v>1.1227544910179637E-2</v>
      </c>
      <c r="E9" s="12">
        <f t="shared" si="1"/>
        <v>3.5997120230381544E-3</v>
      </c>
      <c r="F9" s="11">
        <v>0</v>
      </c>
      <c r="G9" s="12">
        <f t="shared" si="2"/>
        <v>0</v>
      </c>
      <c r="H9" s="12">
        <f t="shared" si="3"/>
        <v>0</v>
      </c>
      <c r="I9" s="11">
        <v>1.7361111111111101E-4</v>
      </c>
      <c r="J9" s="12">
        <f t="shared" si="4"/>
        <v>9.3574547723019302E-3</v>
      </c>
      <c r="K9" s="14">
        <f t="shared" si="5"/>
        <v>3.1380753138075313E-3</v>
      </c>
    </row>
    <row r="10" spans="2:11" x14ac:dyDescent="0.25">
      <c r="B10" s="10" t="s">
        <v>11</v>
      </c>
      <c r="C10" s="11">
        <v>8.7962962962963005E-4</v>
      </c>
      <c r="D10" s="12">
        <f t="shared" si="0"/>
        <v>5.6886227544910219E-2</v>
      </c>
      <c r="E10" s="12">
        <f t="shared" si="1"/>
        <v>1.8238540916726668E-2</v>
      </c>
      <c r="F10" s="11">
        <v>4.0509259259259301E-4</v>
      </c>
      <c r="G10" s="12">
        <f t="shared" si="2"/>
        <v>0.13108614232209731</v>
      </c>
      <c r="H10" s="12">
        <f t="shared" si="3"/>
        <v>5.7096247960848258E-2</v>
      </c>
      <c r="I10" s="11">
        <v>1.2847222222222201E-3</v>
      </c>
      <c r="J10" s="12">
        <f t="shared" si="4"/>
        <v>6.9245165315034204E-2</v>
      </c>
      <c r="K10" s="14">
        <f t="shared" si="5"/>
        <v>2.3221757322175709E-2</v>
      </c>
    </row>
    <row r="11" spans="2:11" x14ac:dyDescent="0.25">
      <c r="B11" s="10" t="s">
        <v>12</v>
      </c>
      <c r="C11" s="11">
        <v>1.8518518518518501E-4</v>
      </c>
      <c r="D11" s="12">
        <f t="shared" si="0"/>
        <v>1.1976047904191609E-2</v>
      </c>
      <c r="E11" s="12">
        <f t="shared" si="1"/>
        <v>3.8396928245740302E-3</v>
      </c>
      <c r="F11" s="11">
        <v>0</v>
      </c>
      <c r="G11" s="12">
        <f t="shared" si="2"/>
        <v>0</v>
      </c>
      <c r="H11" s="12">
        <f t="shared" si="3"/>
        <v>0</v>
      </c>
      <c r="I11" s="11">
        <v>1.8518518518518501E-4</v>
      </c>
      <c r="J11" s="12">
        <f t="shared" si="4"/>
        <v>9.9812850904553874E-3</v>
      </c>
      <c r="K11" s="14">
        <f t="shared" si="5"/>
        <v>3.3472803347280324E-3</v>
      </c>
    </row>
    <row r="12" spans="2:11" x14ac:dyDescent="0.25">
      <c r="B12" s="10" t="s">
        <v>182</v>
      </c>
      <c r="C12" s="11">
        <v>0</v>
      </c>
      <c r="D12" s="12">
        <f t="shared" si="0"/>
        <v>0</v>
      </c>
      <c r="E12" s="12">
        <f t="shared" si="1"/>
        <v>0</v>
      </c>
      <c r="F12" s="11">
        <v>1.15740740740741E-4</v>
      </c>
      <c r="G12" s="12">
        <f t="shared" si="2"/>
        <v>3.7453183520599273E-2</v>
      </c>
      <c r="H12" s="12">
        <f t="shared" si="3"/>
        <v>1.6313213703099523E-2</v>
      </c>
      <c r="I12" s="11">
        <v>1.15740740740741E-4</v>
      </c>
      <c r="J12" s="12">
        <f t="shared" si="4"/>
        <v>6.2383031815346377E-3</v>
      </c>
      <c r="K12" s="14">
        <f t="shared" si="5"/>
        <v>2.0920502092050268E-3</v>
      </c>
    </row>
    <row r="13" spans="2:11" x14ac:dyDescent="0.25">
      <c r="B13" s="10" t="s">
        <v>123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225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5.78703703703704E-4</v>
      </c>
      <c r="D18" s="12">
        <f t="shared" si="0"/>
        <v>3.7425149700598827E-2</v>
      </c>
      <c r="E18" s="12">
        <f t="shared" si="1"/>
        <v>1.1999040076793862E-2</v>
      </c>
      <c r="F18" s="11">
        <v>1.9675925925925899E-4</v>
      </c>
      <c r="G18" s="12">
        <f t="shared" si="2"/>
        <v>6.3670411985018535E-2</v>
      </c>
      <c r="H18" s="12">
        <f t="shared" si="3"/>
        <v>2.7732463295269086E-2</v>
      </c>
      <c r="I18" s="11">
        <v>7.7546296296296304E-4</v>
      </c>
      <c r="J18" s="12">
        <f t="shared" si="4"/>
        <v>4.1796631316281981E-2</v>
      </c>
      <c r="K18" s="14">
        <f t="shared" si="5"/>
        <v>1.4016736401673651E-2</v>
      </c>
    </row>
    <row r="19" spans="2:11" ht="16.5" thickTop="1" thickBot="1" x14ac:dyDescent="0.3">
      <c r="B19" s="31" t="s">
        <v>3</v>
      </c>
      <c r="C19" s="32">
        <f>SUM(C7:C18)</f>
        <v>1.546296296296296E-2</v>
      </c>
      <c r="D19" s="33">
        <f>IFERROR(SUM(D7:D18),0)</f>
        <v>1</v>
      </c>
      <c r="E19" s="33">
        <f>IFERROR(SUM(E7:E18),0)</f>
        <v>0.32061435085193174</v>
      </c>
      <c r="F19" s="32">
        <f>SUM(F7:F18)</f>
        <v>3.0902777777777829E-3</v>
      </c>
      <c r="G19" s="33">
        <f>IFERROR(SUM(G7:G18),0)</f>
        <v>1</v>
      </c>
      <c r="H19" s="33">
        <f>IFERROR(SUM(H7:H18),0)</f>
        <v>0.43556280587275692</v>
      </c>
      <c r="I19" s="32">
        <f>SUM(I7:I18)</f>
        <v>1.8553240740740738E-2</v>
      </c>
      <c r="J19" s="33">
        <f>IFERROR(SUM(J7:J18),0)</f>
        <v>1</v>
      </c>
      <c r="K19" s="34">
        <f>IFERROR(SUM(K7:K18),0)</f>
        <v>0.33535564853556504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1.93287037037037E-3</v>
      </c>
      <c r="D22" s="19"/>
      <c r="E22" s="12">
        <f>IFERROR(C22/C$30,0)</f>
        <v>4.0076793856491467E-2</v>
      </c>
      <c r="F22" s="11">
        <v>6.7129629629629603E-4</v>
      </c>
      <c r="G22" s="19"/>
      <c r="H22" s="12">
        <f>IFERROR(F22/F$30,0)</f>
        <v>9.461663947797698E-2</v>
      </c>
      <c r="I22" s="11">
        <v>2.60416666666667E-3</v>
      </c>
      <c r="J22" s="19"/>
      <c r="K22" s="14">
        <f>IFERROR(I22/I$30,0)</f>
        <v>4.7071129707113059E-2</v>
      </c>
    </row>
    <row r="23" spans="2:11" x14ac:dyDescent="0.25">
      <c r="B23" s="18" t="s">
        <v>16</v>
      </c>
      <c r="C23" s="11">
        <v>5.78703703703704E-5</v>
      </c>
      <c r="D23" s="19"/>
      <c r="E23" s="12">
        <f t="shared" ref="E23:E27" si="6">IFERROR(C23/C$30,0)</f>
        <v>1.1999040076793861E-3</v>
      </c>
      <c r="F23" s="11">
        <v>0</v>
      </c>
      <c r="G23" s="19"/>
      <c r="H23" s="12">
        <f t="shared" ref="H23:H27" si="7">IFERROR(F23/F$30,0)</f>
        <v>0</v>
      </c>
      <c r="I23" s="11">
        <v>5.78703703703704E-5</v>
      </c>
      <c r="J23" s="19"/>
      <c r="K23" s="14">
        <f t="shared" ref="K23:K27" si="8">IFERROR(I23/I$30,0)</f>
        <v>1.0460251046025117E-3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7.5115740740740698E-3</v>
      </c>
      <c r="D25" s="19"/>
      <c r="E25" s="12">
        <f t="shared" si="6"/>
        <v>0.15574754019678416</v>
      </c>
      <c r="F25" s="11">
        <v>1.74768518518519E-3</v>
      </c>
      <c r="G25" s="19"/>
      <c r="H25" s="12">
        <f t="shared" si="7"/>
        <v>0.2463295269168029</v>
      </c>
      <c r="I25" s="11">
        <v>9.2592592592592605E-3</v>
      </c>
      <c r="J25" s="19"/>
      <c r="K25" s="14">
        <f t="shared" si="8"/>
        <v>0.1673640167364018</v>
      </c>
    </row>
    <row r="26" spans="2:11" x14ac:dyDescent="0.25">
      <c r="B26" s="18" t="s">
        <v>19</v>
      </c>
      <c r="C26" s="11">
        <v>2.32638888888889E-2</v>
      </c>
      <c r="D26" s="19"/>
      <c r="E26" s="12">
        <f t="shared" si="6"/>
        <v>0.48236141108711322</v>
      </c>
      <c r="F26" s="11">
        <v>1.58564814814815E-3</v>
      </c>
      <c r="G26" s="19"/>
      <c r="H26" s="12">
        <f t="shared" si="7"/>
        <v>0.22349102773246321</v>
      </c>
      <c r="I26" s="11">
        <v>2.4849537037037E-2</v>
      </c>
      <c r="J26" s="19"/>
      <c r="K26" s="14">
        <f t="shared" si="8"/>
        <v>0.4491631799163176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3.2766203703703714E-2</v>
      </c>
      <c r="D28" s="33"/>
      <c r="E28" s="33">
        <f>IFERROR(SUM(E22:E27),0)</f>
        <v>0.6793856491480682</v>
      </c>
      <c r="F28" s="32">
        <f>SUM(F22:F27)</f>
        <v>4.0046296296296358E-3</v>
      </c>
      <c r="G28" s="33"/>
      <c r="H28" s="33">
        <f>IFERROR(SUM(H22:H27),0)</f>
        <v>0.56443719412724302</v>
      </c>
      <c r="I28" s="32">
        <f>SUM(I22:I27)</f>
        <v>3.6770833333333301E-2</v>
      </c>
      <c r="J28" s="33"/>
      <c r="K28" s="34">
        <f>IFERROR(SUM(K22:K27),0)</f>
        <v>0.66464435146443501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4.822916666666667E-2</v>
      </c>
      <c r="D30" s="35"/>
      <c r="E30" s="36">
        <f>IFERROR(SUM(E19,E28),0)</f>
        <v>1</v>
      </c>
      <c r="F30" s="32">
        <f>SUM(F19,F28)</f>
        <v>7.0949074074074187E-3</v>
      </c>
      <c r="G30" s="35"/>
      <c r="H30" s="36">
        <f>IFERROR(SUM(H19,H28),0)</f>
        <v>1</v>
      </c>
      <c r="I30" s="32">
        <f>SUM(I19,I28)</f>
        <v>5.5324074074074039E-2</v>
      </c>
      <c r="J30" s="35"/>
      <c r="K30" s="38">
        <f>IFERROR(SUM(K19,K28),0)</f>
        <v>1</v>
      </c>
    </row>
    <row r="31" spans="2:1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view="pageBreakPreview" topLeftCell="A13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3" t="s">
        <v>41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3.8981481481481499E-2</v>
      </c>
      <c r="D7" s="12">
        <f t="shared" ref="D7:D18" si="0">IFERROR(C7/C$19,0)</f>
        <v>0.42423479027585337</v>
      </c>
      <c r="E7" s="12">
        <f t="shared" ref="E7:E18" si="1">IFERROR(C7/C$30,0)</f>
        <v>0.17202982940034744</v>
      </c>
      <c r="F7" s="11">
        <v>8.5069444444444402E-3</v>
      </c>
      <c r="G7" s="12">
        <f t="shared" ref="G7:G18" si="2">IFERROR(F7/F$19,0)</f>
        <v>0.31223449447748503</v>
      </c>
      <c r="H7" s="12">
        <f t="shared" ref="H7:H18" si="3">IFERROR(F7/F$30,0)</f>
        <v>0.17176910493105876</v>
      </c>
      <c r="I7" s="11">
        <v>4.7488425925925899E-2</v>
      </c>
      <c r="J7" s="12">
        <f t="shared" ref="J7:J18" si="4">IFERROR(I7/I$19,0)</f>
        <v>0.39862042164577838</v>
      </c>
      <c r="K7" s="14">
        <f t="shared" ref="K7:K18" si="5">IFERROR(I7/I$30,0)</f>
        <v>0.17198306576686076</v>
      </c>
    </row>
    <row r="8" spans="2:11" x14ac:dyDescent="0.25">
      <c r="B8" s="150" t="s">
        <v>116</v>
      </c>
      <c r="C8" s="11">
        <v>2.42939814814815E-2</v>
      </c>
      <c r="D8" s="12">
        <f t="shared" si="0"/>
        <v>0.26439098123189325</v>
      </c>
      <c r="E8" s="12">
        <f t="shared" si="1"/>
        <v>0.10721217693329257</v>
      </c>
      <c r="F8" s="11">
        <v>6.3773148148148096E-3</v>
      </c>
      <c r="G8" s="12">
        <f t="shared" si="2"/>
        <v>0.23406966864910778</v>
      </c>
      <c r="H8" s="12">
        <f t="shared" si="3"/>
        <v>0.12876840383267121</v>
      </c>
      <c r="I8" s="11">
        <v>3.0671296296296301E-2</v>
      </c>
      <c r="J8" s="12">
        <f t="shared" si="4"/>
        <v>0.25745652385116097</v>
      </c>
      <c r="K8" s="14">
        <f t="shared" si="5"/>
        <v>0.1110785094521524</v>
      </c>
    </row>
    <row r="9" spans="2:11" x14ac:dyDescent="0.25">
      <c r="B9" s="10" t="s">
        <v>51</v>
      </c>
      <c r="C9" s="11">
        <v>4.1666666666666701E-3</v>
      </c>
      <c r="D9" s="12">
        <f t="shared" si="0"/>
        <v>4.5345761430910708E-2</v>
      </c>
      <c r="E9" s="12">
        <f t="shared" si="1"/>
        <v>1.8387986515476573E-2</v>
      </c>
      <c r="F9" s="11">
        <v>2.3495370370370402E-3</v>
      </c>
      <c r="G9" s="12">
        <f t="shared" si="2"/>
        <v>8.6236193712829368E-2</v>
      </c>
      <c r="H9" s="12">
        <f t="shared" si="3"/>
        <v>4.7440990885721075E-2</v>
      </c>
      <c r="I9" s="11">
        <v>6.5162037037037003E-3</v>
      </c>
      <c r="J9" s="12">
        <f t="shared" si="4"/>
        <v>5.4697367142718313E-2</v>
      </c>
      <c r="K9" s="14">
        <f t="shared" si="5"/>
        <v>2.3598943706249723E-2</v>
      </c>
    </row>
    <row r="10" spans="2:11" x14ac:dyDescent="0.25">
      <c r="B10" s="10" t="s">
        <v>11</v>
      </c>
      <c r="C10" s="11">
        <v>1.2962962962963001E-2</v>
      </c>
      <c r="D10" s="12">
        <f t="shared" si="0"/>
        <v>0.14107570222950028</v>
      </c>
      <c r="E10" s="12">
        <f t="shared" si="1"/>
        <v>5.7207069159260576E-2</v>
      </c>
      <c r="F10" s="11">
        <v>6.9212962962963004E-3</v>
      </c>
      <c r="G10" s="12">
        <f t="shared" si="2"/>
        <v>0.2540356839422262</v>
      </c>
      <c r="H10" s="12">
        <f t="shared" si="3"/>
        <v>0.13975227856975952</v>
      </c>
      <c r="I10" s="11">
        <v>1.9884259259259299E-2</v>
      </c>
      <c r="J10" s="12">
        <f t="shared" si="4"/>
        <v>0.16690955017973411</v>
      </c>
      <c r="K10" s="14">
        <f t="shared" si="5"/>
        <v>7.2012407259923847E-2</v>
      </c>
    </row>
    <row r="11" spans="2:11" x14ac:dyDescent="0.25">
      <c r="B11" s="10" t="s">
        <v>12</v>
      </c>
      <c r="C11" s="11">
        <v>4.6296296296296298E-4</v>
      </c>
      <c r="D11" s="12">
        <f t="shared" si="0"/>
        <v>5.0384179367678524E-3</v>
      </c>
      <c r="E11" s="12">
        <f t="shared" si="1"/>
        <v>2.0431096128307289E-3</v>
      </c>
      <c r="F11" s="11">
        <v>9.4907407407407397E-4</v>
      </c>
      <c r="G11" s="12">
        <f t="shared" si="2"/>
        <v>3.4834324553950725E-2</v>
      </c>
      <c r="H11" s="12">
        <f t="shared" si="3"/>
        <v>1.9163355924281391E-2</v>
      </c>
      <c r="I11" s="11">
        <v>1.41203703703704E-3</v>
      </c>
      <c r="J11" s="12">
        <f t="shared" si="4"/>
        <v>1.1852715437676112E-2</v>
      </c>
      <c r="K11" s="14">
        <f t="shared" si="5"/>
        <v>5.1138030766651396E-3</v>
      </c>
    </row>
    <row r="12" spans="2:11" x14ac:dyDescent="0.25">
      <c r="B12" s="10" t="s">
        <v>182</v>
      </c>
      <c r="C12" s="11">
        <v>1.49305555555556E-3</v>
      </c>
      <c r="D12" s="12">
        <f t="shared" si="0"/>
        <v>1.624889784607637E-2</v>
      </c>
      <c r="E12" s="12">
        <f t="shared" si="1"/>
        <v>6.5890285013791199E-3</v>
      </c>
      <c r="F12" s="11">
        <v>3.5879629629629602E-4</v>
      </c>
      <c r="G12" s="12">
        <f t="shared" si="2"/>
        <v>1.3169073916737462E-2</v>
      </c>
      <c r="H12" s="12">
        <f t="shared" si="3"/>
        <v>7.2446833372283269E-3</v>
      </c>
      <c r="I12" s="11">
        <v>1.85185185185185E-3</v>
      </c>
      <c r="J12" s="12">
        <f t="shared" si="4"/>
        <v>1.5544544836296493E-2</v>
      </c>
      <c r="K12" s="14">
        <f t="shared" si="5"/>
        <v>6.7066269857903264E-3</v>
      </c>
    </row>
    <row r="13" spans="2:11" x14ac:dyDescent="0.25">
      <c r="B13" s="10" t="s">
        <v>123</v>
      </c>
      <c r="C13" s="11">
        <v>3.4375E-3</v>
      </c>
      <c r="D13" s="12">
        <f t="shared" si="0"/>
        <v>3.7410253180501306E-2</v>
      </c>
      <c r="E13" s="12">
        <f t="shared" si="1"/>
        <v>1.5170088875268162E-2</v>
      </c>
      <c r="F13" s="11">
        <v>8.9120370370370395E-4</v>
      </c>
      <c r="G13" s="12">
        <f t="shared" si="2"/>
        <v>3.2710280373831793E-2</v>
      </c>
      <c r="H13" s="12">
        <f t="shared" si="3"/>
        <v>1.7994858611825218E-2</v>
      </c>
      <c r="I13" s="11">
        <v>4.3287037037037001E-3</v>
      </c>
      <c r="J13" s="12">
        <f t="shared" si="4"/>
        <v>3.6335373554843058E-2</v>
      </c>
      <c r="K13" s="14">
        <f t="shared" si="5"/>
        <v>1.5676740579284889E-2</v>
      </c>
    </row>
    <row r="14" spans="2:1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225</v>
      </c>
      <c r="C15" s="11">
        <v>4.5138888888888898E-4</v>
      </c>
      <c r="D15" s="12">
        <f t="shared" si="0"/>
        <v>4.9124574883486569E-3</v>
      </c>
      <c r="E15" s="12">
        <f t="shared" si="1"/>
        <v>1.992031872509961E-3</v>
      </c>
      <c r="F15" s="11">
        <v>0</v>
      </c>
      <c r="G15" s="12">
        <f t="shared" si="2"/>
        <v>0</v>
      </c>
      <c r="H15" s="12">
        <f t="shared" si="3"/>
        <v>0</v>
      </c>
      <c r="I15" s="11">
        <v>4.5138888888888898E-4</v>
      </c>
      <c r="J15" s="12">
        <f t="shared" si="4"/>
        <v>3.7889828038472745E-3</v>
      </c>
      <c r="K15" s="14">
        <f t="shared" si="5"/>
        <v>1.6347403277863939E-3</v>
      </c>
    </row>
    <row r="16" spans="2:1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5.6365740740740699E-3</v>
      </c>
      <c r="D18" s="12">
        <f t="shared" si="0"/>
        <v>6.1342738380148559E-2</v>
      </c>
      <c r="E18" s="12">
        <f t="shared" si="1"/>
        <v>2.4874859536214104E-2</v>
      </c>
      <c r="F18" s="11">
        <v>8.9120370370370395E-4</v>
      </c>
      <c r="G18" s="12">
        <f t="shared" si="2"/>
        <v>3.2710280373831793E-2</v>
      </c>
      <c r="H18" s="12">
        <f t="shared" si="3"/>
        <v>1.7994858611825218E-2</v>
      </c>
      <c r="I18" s="11">
        <v>6.5277777777777799E-3</v>
      </c>
      <c r="J18" s="12">
        <f t="shared" si="4"/>
        <v>5.4794520547945209E-2</v>
      </c>
      <c r="K18" s="14">
        <f t="shared" si="5"/>
        <v>2.3640860124910932E-2</v>
      </c>
    </row>
    <row r="19" spans="2:11" ht="16.5" thickTop="1" thickBot="1" x14ac:dyDescent="0.3">
      <c r="B19" s="31" t="s">
        <v>3</v>
      </c>
      <c r="C19" s="32">
        <f>SUM(C7:C18)</f>
        <v>9.188657407407412E-2</v>
      </c>
      <c r="D19" s="33">
        <f>IFERROR(SUM(D7:D18),0)</f>
        <v>1.0000000000000004</v>
      </c>
      <c r="E19" s="33">
        <f>IFERROR(SUM(E7:E18),0)</f>
        <v>0.40550618040657921</v>
      </c>
      <c r="F19" s="32">
        <f>SUM(F7:F18)</f>
        <v>2.7245370370370364E-2</v>
      </c>
      <c r="G19" s="33">
        <f>IFERROR(SUM(G7:G18),0)</f>
        <v>1.0000000000000002</v>
      </c>
      <c r="H19" s="33">
        <f>IFERROR(SUM(H7:H18),0)</f>
        <v>0.55012853470437073</v>
      </c>
      <c r="I19" s="32">
        <f>SUM(I7:I18)</f>
        <v>0.11913194444444447</v>
      </c>
      <c r="J19" s="33">
        <f>IFERROR(SUM(J7:J18),0)</f>
        <v>0.99999999999999989</v>
      </c>
      <c r="K19" s="34">
        <f>IFERROR(SUM(K7:K18),0)</f>
        <v>0.4314456972796244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6.7824074074074097E-3</v>
      </c>
      <c r="D22" s="19"/>
      <c r="E22" s="12">
        <f>IFERROR(C22/C$30,0)</f>
        <v>2.9931555827970188E-2</v>
      </c>
      <c r="F22" s="11">
        <v>1.44675925925926E-3</v>
      </c>
      <c r="G22" s="19"/>
      <c r="H22" s="12">
        <f>IFERROR(F22/F$30,0)</f>
        <v>2.9212432811404582E-2</v>
      </c>
      <c r="I22" s="11">
        <v>8.2291666666666693E-3</v>
      </c>
      <c r="J22" s="19"/>
      <c r="K22" s="14">
        <f>IFERROR(I22/I$30,0)</f>
        <v>2.9802573668105802E-2</v>
      </c>
    </row>
    <row r="23" spans="2:11" x14ac:dyDescent="0.25">
      <c r="B23" s="18" t="s">
        <v>16</v>
      </c>
      <c r="C23" s="11">
        <v>4.2824074074074101E-3</v>
      </c>
      <c r="D23" s="19"/>
      <c r="E23" s="12">
        <f t="shared" ref="E23:E27" si="6">IFERROR(C23/C$30,0)</f>
        <v>1.8898763918684253E-2</v>
      </c>
      <c r="F23" s="11">
        <v>0</v>
      </c>
      <c r="G23" s="19"/>
      <c r="H23" s="12">
        <f t="shared" ref="H23:H27" si="7">IFERROR(F23/F$30,0)</f>
        <v>0</v>
      </c>
      <c r="I23" s="11">
        <v>4.2824074074074101E-3</v>
      </c>
      <c r="J23" s="19"/>
      <c r="K23" s="14">
        <f t="shared" ref="K23:K27" si="8">IFERROR(I23/I$30,0)</f>
        <v>1.5509074904640154E-2</v>
      </c>
    </row>
    <row r="24" spans="2:11" x14ac:dyDescent="0.25">
      <c r="B24" s="18" t="s">
        <v>17</v>
      </c>
      <c r="C24" s="11">
        <v>1.11111111111111E-3</v>
      </c>
      <c r="D24" s="19"/>
      <c r="E24" s="12">
        <f t="shared" si="6"/>
        <v>4.9034630707937444E-3</v>
      </c>
      <c r="F24" s="11">
        <v>0</v>
      </c>
      <c r="G24" s="19"/>
      <c r="H24" s="12">
        <f t="shared" si="7"/>
        <v>0</v>
      </c>
      <c r="I24" s="11">
        <v>1.11111111111111E-3</v>
      </c>
      <c r="J24" s="19"/>
      <c r="K24" s="14">
        <f t="shared" si="8"/>
        <v>4.0239761914741962E-3</v>
      </c>
    </row>
    <row r="25" spans="2:11" x14ac:dyDescent="0.25">
      <c r="B25" s="18" t="s">
        <v>18</v>
      </c>
      <c r="C25" s="11">
        <v>7.2615740740740703E-2</v>
      </c>
      <c r="D25" s="19"/>
      <c r="E25" s="12">
        <f t="shared" si="6"/>
        <v>0.32046174277249967</v>
      </c>
      <c r="F25" s="11">
        <v>1.31481481481481E-2</v>
      </c>
      <c r="G25" s="19"/>
      <c r="H25" s="12">
        <f t="shared" si="7"/>
        <v>0.26548258939004371</v>
      </c>
      <c r="I25" s="11">
        <v>8.5763888888888903E-2</v>
      </c>
      <c r="J25" s="19"/>
      <c r="K25" s="14">
        <f t="shared" si="8"/>
        <v>0.31060066227941485</v>
      </c>
    </row>
    <row r="26" spans="2:11" x14ac:dyDescent="0.25">
      <c r="B26" s="18" t="s">
        <v>19</v>
      </c>
      <c r="C26" s="11">
        <v>4.9710648148148101E-2</v>
      </c>
      <c r="D26" s="19"/>
      <c r="E26" s="12">
        <f t="shared" si="6"/>
        <v>0.2193788946776993</v>
      </c>
      <c r="F26" s="11">
        <v>7.6851851851851899E-3</v>
      </c>
      <c r="G26" s="19"/>
      <c r="H26" s="12">
        <f t="shared" si="7"/>
        <v>0.15517644309418113</v>
      </c>
      <c r="I26" s="11">
        <v>5.7395833333333299E-2</v>
      </c>
      <c r="J26" s="19"/>
      <c r="K26" s="14">
        <f t="shared" si="8"/>
        <v>0.207863520140839</v>
      </c>
    </row>
    <row r="27" spans="2:11" ht="15.75" thickBot="1" x14ac:dyDescent="0.3">
      <c r="B27" s="23" t="s">
        <v>20</v>
      </c>
      <c r="C27" s="20">
        <v>2.0833333333333299E-4</v>
      </c>
      <c r="D27" s="24"/>
      <c r="E27" s="21">
        <f t="shared" si="6"/>
        <v>9.1939932577382642E-4</v>
      </c>
      <c r="F27" s="20">
        <v>0</v>
      </c>
      <c r="G27" s="24"/>
      <c r="H27" s="21">
        <f t="shared" si="7"/>
        <v>0</v>
      </c>
      <c r="I27" s="20">
        <v>2.0833333333333299E-4</v>
      </c>
      <c r="J27" s="24"/>
      <c r="K27" s="22">
        <f t="shared" si="8"/>
        <v>7.5449553590141124E-4</v>
      </c>
    </row>
    <row r="28" spans="2:11" ht="16.5" thickTop="1" thickBot="1" x14ac:dyDescent="0.3">
      <c r="B28" s="31" t="s">
        <v>3</v>
      </c>
      <c r="C28" s="32">
        <f>SUM(C22:C27)</f>
        <v>0.13471064814814807</v>
      </c>
      <c r="D28" s="33"/>
      <c r="E28" s="33">
        <f>IFERROR(SUM(E22:E27),0)</f>
        <v>0.59449381959342096</v>
      </c>
      <c r="F28" s="32">
        <f>SUM(F22:F27)</f>
        <v>2.2280092592592549E-2</v>
      </c>
      <c r="G28" s="33"/>
      <c r="H28" s="33">
        <f>IFERROR(SUM(H22:H27),0)</f>
        <v>0.44987146529562938</v>
      </c>
      <c r="I28" s="32">
        <f>SUM(I22:I27)</f>
        <v>0.15699074074074074</v>
      </c>
      <c r="J28" s="33"/>
      <c r="K28" s="34">
        <f>IFERROR(SUM(K22:K27),0)</f>
        <v>0.56855430272037544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0.22659722222222217</v>
      </c>
      <c r="D30" s="35"/>
      <c r="E30" s="36">
        <f>IFERROR(SUM(E19,E28),0)</f>
        <v>1.0000000000000002</v>
      </c>
      <c r="F30" s="32">
        <f>SUM(F19,F28)</f>
        <v>4.952546296296291E-2</v>
      </c>
      <c r="G30" s="35"/>
      <c r="H30" s="36">
        <f>IFERROR(SUM(H19,H28),0)</f>
        <v>1</v>
      </c>
      <c r="I30" s="32">
        <f>SUM(I19,I28)</f>
        <v>0.27612268518518523</v>
      </c>
      <c r="J30" s="35"/>
      <c r="K30" s="38">
        <f>IFERROR(SUM(K19,K28),0)</f>
        <v>0.99999999999999978</v>
      </c>
    </row>
    <row r="31" spans="2:1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view="pageBreakPreview" topLeftCell="A13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3" t="s">
        <v>43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1.5821759259259299E-2</v>
      </c>
      <c r="D7" s="12">
        <f t="shared" ref="D7:D18" si="0">IFERROR(C7/C$19,0)</f>
        <v>0.39372119815668255</v>
      </c>
      <c r="E7" s="12">
        <f t="shared" ref="E7:E18" si="1">IFERROR(C7/C$30,0)</f>
        <v>0.18226666666666722</v>
      </c>
      <c r="F7" s="11">
        <v>6.4004629629629602E-3</v>
      </c>
      <c r="G7" s="12">
        <f t="shared" ref="G7:G18" si="2">IFERROR(F7/F$19,0)</f>
        <v>0.26283269961977179</v>
      </c>
      <c r="H7" s="12">
        <f t="shared" ref="H7:H18" si="3">IFERROR(F7/F$30,0)</f>
        <v>0.13110478899952585</v>
      </c>
      <c r="I7" s="11">
        <v>2.2222222222222199E-2</v>
      </c>
      <c r="J7" s="12">
        <f t="shared" ref="J7:J18" si="4">IFERROR(I7/I$19,0)</f>
        <v>0.34433285509325673</v>
      </c>
      <c r="K7" s="14">
        <f t="shared" ref="K7:K18" si="5">IFERROR(I7/I$30,0)</f>
        <v>0.16385048643113143</v>
      </c>
    </row>
    <row r="8" spans="2:11" x14ac:dyDescent="0.25">
      <c r="B8" s="150" t="s">
        <v>116</v>
      </c>
      <c r="C8" s="11">
        <v>7.3726851851851896E-3</v>
      </c>
      <c r="D8" s="12">
        <f t="shared" si="0"/>
        <v>0.18346774193548376</v>
      </c>
      <c r="E8" s="12">
        <f t="shared" si="1"/>
        <v>8.493333333333343E-2</v>
      </c>
      <c r="F8" s="11">
        <v>5.5208333333333299E-3</v>
      </c>
      <c r="G8" s="12">
        <f t="shared" si="2"/>
        <v>0.22671102661596948</v>
      </c>
      <c r="H8" s="12">
        <f t="shared" si="3"/>
        <v>0.11308677098150782</v>
      </c>
      <c r="I8" s="11">
        <v>1.28935185185185E-2</v>
      </c>
      <c r="J8" s="12">
        <f t="shared" si="4"/>
        <v>0.19978479196556659</v>
      </c>
      <c r="K8" s="14">
        <f t="shared" si="5"/>
        <v>9.5067417648062674E-2</v>
      </c>
    </row>
    <row r="9" spans="2:11" x14ac:dyDescent="0.25">
      <c r="B9" s="10" t="s">
        <v>51</v>
      </c>
      <c r="C9" s="11">
        <v>3.5185185185185202E-3</v>
      </c>
      <c r="D9" s="12">
        <f t="shared" si="0"/>
        <v>8.7557603686635885E-2</v>
      </c>
      <c r="E9" s="12">
        <f t="shared" si="1"/>
        <v>4.0533333333333373E-2</v>
      </c>
      <c r="F9" s="11">
        <v>2.8935185185185201E-3</v>
      </c>
      <c r="G9" s="12">
        <f t="shared" si="2"/>
        <v>0.11882129277566549</v>
      </c>
      <c r="H9" s="12">
        <f t="shared" si="3"/>
        <v>5.9269796111901446E-2</v>
      </c>
      <c r="I9" s="11">
        <v>6.4120370370370399E-3</v>
      </c>
      <c r="J9" s="12">
        <f t="shared" si="4"/>
        <v>9.9354375896700264E-2</v>
      </c>
      <c r="K9" s="14">
        <f t="shared" si="5"/>
        <v>4.7277692438982784E-2</v>
      </c>
    </row>
    <row r="10" spans="2:11" x14ac:dyDescent="0.25">
      <c r="B10" s="10" t="s">
        <v>11</v>
      </c>
      <c r="C10" s="11">
        <v>5.60185185185185E-3</v>
      </c>
      <c r="D10" s="12">
        <f t="shared" si="0"/>
        <v>0.13940092165898596</v>
      </c>
      <c r="E10" s="12">
        <f t="shared" si="1"/>
        <v>6.4533333333333345E-2</v>
      </c>
      <c r="F10" s="11">
        <v>2.6273148148148102E-3</v>
      </c>
      <c r="G10" s="12">
        <f t="shared" si="2"/>
        <v>0.10788973384030401</v>
      </c>
      <c r="H10" s="12">
        <f t="shared" si="3"/>
        <v>5.3816974869606383E-2</v>
      </c>
      <c r="I10" s="11">
        <v>8.2291666666666693E-3</v>
      </c>
      <c r="J10" s="12">
        <f t="shared" si="4"/>
        <v>0.1275107604017218</v>
      </c>
      <c r="K10" s="14">
        <f t="shared" si="5"/>
        <v>6.0675883256528437E-2</v>
      </c>
    </row>
    <row r="11" spans="2:11" x14ac:dyDescent="0.25">
      <c r="B11" s="10" t="s">
        <v>12</v>
      </c>
      <c r="C11" s="11">
        <v>6.8287037037037003E-4</v>
      </c>
      <c r="D11" s="12">
        <f t="shared" si="0"/>
        <v>1.6993087557603658E-2</v>
      </c>
      <c r="E11" s="12">
        <f t="shared" si="1"/>
        <v>7.8666666666666676E-3</v>
      </c>
      <c r="F11" s="11">
        <v>1.8518518518518501E-4</v>
      </c>
      <c r="G11" s="12">
        <f t="shared" si="2"/>
        <v>7.6045627376425803E-3</v>
      </c>
      <c r="H11" s="12">
        <f t="shared" si="3"/>
        <v>3.7932669511616867E-3</v>
      </c>
      <c r="I11" s="11">
        <v>8.6805555555555605E-4</v>
      </c>
      <c r="J11" s="12">
        <f t="shared" si="4"/>
        <v>1.3450502152080362E-2</v>
      </c>
      <c r="K11" s="14">
        <f t="shared" si="5"/>
        <v>6.4004096262160817E-3</v>
      </c>
    </row>
    <row r="12" spans="2:11" x14ac:dyDescent="0.25">
      <c r="B12" s="10" t="s">
        <v>182</v>
      </c>
      <c r="C12" s="11">
        <v>8.7962962962963005E-4</v>
      </c>
      <c r="D12" s="12">
        <f t="shared" si="0"/>
        <v>2.1889400921658971E-2</v>
      </c>
      <c r="E12" s="12">
        <f t="shared" si="1"/>
        <v>1.0133333333333343E-2</v>
      </c>
      <c r="F12" s="11">
        <v>3.00925925925926E-4</v>
      </c>
      <c r="G12" s="12">
        <f t="shared" si="2"/>
        <v>1.2357414448669207E-2</v>
      </c>
      <c r="H12" s="12">
        <f t="shared" si="3"/>
        <v>6.1640587956377484E-3</v>
      </c>
      <c r="I12" s="11">
        <v>1.1805555555555599E-3</v>
      </c>
      <c r="J12" s="12">
        <f t="shared" si="4"/>
        <v>1.829268292682935E-2</v>
      </c>
      <c r="K12" s="14">
        <f t="shared" si="5"/>
        <v>8.7045570916538979E-3</v>
      </c>
    </row>
    <row r="13" spans="2:11" x14ac:dyDescent="0.25">
      <c r="B13" s="10" t="s">
        <v>123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225</v>
      </c>
      <c r="C15" s="11">
        <v>2.89351851851852E-4</v>
      </c>
      <c r="D15" s="12">
        <f t="shared" si="0"/>
        <v>7.2004608294930824E-3</v>
      </c>
      <c r="E15" s="12">
        <f t="shared" si="1"/>
        <v>3.3333333333333366E-3</v>
      </c>
      <c r="F15" s="11">
        <v>5.78703703703704E-4</v>
      </c>
      <c r="G15" s="12">
        <f t="shared" si="2"/>
        <v>2.3764258555133096E-2</v>
      </c>
      <c r="H15" s="12">
        <f t="shared" si="3"/>
        <v>1.1853959222380289E-2</v>
      </c>
      <c r="I15" s="11">
        <v>8.6805555555555605E-4</v>
      </c>
      <c r="J15" s="12">
        <f t="shared" si="4"/>
        <v>1.3450502152080362E-2</v>
      </c>
      <c r="K15" s="14">
        <f t="shared" si="5"/>
        <v>6.4004096262160817E-3</v>
      </c>
    </row>
    <row r="16" spans="2:1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6.0185185185185203E-3</v>
      </c>
      <c r="D18" s="12">
        <f t="shared" si="0"/>
        <v>0.14976958525345607</v>
      </c>
      <c r="E18" s="12">
        <f t="shared" si="1"/>
        <v>6.9333333333333386E-2</v>
      </c>
      <c r="F18" s="11">
        <v>5.8449074074074098E-3</v>
      </c>
      <c r="G18" s="12">
        <f t="shared" si="2"/>
        <v>0.24001901140684426</v>
      </c>
      <c r="H18" s="12">
        <f t="shared" si="3"/>
        <v>0.11972498814604089</v>
      </c>
      <c r="I18" s="11">
        <v>1.1863425925925901E-2</v>
      </c>
      <c r="J18" s="12">
        <f t="shared" si="4"/>
        <v>0.18382352941176444</v>
      </c>
      <c r="K18" s="14">
        <f t="shared" si="5"/>
        <v>8.747226489161955E-2</v>
      </c>
    </row>
    <row r="19" spans="2:11" ht="16.5" thickTop="1" thickBot="1" x14ac:dyDescent="0.3">
      <c r="B19" s="31" t="s">
        <v>3</v>
      </c>
      <c r="C19" s="32">
        <f>SUM(C7:C18)</f>
        <v>4.0185185185185233E-2</v>
      </c>
      <c r="D19" s="33">
        <f>IFERROR(SUM(D7:D18),0)</f>
        <v>1</v>
      </c>
      <c r="E19" s="33">
        <f>IFERROR(SUM(E7:E18),0)</f>
        <v>0.46293333333333408</v>
      </c>
      <c r="F19" s="32">
        <f>SUM(F7:F18)</f>
        <v>2.4351851851851847E-2</v>
      </c>
      <c r="G19" s="33">
        <f>IFERROR(SUM(G7:G18),0)</f>
        <v>0.99999999999999978</v>
      </c>
      <c r="H19" s="33">
        <f>IFERROR(SUM(H7:H18),0)</f>
        <v>0.49881460407776212</v>
      </c>
      <c r="I19" s="32">
        <f>SUM(I7:I18)</f>
        <v>6.453703703703699E-2</v>
      </c>
      <c r="J19" s="33">
        <f>IFERROR(SUM(J7:J18),0)</f>
        <v>1</v>
      </c>
      <c r="K19" s="34">
        <f>IFERROR(SUM(K7:K18),0)</f>
        <v>0.47584912101041099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4.8379629629629597E-3</v>
      </c>
      <c r="D22" s="19"/>
      <c r="E22" s="12">
        <f>IFERROR(C22/C$30,0)</f>
        <v>5.5733333333333322E-2</v>
      </c>
      <c r="F22" s="11">
        <v>2.2800925925925901E-3</v>
      </c>
      <c r="G22" s="19"/>
      <c r="H22" s="12">
        <f>IFERROR(F22/F$30,0)</f>
        <v>4.6704599336178258E-2</v>
      </c>
      <c r="I22" s="11">
        <v>7.1180555555555598E-3</v>
      </c>
      <c r="J22" s="19"/>
      <c r="K22" s="14">
        <f>IFERROR(I22/I$30,0)</f>
        <v>5.2483358934971872E-2</v>
      </c>
    </row>
    <row r="23" spans="2:11" x14ac:dyDescent="0.25">
      <c r="B23" s="18" t="s">
        <v>16</v>
      </c>
      <c r="C23" s="11">
        <v>2.89351851851852E-4</v>
      </c>
      <c r="D23" s="19"/>
      <c r="E23" s="12">
        <f t="shared" ref="E23:E27" si="6">IFERROR(C23/C$30,0)</f>
        <v>3.3333333333333366E-3</v>
      </c>
      <c r="F23" s="11">
        <v>0</v>
      </c>
      <c r="G23" s="19"/>
      <c r="H23" s="12">
        <f t="shared" ref="H23:H27" si="7">IFERROR(F23/F$30,0)</f>
        <v>0</v>
      </c>
      <c r="I23" s="11">
        <v>2.89351851851852E-4</v>
      </c>
      <c r="J23" s="19"/>
      <c r="K23" s="14">
        <f t="shared" ref="K23:K27" si="8">IFERROR(I23/I$30,0)</f>
        <v>2.1334698754053604E-3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1.6990740740740699E-2</v>
      </c>
      <c r="D25" s="19"/>
      <c r="E25" s="12">
        <f t="shared" si="6"/>
        <v>0.19573333333333295</v>
      </c>
      <c r="F25" s="11">
        <v>6.7245370370370402E-3</v>
      </c>
      <c r="G25" s="19"/>
      <c r="H25" s="12">
        <f t="shared" si="7"/>
        <v>0.13774300616405893</v>
      </c>
      <c r="I25" s="11">
        <v>2.37152777777778E-2</v>
      </c>
      <c r="J25" s="19"/>
      <c r="K25" s="14">
        <f t="shared" si="8"/>
        <v>0.17485919098822342</v>
      </c>
    </row>
    <row r="26" spans="2:11" x14ac:dyDescent="0.25">
      <c r="B26" s="18" t="s">
        <v>19</v>
      </c>
      <c r="C26" s="11">
        <v>2.26157407407407E-2</v>
      </c>
      <c r="D26" s="19"/>
      <c r="E26" s="12">
        <f t="shared" si="6"/>
        <v>0.26053333333333301</v>
      </c>
      <c r="F26" s="11">
        <v>1.34259259259259E-2</v>
      </c>
      <c r="G26" s="19"/>
      <c r="H26" s="12">
        <f t="shared" si="7"/>
        <v>0.27501185395922201</v>
      </c>
      <c r="I26" s="11">
        <v>3.6041666666666701E-2</v>
      </c>
      <c r="J26" s="19"/>
      <c r="K26" s="14">
        <f t="shared" si="8"/>
        <v>0.26574500768049181</v>
      </c>
    </row>
    <row r="27" spans="2:11" ht="15.75" thickBot="1" x14ac:dyDescent="0.3">
      <c r="B27" s="23" t="s">
        <v>20</v>
      </c>
      <c r="C27" s="20">
        <v>1.88657407407407E-3</v>
      </c>
      <c r="D27" s="24"/>
      <c r="E27" s="21">
        <f t="shared" si="6"/>
        <v>2.1733333333333299E-2</v>
      </c>
      <c r="F27" s="20">
        <v>2.0370370370370399E-3</v>
      </c>
      <c r="G27" s="24"/>
      <c r="H27" s="21">
        <f t="shared" si="7"/>
        <v>4.1725936462778654E-2</v>
      </c>
      <c r="I27" s="20">
        <v>3.9236111111111104E-3</v>
      </c>
      <c r="J27" s="24"/>
      <c r="K27" s="22">
        <f t="shared" si="8"/>
        <v>2.8929851510496669E-2</v>
      </c>
    </row>
    <row r="28" spans="2:11" ht="16.5" thickTop="1" thickBot="1" x14ac:dyDescent="0.3">
      <c r="B28" s="31" t="s">
        <v>3</v>
      </c>
      <c r="C28" s="32">
        <f>SUM(C22:C27)</f>
        <v>4.6620370370370277E-2</v>
      </c>
      <c r="D28" s="33"/>
      <c r="E28" s="33">
        <f>IFERROR(SUM(E22:E27),0)</f>
        <v>0.5370666666666658</v>
      </c>
      <c r="F28" s="32">
        <f>SUM(F22:F27)</f>
        <v>2.4467592592592569E-2</v>
      </c>
      <c r="G28" s="33"/>
      <c r="H28" s="33">
        <f>IFERROR(SUM(H22:H27),0)</f>
        <v>0.50118539592223788</v>
      </c>
      <c r="I28" s="32">
        <f>SUM(I22:I27)</f>
        <v>7.1087962962963019E-2</v>
      </c>
      <c r="J28" s="33"/>
      <c r="K28" s="34">
        <f>IFERROR(SUM(K22:K27),0)</f>
        <v>0.52415087898958912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8.6805555555555511E-2</v>
      </c>
      <c r="D30" s="35"/>
      <c r="E30" s="36">
        <f>IFERROR(SUM(E19,E28),0)</f>
        <v>0.99999999999999989</v>
      </c>
      <c r="F30" s="32">
        <f>SUM(F19,F28)</f>
        <v>4.8819444444444415E-2</v>
      </c>
      <c r="G30" s="35"/>
      <c r="H30" s="36">
        <f>IFERROR(SUM(H19,H28),0)</f>
        <v>1</v>
      </c>
      <c r="I30" s="32">
        <f>SUM(I19,I28)</f>
        <v>0.135625</v>
      </c>
      <c r="J30" s="35"/>
      <c r="K30" s="38">
        <f>IFERROR(SUM(K19,K28),0)</f>
        <v>1</v>
      </c>
    </row>
    <row r="31" spans="2:1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view="pageBreakPreview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3" t="s">
        <v>32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6.2152777777777796E-3</v>
      </c>
      <c r="D7" s="12">
        <f t="shared" ref="D7:D18" si="0">IFERROR(C7/C$19,0)</f>
        <v>0.29489291598023071</v>
      </c>
      <c r="E7" s="12">
        <f t="shared" ref="E7:E18" si="1">IFERROR(C7/C$30,0)</f>
        <v>0.13384845463609174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6.2152777777777796E-3</v>
      </c>
      <c r="J7" s="12">
        <f t="shared" ref="J7:J18" si="4">IFERROR(I7/I$19,0)</f>
        <v>0.29489291598023071</v>
      </c>
      <c r="K7" s="14">
        <f t="shared" ref="K7:K18" si="5">IFERROR(I7/I$30,0)</f>
        <v>0.13384845463609174</v>
      </c>
    </row>
    <row r="8" spans="2:11" s="5" customFormat="1" x14ac:dyDescent="0.25">
      <c r="B8" s="150" t="s">
        <v>116</v>
      </c>
      <c r="C8" s="11">
        <v>2.3379629629629601E-3</v>
      </c>
      <c r="D8" s="12">
        <f t="shared" si="0"/>
        <v>0.11092806150466762</v>
      </c>
      <c r="E8" s="12">
        <f t="shared" si="1"/>
        <v>5.034895314057819E-2</v>
      </c>
      <c r="F8" s="11">
        <v>0</v>
      </c>
      <c r="G8" s="12">
        <f t="shared" si="2"/>
        <v>0</v>
      </c>
      <c r="H8" s="12">
        <f t="shared" si="3"/>
        <v>0</v>
      </c>
      <c r="I8" s="11">
        <v>2.3379629629629601E-3</v>
      </c>
      <c r="J8" s="12">
        <f t="shared" si="4"/>
        <v>0.11092806150466762</v>
      </c>
      <c r="K8" s="14">
        <f t="shared" si="5"/>
        <v>5.034895314057819E-2</v>
      </c>
    </row>
    <row r="9" spans="2:11" s="5" customFormat="1" x14ac:dyDescent="0.25">
      <c r="B9" s="10" t="s">
        <v>51</v>
      </c>
      <c r="C9" s="11">
        <v>1.16898148148148E-3</v>
      </c>
      <c r="D9" s="12">
        <f t="shared" si="0"/>
        <v>5.5464030752333811E-2</v>
      </c>
      <c r="E9" s="12">
        <f t="shared" si="1"/>
        <v>2.5174476570289095E-2</v>
      </c>
      <c r="F9" s="11">
        <v>0</v>
      </c>
      <c r="G9" s="12">
        <f t="shared" si="2"/>
        <v>0</v>
      </c>
      <c r="H9" s="12">
        <f t="shared" si="3"/>
        <v>0</v>
      </c>
      <c r="I9" s="11">
        <v>1.16898148148148E-3</v>
      </c>
      <c r="J9" s="12">
        <f t="shared" si="4"/>
        <v>5.5464030752333811E-2</v>
      </c>
      <c r="K9" s="14">
        <f t="shared" si="5"/>
        <v>2.5174476570289095E-2</v>
      </c>
    </row>
    <row r="10" spans="2:11" s="5" customFormat="1" x14ac:dyDescent="0.25">
      <c r="B10" s="10" t="s">
        <v>11</v>
      </c>
      <c r="C10" s="11">
        <v>1.80555555555556E-3</v>
      </c>
      <c r="D10" s="12">
        <f t="shared" si="0"/>
        <v>8.5667215815486197E-2</v>
      </c>
      <c r="E10" s="12">
        <f t="shared" si="1"/>
        <v>3.8883349950149637E-2</v>
      </c>
      <c r="F10" s="11">
        <v>0</v>
      </c>
      <c r="G10" s="12">
        <f t="shared" si="2"/>
        <v>0</v>
      </c>
      <c r="H10" s="12">
        <f t="shared" si="3"/>
        <v>0</v>
      </c>
      <c r="I10" s="11">
        <v>1.80555555555556E-3</v>
      </c>
      <c r="J10" s="12">
        <f t="shared" si="4"/>
        <v>8.5667215815486197E-2</v>
      </c>
      <c r="K10" s="14">
        <f t="shared" si="5"/>
        <v>3.8883349950149637E-2</v>
      </c>
    </row>
    <row r="11" spans="2:11" s="5" customFormat="1" x14ac:dyDescent="0.25">
      <c r="B11" s="10" t="s">
        <v>12</v>
      </c>
      <c r="C11" s="11">
        <v>3.4722222222222202E-4</v>
      </c>
      <c r="D11" s="12">
        <f t="shared" si="0"/>
        <v>1.6474464579901142E-2</v>
      </c>
      <c r="E11" s="12">
        <f t="shared" si="1"/>
        <v>7.4775672981056765E-3</v>
      </c>
      <c r="F11" s="11">
        <v>0</v>
      </c>
      <c r="G11" s="12">
        <f t="shared" si="2"/>
        <v>0</v>
      </c>
      <c r="H11" s="12">
        <f t="shared" si="3"/>
        <v>0</v>
      </c>
      <c r="I11" s="11">
        <v>3.4722222222222202E-4</v>
      </c>
      <c r="J11" s="12">
        <f t="shared" si="4"/>
        <v>1.6474464579901142E-2</v>
      </c>
      <c r="K11" s="14">
        <f t="shared" si="5"/>
        <v>7.4775672981056765E-3</v>
      </c>
    </row>
    <row r="12" spans="2:11" s="5" customFormat="1" x14ac:dyDescent="0.25">
      <c r="B12" s="10" t="s">
        <v>182</v>
      </c>
      <c r="C12" s="11">
        <v>7.2916666666666703E-4</v>
      </c>
      <c r="D12" s="12">
        <f t="shared" si="0"/>
        <v>3.4596375617792434E-2</v>
      </c>
      <c r="E12" s="12">
        <f t="shared" si="1"/>
        <v>1.5702891326021939E-2</v>
      </c>
      <c r="F12" s="11">
        <v>0</v>
      </c>
      <c r="G12" s="12">
        <f t="shared" si="2"/>
        <v>0</v>
      </c>
      <c r="H12" s="12">
        <f t="shared" si="3"/>
        <v>0</v>
      </c>
      <c r="I12" s="11">
        <v>7.2916666666666703E-4</v>
      </c>
      <c r="J12" s="12">
        <f t="shared" si="4"/>
        <v>3.4596375617792434E-2</v>
      </c>
      <c r="K12" s="14">
        <f t="shared" si="5"/>
        <v>1.5702891326021939E-2</v>
      </c>
    </row>
    <row r="13" spans="2:11" s="5" customFormat="1" x14ac:dyDescent="0.25">
      <c r="B13" s="10" t="s">
        <v>123</v>
      </c>
      <c r="C13" s="11">
        <v>2.31481481481481E-4</v>
      </c>
      <c r="D13" s="12">
        <f t="shared" si="0"/>
        <v>1.0982976386600745E-2</v>
      </c>
      <c r="E13" s="12">
        <f t="shared" si="1"/>
        <v>4.9850448654037774E-3</v>
      </c>
      <c r="F13" s="11">
        <v>0</v>
      </c>
      <c r="G13" s="12">
        <f t="shared" si="2"/>
        <v>0</v>
      </c>
      <c r="H13" s="12">
        <f t="shared" si="3"/>
        <v>0</v>
      </c>
      <c r="I13" s="11">
        <v>2.31481481481481E-4</v>
      </c>
      <c r="J13" s="12">
        <f t="shared" si="4"/>
        <v>1.0982976386600745E-2</v>
      </c>
      <c r="K13" s="14">
        <f t="shared" si="5"/>
        <v>4.9850448654037774E-3</v>
      </c>
    </row>
    <row r="14" spans="2:11" s="5" customFormat="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225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8.2407407407407395E-3</v>
      </c>
      <c r="D18" s="12">
        <f t="shared" si="0"/>
        <v>0.39099395936298725</v>
      </c>
      <c r="E18" s="12">
        <f t="shared" si="1"/>
        <v>0.17746759720837479</v>
      </c>
      <c r="F18" s="11">
        <v>0</v>
      </c>
      <c r="G18" s="12">
        <f t="shared" si="2"/>
        <v>0</v>
      </c>
      <c r="H18" s="12">
        <f t="shared" si="3"/>
        <v>0</v>
      </c>
      <c r="I18" s="11">
        <v>8.2407407407407395E-3</v>
      </c>
      <c r="J18" s="12">
        <f t="shared" si="4"/>
        <v>0.39099395936298725</v>
      </c>
      <c r="K18" s="14">
        <f t="shared" si="5"/>
        <v>0.17746759720837479</v>
      </c>
    </row>
    <row r="19" spans="2:11" s="5" customFormat="1" ht="16.5" thickTop="1" thickBot="1" x14ac:dyDescent="0.3">
      <c r="B19" s="31" t="s">
        <v>3</v>
      </c>
      <c r="C19" s="32">
        <f>SUM(C7:C18)</f>
        <v>2.1076388888888891E-2</v>
      </c>
      <c r="D19" s="33">
        <f>IFERROR(SUM(D7:D18),0)</f>
        <v>0.99999999999999978</v>
      </c>
      <c r="E19" s="33">
        <f>IFERROR(SUM(E7:E18),0)</f>
        <v>0.45388833499501485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2.1076388888888891E-2</v>
      </c>
      <c r="J19" s="33">
        <f>IFERROR(SUM(J7:J18),0)</f>
        <v>0.99999999999999978</v>
      </c>
      <c r="K19" s="34">
        <f>IFERROR(SUM(K7:K18),0)</f>
        <v>0.45388833499501485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2.1875000000000002E-3</v>
      </c>
      <c r="D22" s="19"/>
      <c r="E22" s="12">
        <f>IFERROR(C22/C$30,0)</f>
        <v>4.7108673978065792E-2</v>
      </c>
      <c r="F22" s="11">
        <v>0</v>
      </c>
      <c r="G22" s="19"/>
      <c r="H22" s="12">
        <f>IFERROR(F22/F$30,0)</f>
        <v>0</v>
      </c>
      <c r="I22" s="11">
        <v>2.1875000000000002E-3</v>
      </c>
      <c r="J22" s="19"/>
      <c r="K22" s="14">
        <f>IFERROR(I22/I$30,0)</f>
        <v>4.7108673978065792E-2</v>
      </c>
    </row>
    <row r="23" spans="2:11" s="5" customFormat="1" x14ac:dyDescent="0.25">
      <c r="B23" s="18" t="s">
        <v>16</v>
      </c>
      <c r="C23" s="11">
        <v>1.04166666666667E-4</v>
      </c>
      <c r="D23" s="19"/>
      <c r="E23" s="12">
        <f t="shared" ref="E23:E27" si="6">IFERROR(C23/C$30,0)</f>
        <v>2.2432701894317115E-3</v>
      </c>
      <c r="F23" s="11">
        <v>0</v>
      </c>
      <c r="G23" s="19"/>
      <c r="H23" s="12">
        <f t="shared" ref="H23:H27" si="7">IFERROR(F23/F$30,0)</f>
        <v>0</v>
      </c>
      <c r="I23" s="11">
        <v>1.04166666666667E-4</v>
      </c>
      <c r="J23" s="19"/>
      <c r="K23" s="14">
        <f t="shared" ref="K23:K27" si="8">IFERROR(I23/I$30,0)</f>
        <v>2.2432701894317115E-3</v>
      </c>
    </row>
    <row r="24" spans="2:11" s="5" customFormat="1" x14ac:dyDescent="0.25">
      <c r="B24" s="18" t="s">
        <v>17</v>
      </c>
      <c r="C24" s="11">
        <v>3.4722222222222202E-5</v>
      </c>
      <c r="D24" s="19"/>
      <c r="E24" s="12">
        <f t="shared" si="6"/>
        <v>7.4775672981056769E-4</v>
      </c>
      <c r="F24" s="11">
        <v>0</v>
      </c>
      <c r="G24" s="19"/>
      <c r="H24" s="12">
        <f t="shared" si="7"/>
        <v>0</v>
      </c>
      <c r="I24" s="11">
        <v>3.4722222222222202E-5</v>
      </c>
      <c r="J24" s="19"/>
      <c r="K24" s="14">
        <f t="shared" si="8"/>
        <v>7.4775672981056769E-4</v>
      </c>
    </row>
    <row r="25" spans="2:11" s="5" customFormat="1" x14ac:dyDescent="0.25">
      <c r="B25" s="18" t="s">
        <v>18</v>
      </c>
      <c r="C25" s="11">
        <v>6.0300925925925904E-3</v>
      </c>
      <c r="D25" s="19"/>
      <c r="E25" s="12">
        <f t="shared" si="6"/>
        <v>0.12986041874376861</v>
      </c>
      <c r="F25" s="11">
        <v>0</v>
      </c>
      <c r="G25" s="19"/>
      <c r="H25" s="12">
        <f t="shared" si="7"/>
        <v>0</v>
      </c>
      <c r="I25" s="11">
        <v>6.0300925925925904E-3</v>
      </c>
      <c r="J25" s="19"/>
      <c r="K25" s="14">
        <f t="shared" si="8"/>
        <v>0.12986041874376861</v>
      </c>
    </row>
    <row r="26" spans="2:11" s="5" customFormat="1" x14ac:dyDescent="0.25">
      <c r="B26" s="18" t="s">
        <v>19</v>
      </c>
      <c r="C26" s="11">
        <v>1.6747685185185199E-2</v>
      </c>
      <c r="D26" s="19"/>
      <c r="E26" s="12">
        <f t="shared" si="6"/>
        <v>0.36066799601196431</v>
      </c>
      <c r="F26" s="11">
        <v>0</v>
      </c>
      <c r="G26" s="19"/>
      <c r="H26" s="12">
        <f t="shared" si="7"/>
        <v>0</v>
      </c>
      <c r="I26" s="11">
        <v>1.6747685185185199E-2</v>
      </c>
      <c r="J26" s="19"/>
      <c r="K26" s="14">
        <f t="shared" si="8"/>
        <v>0.36066799601196431</v>
      </c>
    </row>
    <row r="27" spans="2:11" s="5" customFormat="1" ht="15.75" thickBot="1" x14ac:dyDescent="0.3">
      <c r="B27" s="23" t="s">
        <v>20</v>
      </c>
      <c r="C27" s="20">
        <v>2.5462962962962999E-4</v>
      </c>
      <c r="D27" s="24"/>
      <c r="E27" s="21">
        <f t="shared" si="6"/>
        <v>5.4835493519441733E-3</v>
      </c>
      <c r="F27" s="20">
        <v>0</v>
      </c>
      <c r="G27" s="24"/>
      <c r="H27" s="21">
        <f t="shared" si="7"/>
        <v>0</v>
      </c>
      <c r="I27" s="20">
        <v>2.5462962962962999E-4</v>
      </c>
      <c r="J27" s="24"/>
      <c r="K27" s="22">
        <f t="shared" si="8"/>
        <v>5.4835493519441733E-3</v>
      </c>
    </row>
    <row r="28" spans="2:11" s="5" customFormat="1" ht="16.5" thickTop="1" thickBot="1" x14ac:dyDescent="0.3">
      <c r="B28" s="31" t="s">
        <v>3</v>
      </c>
      <c r="C28" s="32">
        <f>SUM(C22:C27)</f>
        <v>2.5358796296296306E-2</v>
      </c>
      <c r="D28" s="33"/>
      <c r="E28" s="33">
        <f>IFERROR(SUM(E22:E27),0)</f>
        <v>0.5461116650049852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2.5358796296296306E-2</v>
      </c>
      <c r="J28" s="33"/>
      <c r="K28" s="34">
        <f>IFERROR(SUM(K22:K27),0)</f>
        <v>0.5461116650049852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4.6435185185185197E-2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4.6435185185185197E-2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zoomScale="90" zoomScaleNormal="100" zoomScaleSheetLayoutView="9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3" t="s">
        <v>33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25">
      <c r="B5" s="39"/>
      <c r="C5" s="184" t="s">
        <v>0</v>
      </c>
      <c r="D5" s="184"/>
      <c r="E5" s="184"/>
      <c r="F5" s="184" t="s">
        <v>1</v>
      </c>
      <c r="G5" s="184"/>
      <c r="H5" s="184"/>
      <c r="I5" s="184" t="s">
        <v>2</v>
      </c>
      <c r="J5" s="184"/>
      <c r="K5" s="184"/>
      <c r="L5" s="184" t="s">
        <v>3</v>
      </c>
      <c r="M5" s="184"/>
      <c r="N5" s="185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4.7453703703703703E-3</v>
      </c>
      <c r="D7" s="12">
        <f t="shared" ref="D7:D18" si="0">IFERROR(C7/C$19,0)</f>
        <v>0.15763168012302958</v>
      </c>
      <c r="E7" s="12">
        <f t="shared" ref="E7:E18" si="1">IFERROR(C7/C$30,0)</f>
        <v>9.1192170818505433E-2</v>
      </c>
      <c r="F7" s="11">
        <v>1.5625000000000001E-3</v>
      </c>
      <c r="G7" s="12">
        <f t="shared" ref="G7:G18" si="2">IFERROR(F7/F$19,0)</f>
        <v>0.11728931364031275</v>
      </c>
      <c r="H7" s="12">
        <f t="shared" ref="H7:H18" si="3">IFERROR(F7/F$30,0)</f>
        <v>6.8285280728376335E-2</v>
      </c>
      <c r="I7" s="11">
        <v>2.5231481481481498E-3</v>
      </c>
      <c r="J7" s="12">
        <f t="shared" ref="J7:J18" si="4">IFERROR(I7/I$19,0)</f>
        <v>0.14650537634408611</v>
      </c>
      <c r="K7" s="12">
        <f t="shared" ref="K7:K18" si="5">IFERROR(I7/I$30,0)</f>
        <v>8.1040892193308567E-2</v>
      </c>
      <c r="L7" s="13">
        <f>SUM(C7,F7,I7)</f>
        <v>8.8310185185185193E-3</v>
      </c>
      <c r="M7" s="12">
        <f t="shared" ref="M7:M13" si="6">IFERROR(L7/L$19,0)</f>
        <v>0.14561068702290075</v>
      </c>
      <c r="N7" s="14">
        <f t="shared" ref="N7:N13" si="7">IFERROR(L7/L$30,0)</f>
        <v>8.3269671504965656E-2</v>
      </c>
    </row>
    <row r="8" spans="2:14" x14ac:dyDescent="0.25">
      <c r="B8" s="150" t="s">
        <v>116</v>
      </c>
      <c r="C8" s="11">
        <v>7.6041666666666697E-3</v>
      </c>
      <c r="D8" s="12">
        <f t="shared" si="0"/>
        <v>0.25259515570934266</v>
      </c>
      <c r="E8" s="12">
        <f t="shared" si="1"/>
        <v>0.14612989323843439</v>
      </c>
      <c r="F8" s="11">
        <v>3.37962962962963E-3</v>
      </c>
      <c r="G8" s="12">
        <f t="shared" si="2"/>
        <v>0.25369244135534313</v>
      </c>
      <c r="H8" s="12">
        <f t="shared" si="3"/>
        <v>0.14769853313100659</v>
      </c>
      <c r="I8" s="11">
        <v>3.8657407407407399E-3</v>
      </c>
      <c r="J8" s="12">
        <f t="shared" si="4"/>
        <v>0.22446236559139779</v>
      </c>
      <c r="K8" s="12">
        <f t="shared" si="5"/>
        <v>0.12416356877323413</v>
      </c>
      <c r="L8" s="13">
        <f t="shared" ref="L8:L18" si="8">SUM(C8,F8,I8)</f>
        <v>1.484953703703704E-2</v>
      </c>
      <c r="M8" s="12">
        <f t="shared" si="6"/>
        <v>0.2448473282442748</v>
      </c>
      <c r="N8" s="14">
        <f t="shared" si="7"/>
        <v>0.14001964422132496</v>
      </c>
    </row>
    <row r="9" spans="2:14" x14ac:dyDescent="0.25">
      <c r="B9" s="10" t="s">
        <v>51</v>
      </c>
      <c r="C9" s="11">
        <v>5.0925925925925904E-3</v>
      </c>
      <c r="D9" s="12">
        <f t="shared" si="0"/>
        <v>0.16916570549788534</v>
      </c>
      <c r="E9" s="12">
        <f t="shared" si="1"/>
        <v>9.7864768683274095E-2</v>
      </c>
      <c r="F9" s="11">
        <v>2.0717592592592602E-3</v>
      </c>
      <c r="G9" s="12">
        <f t="shared" si="2"/>
        <v>0.15551694178974806</v>
      </c>
      <c r="H9" s="12">
        <f t="shared" si="3"/>
        <v>9.0541224076884211E-2</v>
      </c>
      <c r="I9" s="11">
        <v>2.8472222222222202E-3</v>
      </c>
      <c r="J9" s="12">
        <f t="shared" si="4"/>
        <v>0.16532258064516117</v>
      </c>
      <c r="K9" s="12">
        <f t="shared" si="5"/>
        <v>9.1449814126393955E-2</v>
      </c>
      <c r="L9" s="13">
        <f t="shared" si="8"/>
        <v>1.001157407407407E-2</v>
      </c>
      <c r="M9" s="12">
        <f t="shared" si="6"/>
        <v>0.1650763358778625</v>
      </c>
      <c r="N9" s="14">
        <f t="shared" si="7"/>
        <v>9.4401396922405317E-2</v>
      </c>
    </row>
    <row r="10" spans="2:14" x14ac:dyDescent="0.25">
      <c r="B10" s="10" t="s">
        <v>11</v>
      </c>
      <c r="C10" s="11">
        <v>7.09490740740741E-3</v>
      </c>
      <c r="D10" s="12">
        <f t="shared" si="0"/>
        <v>0.23567858515955409</v>
      </c>
      <c r="E10" s="12">
        <f t="shared" si="1"/>
        <v>0.13634341637010697</v>
      </c>
      <c r="F10" s="11">
        <v>4.1666666666666701E-3</v>
      </c>
      <c r="G10" s="12">
        <f t="shared" si="2"/>
        <v>0.31277150304083423</v>
      </c>
      <c r="H10" s="12">
        <f t="shared" si="3"/>
        <v>0.18209408194233703</v>
      </c>
      <c r="I10" s="11">
        <v>4.8148148148148204E-3</v>
      </c>
      <c r="J10" s="12">
        <f t="shared" si="4"/>
        <v>0.27956989247311859</v>
      </c>
      <c r="K10" s="12">
        <f t="shared" si="5"/>
        <v>0.15464684014869901</v>
      </c>
      <c r="L10" s="13">
        <f t="shared" si="8"/>
        <v>1.60763888888889E-2</v>
      </c>
      <c r="M10" s="12">
        <f t="shared" si="6"/>
        <v>0.26507633587786272</v>
      </c>
      <c r="N10" s="14">
        <f t="shared" si="7"/>
        <v>0.15158790789042906</v>
      </c>
    </row>
    <row r="11" spans="2:14" x14ac:dyDescent="0.25">
      <c r="B11" s="10" t="s">
        <v>12</v>
      </c>
      <c r="C11" s="11">
        <v>1.66666666666667E-3</v>
      </c>
      <c r="D11" s="12">
        <f t="shared" si="0"/>
        <v>5.5363321799308064E-2</v>
      </c>
      <c r="E11" s="12">
        <f t="shared" si="1"/>
        <v>3.2028469750889778E-2</v>
      </c>
      <c r="F11" s="11">
        <v>2.89351851851852E-4</v>
      </c>
      <c r="G11" s="12">
        <f t="shared" si="2"/>
        <v>2.1720243266724594E-2</v>
      </c>
      <c r="H11" s="12">
        <f t="shared" si="3"/>
        <v>1.2645422357106733E-2</v>
      </c>
      <c r="I11" s="11">
        <v>7.5231481481481503E-4</v>
      </c>
      <c r="J11" s="12">
        <f t="shared" si="4"/>
        <v>4.3682795698924741E-2</v>
      </c>
      <c r="K11" s="12">
        <f t="shared" si="5"/>
        <v>2.4163568773234199E-2</v>
      </c>
      <c r="L11" s="13">
        <f t="shared" si="8"/>
        <v>2.7083333333333369E-3</v>
      </c>
      <c r="M11" s="12">
        <f t="shared" si="6"/>
        <v>4.4656488549618373E-2</v>
      </c>
      <c r="N11" s="14">
        <f t="shared" si="7"/>
        <v>2.5537487722361713E-2</v>
      </c>
    </row>
    <row r="12" spans="2:14" x14ac:dyDescent="0.25">
      <c r="B12" s="10" t="s">
        <v>182</v>
      </c>
      <c r="C12" s="11">
        <v>1.13425925925926E-3</v>
      </c>
      <c r="D12" s="12">
        <f t="shared" si="0"/>
        <v>3.7677816224529051E-2</v>
      </c>
      <c r="E12" s="12">
        <f t="shared" si="1"/>
        <v>2.1797153024911069E-2</v>
      </c>
      <c r="F12" s="11">
        <v>4.8611111111111099E-4</v>
      </c>
      <c r="G12" s="12">
        <f t="shared" si="2"/>
        <v>3.6490008688097292E-2</v>
      </c>
      <c r="H12" s="12">
        <f t="shared" si="3"/>
        <v>2.1244309559939296E-2</v>
      </c>
      <c r="I12" s="11">
        <v>5.5555555555555599E-4</v>
      </c>
      <c r="J12" s="12">
        <f t="shared" si="4"/>
        <v>3.2258064516129059E-2</v>
      </c>
      <c r="K12" s="12">
        <f t="shared" si="5"/>
        <v>1.7843866171003725E-2</v>
      </c>
      <c r="L12" s="13">
        <f t="shared" si="8"/>
        <v>2.1759259259259271E-3</v>
      </c>
      <c r="M12" s="12">
        <f t="shared" si="6"/>
        <v>3.5877862595419863E-2</v>
      </c>
      <c r="N12" s="14">
        <f t="shared" si="7"/>
        <v>2.0517297828222213E-2</v>
      </c>
    </row>
    <row r="13" spans="2:14" x14ac:dyDescent="0.25">
      <c r="B13" s="10" t="s">
        <v>123</v>
      </c>
      <c r="C13" s="11">
        <v>1.2847222222222201E-3</v>
      </c>
      <c r="D13" s="12">
        <f t="shared" si="0"/>
        <v>4.2675893886966479E-2</v>
      </c>
      <c r="E13" s="12">
        <f t="shared" si="1"/>
        <v>2.4688612099644115E-2</v>
      </c>
      <c r="F13" s="11">
        <v>5.90277777777778E-4</v>
      </c>
      <c r="G13" s="12">
        <f t="shared" si="2"/>
        <v>4.4309296264118163E-2</v>
      </c>
      <c r="H13" s="12">
        <f t="shared" si="3"/>
        <v>2.5796661608497733E-2</v>
      </c>
      <c r="I13" s="11">
        <v>1.0069444444444401E-3</v>
      </c>
      <c r="J13" s="12">
        <f t="shared" si="4"/>
        <v>5.8467741935483618E-2</v>
      </c>
      <c r="K13" s="12">
        <f t="shared" si="5"/>
        <v>3.2342007434944087E-2</v>
      </c>
      <c r="L13" s="13">
        <f t="shared" ref="L13" si="9">SUM(C13,F13,I13)</f>
        <v>2.8819444444444383E-3</v>
      </c>
      <c r="M13" s="12">
        <f t="shared" si="6"/>
        <v>4.7519083969465539E-2</v>
      </c>
      <c r="N13" s="14">
        <f t="shared" si="7"/>
        <v>2.7174506166102754E-2</v>
      </c>
    </row>
    <row r="14" spans="2:14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/>
      <c r="M14" s="12"/>
      <c r="N14" s="14"/>
    </row>
    <row r="15" spans="2:14" x14ac:dyDescent="0.25">
      <c r="B15" s="10" t="s">
        <v>226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>IFERROR(L15/L$19,0)</f>
        <v>0</v>
      </c>
      <c r="N15" s="14">
        <f>IFERROR(L15/L$30,0)</f>
        <v>0</v>
      </c>
    </row>
    <row r="16" spans="2:14" x14ac:dyDescent="0.25">
      <c r="B16" s="10" t="s">
        <v>205</v>
      </c>
      <c r="C16" s="11">
        <v>1.9675925925925899E-4</v>
      </c>
      <c r="D16" s="12">
        <f t="shared" si="0"/>
        <v>6.5359477124182913E-3</v>
      </c>
      <c r="E16" s="12">
        <f t="shared" si="1"/>
        <v>3.7811387900355863E-3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1.9675925925925899E-4</v>
      </c>
      <c r="M16" s="12">
        <f>IFERROR(L16/L$19,0)</f>
        <v>3.2442748091603005E-3</v>
      </c>
      <c r="N16" s="14">
        <f>IFERROR(L16/L$30,0)</f>
        <v>1.8552875695732819E-3</v>
      </c>
    </row>
    <row r="17" spans="2:14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1.2847222222222201E-3</v>
      </c>
      <c r="D18" s="12">
        <f t="shared" si="0"/>
        <v>4.2675893886966479E-2</v>
      </c>
      <c r="E18" s="12">
        <f t="shared" si="1"/>
        <v>2.4688612099644115E-2</v>
      </c>
      <c r="F18" s="11">
        <v>7.7546296296296304E-4</v>
      </c>
      <c r="G18" s="12">
        <f t="shared" si="2"/>
        <v>5.8210251954821886E-2</v>
      </c>
      <c r="H18" s="12">
        <f t="shared" si="3"/>
        <v>3.3889731917046036E-2</v>
      </c>
      <c r="I18" s="11">
        <v>8.5648148148148205E-4</v>
      </c>
      <c r="J18" s="12">
        <f t="shared" si="4"/>
        <v>4.9731182795698957E-2</v>
      </c>
      <c r="K18" s="12">
        <f t="shared" si="5"/>
        <v>2.7509293680297406E-2</v>
      </c>
      <c r="L18" s="13">
        <f t="shared" si="8"/>
        <v>2.9166666666666651E-3</v>
      </c>
      <c r="M18" s="12">
        <f>IFERROR(L18/L$19,0)</f>
        <v>4.8091603053435079E-2</v>
      </c>
      <c r="N18" s="14">
        <f>IFERROR(L18/L$30,0)</f>
        <v>2.7501909854851025E-2</v>
      </c>
    </row>
    <row r="19" spans="2:14" ht="16.5" thickTop="1" thickBot="1" x14ac:dyDescent="0.3">
      <c r="B19" s="31" t="s">
        <v>3</v>
      </c>
      <c r="C19" s="32">
        <f>SUM(C7:C18)</f>
        <v>3.0104166666666668E-2</v>
      </c>
      <c r="D19" s="33">
        <f>IFERROR(SUM(D7:D18),0)</f>
        <v>1</v>
      </c>
      <c r="E19" s="33">
        <f>IFERROR(SUM(E7:E18),0)</f>
        <v>0.57851423487544562</v>
      </c>
      <c r="F19" s="32">
        <f>SUM(F7:F18)</f>
        <v>1.3321759259259262E-2</v>
      </c>
      <c r="G19" s="33">
        <f>IFERROR(SUM(G7:G18),0)</f>
        <v>1.0000000000000002</v>
      </c>
      <c r="H19" s="33">
        <f>IFERROR(SUM(H7:H18),0)</f>
        <v>0.58219524532119393</v>
      </c>
      <c r="I19" s="32">
        <f>SUM(I7:I18)</f>
        <v>1.7222222222222222E-2</v>
      </c>
      <c r="J19" s="33">
        <f>IFERROR(SUM(J7:J18),0)</f>
        <v>1</v>
      </c>
      <c r="K19" s="33">
        <f>IFERROR(SUM(K7:K18),0)</f>
        <v>0.55315985130111511</v>
      </c>
      <c r="L19" s="32">
        <f>SUM(L7:L18)</f>
        <v>6.0648148148148159E-2</v>
      </c>
      <c r="M19" s="33">
        <f>IFERROR(SUM(M7:M18),0)</f>
        <v>0.99999999999999989</v>
      </c>
      <c r="N19" s="34">
        <f>IFERROR(SUM(N7:N18),0)</f>
        <v>0.57186510968023607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4.4675925925925898E-3</v>
      </c>
      <c r="D22" s="19"/>
      <c r="E22" s="12">
        <f>IFERROR(C22/C$30,0)</f>
        <v>8.5854092526690434E-2</v>
      </c>
      <c r="F22" s="11">
        <v>2.2800925925925901E-3</v>
      </c>
      <c r="G22" s="19"/>
      <c r="H22" s="12">
        <f>IFERROR(F22/F$30,0)</f>
        <v>9.9645928174000906E-2</v>
      </c>
      <c r="I22" s="11">
        <v>2.99768518518519E-3</v>
      </c>
      <c r="J22" s="19"/>
      <c r="K22" s="12">
        <f>IFERROR(I22/I$30,0)</f>
        <v>9.6282527881041011E-2</v>
      </c>
      <c r="L22" s="13">
        <f>SUM(C22,F22,I22)</f>
        <v>9.7453703703703695E-3</v>
      </c>
      <c r="M22" s="19"/>
      <c r="N22" s="14">
        <f>IFERROR(L22/L$30,0)</f>
        <v>9.1891301975335613E-2</v>
      </c>
    </row>
    <row r="23" spans="2:14" x14ac:dyDescent="0.25">
      <c r="B23" s="18" t="s">
        <v>16</v>
      </c>
      <c r="C23" s="11">
        <v>1.38888888888889E-4</v>
      </c>
      <c r="D23" s="19"/>
      <c r="E23" s="12">
        <f t="shared" ref="E23:E27" si="10">IFERROR(C23/C$30,0)</f>
        <v>2.6690391459074782E-3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1.38888888888889E-4</v>
      </c>
      <c r="M23" s="19"/>
      <c r="N23" s="14">
        <f t="shared" ref="N23:N27" si="14">IFERROR(L23/L$30,0)</f>
        <v>1.3096147549929076E-3</v>
      </c>
    </row>
    <row r="24" spans="2:14" x14ac:dyDescent="0.25">
      <c r="B24" s="18" t="s">
        <v>17</v>
      </c>
      <c r="C24" s="11">
        <v>3.00925925925926E-4</v>
      </c>
      <c r="D24" s="19"/>
      <c r="E24" s="12">
        <f t="shared" si="10"/>
        <v>5.7829181494662004E-3</v>
      </c>
      <c r="F24" s="11">
        <v>1.7361111111111101E-4</v>
      </c>
      <c r="G24" s="19"/>
      <c r="H24" s="12">
        <f t="shared" si="11"/>
        <v>7.5872534142640323E-3</v>
      </c>
      <c r="I24" s="11">
        <v>0</v>
      </c>
      <c r="J24" s="19"/>
      <c r="K24" s="12">
        <f t="shared" si="12"/>
        <v>0</v>
      </c>
      <c r="L24" s="13">
        <f t="shared" si="13"/>
        <v>4.7453703703703698E-4</v>
      </c>
      <c r="M24" s="19"/>
      <c r="N24" s="14">
        <f t="shared" si="14"/>
        <v>4.4745170795590971E-3</v>
      </c>
    </row>
    <row r="25" spans="2:14" x14ac:dyDescent="0.25">
      <c r="B25" s="18" t="s">
        <v>18</v>
      </c>
      <c r="C25" s="11">
        <v>6.0069444444444398E-3</v>
      </c>
      <c r="D25" s="19"/>
      <c r="E25" s="12">
        <f t="shared" si="10"/>
        <v>0.11543594306049826</v>
      </c>
      <c r="F25" s="11">
        <v>2.6388888888888898E-3</v>
      </c>
      <c r="G25" s="19"/>
      <c r="H25" s="12">
        <f t="shared" si="11"/>
        <v>0.11532625189681339</v>
      </c>
      <c r="I25" s="11">
        <v>3.4259259259259299E-3</v>
      </c>
      <c r="J25" s="19"/>
      <c r="K25" s="12">
        <f t="shared" si="12"/>
        <v>0.11003717472118968</v>
      </c>
      <c r="L25" s="13">
        <f t="shared" si="13"/>
        <v>1.207175925925926E-2</v>
      </c>
      <c r="M25" s="19"/>
      <c r="N25" s="14">
        <f t="shared" si="14"/>
        <v>0.1138273491214668</v>
      </c>
    </row>
    <row r="26" spans="2:14" x14ac:dyDescent="0.25">
      <c r="B26" s="18" t="s">
        <v>19</v>
      </c>
      <c r="C26" s="11">
        <v>1.0335648148148101E-2</v>
      </c>
      <c r="D26" s="19"/>
      <c r="E26" s="12">
        <f t="shared" si="10"/>
        <v>0.19862099644128045</v>
      </c>
      <c r="F26" s="11">
        <v>4.3518518518518498E-3</v>
      </c>
      <c r="G26" s="19"/>
      <c r="H26" s="12">
        <f t="shared" si="11"/>
        <v>0.19018715225088509</v>
      </c>
      <c r="I26" s="11">
        <v>7.4074074074074103E-3</v>
      </c>
      <c r="J26" s="19"/>
      <c r="K26" s="12">
        <f t="shared" si="12"/>
        <v>0.23791821561338289</v>
      </c>
      <c r="L26" s="13">
        <f t="shared" si="13"/>
        <v>2.2094907407407362E-2</v>
      </c>
      <c r="M26" s="19"/>
      <c r="N26" s="14">
        <f t="shared" si="14"/>
        <v>0.20833788060678779</v>
      </c>
    </row>
    <row r="27" spans="2:14" ht="15.75" thickBot="1" x14ac:dyDescent="0.3">
      <c r="B27" s="23" t="s">
        <v>20</v>
      </c>
      <c r="C27" s="20">
        <v>6.8287037037037003E-4</v>
      </c>
      <c r="D27" s="24"/>
      <c r="E27" s="21">
        <f t="shared" si="10"/>
        <v>1.3122775800711752E-2</v>
      </c>
      <c r="F27" s="20">
        <v>1.15740740740741E-4</v>
      </c>
      <c r="G27" s="24"/>
      <c r="H27" s="21">
        <f t="shared" si="11"/>
        <v>5.0581689428427024E-3</v>
      </c>
      <c r="I27" s="20">
        <v>8.1018518518518503E-5</v>
      </c>
      <c r="J27" s="24"/>
      <c r="K27" s="21">
        <f t="shared" si="12"/>
        <v>2.602230483271374E-3</v>
      </c>
      <c r="L27" s="13">
        <f t="shared" si="13"/>
        <v>8.7962962962962951E-4</v>
      </c>
      <c r="M27" s="24"/>
      <c r="N27" s="22">
        <f t="shared" si="14"/>
        <v>8.2942267816217413E-3</v>
      </c>
    </row>
    <row r="28" spans="2:14" ht="16.5" thickTop="1" thickBot="1" x14ac:dyDescent="0.3">
      <c r="B28" s="31" t="s">
        <v>3</v>
      </c>
      <c r="C28" s="32">
        <f>SUM(C22:C27)</f>
        <v>2.1932870370370314E-2</v>
      </c>
      <c r="D28" s="33"/>
      <c r="E28" s="33">
        <f>IFERROR(SUM(E22:E27),0)</f>
        <v>0.4214857651245546</v>
      </c>
      <c r="F28" s="32">
        <f>SUM(F22:F27)</f>
        <v>9.560185185185182E-3</v>
      </c>
      <c r="G28" s="33"/>
      <c r="H28" s="33">
        <f>IFERROR(SUM(H22:H27),0)</f>
        <v>0.41780475467880618</v>
      </c>
      <c r="I28" s="32">
        <f>SUM(I22:I27)</f>
        <v>1.3912037037037049E-2</v>
      </c>
      <c r="J28" s="33"/>
      <c r="K28" s="33">
        <f>IFERROR(SUM(K22:K27),0)</f>
        <v>0.44684014869888494</v>
      </c>
      <c r="L28" s="32">
        <f>SUM(L22:L27)</f>
        <v>4.5405092592592552E-2</v>
      </c>
      <c r="M28" s="33"/>
      <c r="N28" s="34">
        <f>IFERROR(SUM(N22:N27),0)</f>
        <v>0.42813489031976393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5.2037037037036979E-2</v>
      </c>
      <c r="D30" s="35"/>
      <c r="E30" s="36">
        <f>IFERROR(SUM(E19,E28),0)</f>
        <v>1.0000000000000002</v>
      </c>
      <c r="F30" s="32">
        <f>SUM(F19,F28)</f>
        <v>2.2881944444444444E-2</v>
      </c>
      <c r="G30" s="35"/>
      <c r="H30" s="36">
        <f>IFERROR(SUM(H19,H28),0)</f>
        <v>1</v>
      </c>
      <c r="I30" s="32">
        <f>SUM(I19,I28)</f>
        <v>3.1134259259259271E-2</v>
      </c>
      <c r="J30" s="35"/>
      <c r="K30" s="36">
        <f>IFERROR(SUM(K19,K28),0)</f>
        <v>1</v>
      </c>
      <c r="L30" s="37">
        <f>SUM(L19,L28)</f>
        <v>0.10605324074074071</v>
      </c>
      <c r="M30" s="35"/>
      <c r="N30" s="38">
        <f>IFERROR(SUM(N19,N28),0)</f>
        <v>1</v>
      </c>
    </row>
    <row r="31" spans="2:14" ht="66" customHeight="1" thickTop="1" thickBot="1" x14ac:dyDescent="0.3">
      <c r="B31" s="180" t="s">
        <v>177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topLeftCell="A7" zoomScale="110" zoomScaleNormal="80" zoomScaleSheetLayoutView="110" zoomScalePageLayoutView="5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3" t="s">
        <v>34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s="5" customFormat="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s="5" customFormat="1" x14ac:dyDescent="0.2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2.9918981481481501E-2</v>
      </c>
      <c r="D7" s="12">
        <f t="shared" ref="D7:D18" si="0">IFERROR(C7/C$19,0)</f>
        <v>0.25390433159807496</v>
      </c>
      <c r="E7" s="12">
        <f t="shared" ref="E7:E18" si="1">IFERROR(C7/C$30,0)</f>
        <v>0.11773547094188384</v>
      </c>
      <c r="F7" s="11">
        <v>7.4652777777777799E-3</v>
      </c>
      <c r="G7" s="12">
        <f t="shared" ref="G7:G18" si="2">IFERROR(F7/F$19,0)</f>
        <v>0.21231073074391055</v>
      </c>
      <c r="H7" s="12">
        <f t="shared" ref="H7:H18" si="3">IFERROR(F7/F$30,0)</f>
        <v>9.2566016073478821E-2</v>
      </c>
      <c r="I7" s="11">
        <v>1.95138888888889E-2</v>
      </c>
      <c r="J7" s="12">
        <f t="shared" ref="J7:J18" si="4">IFERROR(I7/I$19,0)</f>
        <v>0.2583908045977012</v>
      </c>
      <c r="K7" s="12">
        <f t="shared" ref="K7:K18" si="5">IFERROR(I7/I$30,0)</f>
        <v>0.12087754516776601</v>
      </c>
      <c r="L7" s="13">
        <f>SUM(C7,F7,I7)</f>
        <v>5.6898148148148184E-2</v>
      </c>
      <c r="M7" s="12">
        <f t="shared" ref="M7:M16" si="6">IFERROR(L7/L$19,0)</f>
        <v>0.2489870340356565</v>
      </c>
      <c r="N7" s="14">
        <f t="shared" ref="N7:N16" si="7">IFERROR(L7/L$30,0)</f>
        <v>0.11466691546930403</v>
      </c>
    </row>
    <row r="8" spans="2:14" s="5" customFormat="1" x14ac:dyDescent="0.25">
      <c r="B8" s="150" t="s">
        <v>116</v>
      </c>
      <c r="C8" s="11">
        <v>2.4722222222222201E-2</v>
      </c>
      <c r="D8" s="12">
        <f t="shared" si="0"/>
        <v>0.20980257342107825</v>
      </c>
      <c r="E8" s="12">
        <f t="shared" si="1"/>
        <v>9.7285480051011022E-2</v>
      </c>
      <c r="F8" s="11">
        <v>6.0300925925925904E-3</v>
      </c>
      <c r="G8" s="12">
        <f t="shared" si="2"/>
        <v>0.17149440421329817</v>
      </c>
      <c r="H8" s="12">
        <f t="shared" si="3"/>
        <v>7.4770378874856477E-2</v>
      </c>
      <c r="I8" s="11">
        <v>1.67939814814815E-2</v>
      </c>
      <c r="J8" s="12">
        <f t="shared" si="4"/>
        <v>0.22237547892720325</v>
      </c>
      <c r="K8" s="12">
        <f t="shared" si="5"/>
        <v>0.10402925150559228</v>
      </c>
      <c r="L8" s="13">
        <f t="shared" ref="L8:L18" si="8">SUM(C8,F8,I8)</f>
        <v>4.7546296296296295E-2</v>
      </c>
      <c r="M8" s="12">
        <f t="shared" si="6"/>
        <v>0.20806320907617498</v>
      </c>
      <c r="N8" s="14">
        <f t="shared" si="7"/>
        <v>9.5820115693226335E-2</v>
      </c>
    </row>
    <row r="9" spans="2:14" s="5" customFormat="1" x14ac:dyDescent="0.25">
      <c r="B9" s="10" t="s">
        <v>51</v>
      </c>
      <c r="C9" s="11">
        <v>1.19791666666667E-2</v>
      </c>
      <c r="D9" s="12">
        <f t="shared" si="0"/>
        <v>0.10165995481779812</v>
      </c>
      <c r="E9" s="12">
        <f t="shared" si="1"/>
        <v>4.7139734013481642E-2</v>
      </c>
      <c r="F9" s="11">
        <v>2.1412037037036999E-3</v>
      </c>
      <c r="G9" s="12">
        <f t="shared" si="2"/>
        <v>6.0895325872284294E-2</v>
      </c>
      <c r="H9" s="12">
        <f t="shared" si="3"/>
        <v>2.6549942594718674E-2</v>
      </c>
      <c r="I9" s="11">
        <v>5.3587962962962999E-3</v>
      </c>
      <c r="J9" s="12">
        <f t="shared" si="4"/>
        <v>7.0957854406130297E-2</v>
      </c>
      <c r="K9" s="12">
        <f t="shared" si="5"/>
        <v>3.3194723257814751E-2</v>
      </c>
      <c r="L9" s="13">
        <f t="shared" si="8"/>
        <v>1.94791666666667E-2</v>
      </c>
      <c r="M9" s="12">
        <f t="shared" si="6"/>
        <v>8.5241085899513902E-2</v>
      </c>
      <c r="N9" s="14">
        <f t="shared" si="7"/>
        <v>3.9256391117745912E-2</v>
      </c>
    </row>
    <row r="10" spans="2:14" s="5" customFormat="1" x14ac:dyDescent="0.25">
      <c r="B10" s="10" t="s">
        <v>11</v>
      </c>
      <c r="C10" s="11">
        <v>2.76736111111111E-2</v>
      </c>
      <c r="D10" s="12">
        <f t="shared" si="0"/>
        <v>0.2348492289558981</v>
      </c>
      <c r="E10" s="12">
        <f t="shared" si="1"/>
        <v>0.10889961741665144</v>
      </c>
      <c r="F10" s="11">
        <v>5.8333333333333301E-3</v>
      </c>
      <c r="G10" s="12">
        <f t="shared" si="2"/>
        <v>0.16589861751152066</v>
      </c>
      <c r="H10" s="12">
        <f t="shared" si="3"/>
        <v>7.2330654420206641E-2</v>
      </c>
      <c r="I10" s="11">
        <v>1.7500000000000002E-2</v>
      </c>
      <c r="J10" s="12">
        <f t="shared" si="4"/>
        <v>0.23172413793103444</v>
      </c>
      <c r="K10" s="12">
        <f t="shared" si="5"/>
        <v>0.10840263837109261</v>
      </c>
      <c r="L10" s="13">
        <f t="shared" si="8"/>
        <v>5.1006944444444431E-2</v>
      </c>
      <c r="M10" s="12">
        <f t="shared" si="6"/>
        <v>0.22320705024311172</v>
      </c>
      <c r="N10" s="14">
        <f t="shared" si="7"/>
        <v>0.10279436462026494</v>
      </c>
    </row>
    <row r="11" spans="2:14" s="5" customFormat="1" x14ac:dyDescent="0.25">
      <c r="B11" s="10" t="s">
        <v>12</v>
      </c>
      <c r="C11" s="11">
        <v>8.6689814814814806E-3</v>
      </c>
      <c r="D11" s="12">
        <f t="shared" si="0"/>
        <v>7.3568411747372539E-2</v>
      </c>
      <c r="E11" s="12">
        <f t="shared" si="1"/>
        <v>3.4113681909273087E-2</v>
      </c>
      <c r="F11" s="11">
        <v>6.3657407407407402E-4</v>
      </c>
      <c r="G11" s="12">
        <f t="shared" si="2"/>
        <v>1.8104015799868336E-2</v>
      </c>
      <c r="H11" s="12">
        <f t="shared" si="3"/>
        <v>7.8932261768082674E-3</v>
      </c>
      <c r="I11" s="11">
        <v>3.4606481481481502E-3</v>
      </c>
      <c r="J11" s="12">
        <f t="shared" si="4"/>
        <v>4.5823754789272045E-2</v>
      </c>
      <c r="K11" s="12">
        <f t="shared" si="5"/>
        <v>2.1436765127616868E-2</v>
      </c>
      <c r="L11" s="13">
        <f t="shared" si="8"/>
        <v>1.2766203703703705E-2</v>
      </c>
      <c r="M11" s="12">
        <f t="shared" si="6"/>
        <v>5.5865072933549427E-2</v>
      </c>
      <c r="N11" s="14">
        <f t="shared" si="7"/>
        <v>2.5727747714125771E-2</v>
      </c>
    </row>
    <row r="12" spans="2:14" s="5" customFormat="1" x14ac:dyDescent="0.25">
      <c r="B12" s="10" t="s">
        <v>182</v>
      </c>
      <c r="C12" s="11">
        <v>6.2037037037037E-3</v>
      </c>
      <c r="D12" s="12">
        <f t="shared" si="0"/>
        <v>5.2647087712405415E-2</v>
      </c>
      <c r="E12" s="12">
        <f t="shared" si="1"/>
        <v>2.4412461286208765E-2</v>
      </c>
      <c r="F12" s="11">
        <v>2.31481481481481E-4</v>
      </c>
      <c r="G12" s="12">
        <f t="shared" si="2"/>
        <v>6.5832784726793814E-3</v>
      </c>
      <c r="H12" s="12">
        <f t="shared" si="3"/>
        <v>2.87026406429391E-3</v>
      </c>
      <c r="I12" s="11">
        <v>5.8912037037036997E-3</v>
      </c>
      <c r="J12" s="12">
        <f t="shared" si="4"/>
        <v>7.8007662835248959E-2</v>
      </c>
      <c r="K12" s="12">
        <f t="shared" si="5"/>
        <v>3.6492687123601916E-2</v>
      </c>
      <c r="L12" s="13">
        <f t="shared" si="8"/>
        <v>1.232638888888888E-2</v>
      </c>
      <c r="M12" s="12">
        <f t="shared" si="6"/>
        <v>5.3940437601296548E-2</v>
      </c>
      <c r="N12" s="14">
        <f t="shared" si="7"/>
        <v>2.4841388318716157E-2</v>
      </c>
    </row>
    <row r="13" spans="2:14" s="5" customFormat="1" x14ac:dyDescent="0.25">
      <c r="B13" s="10" t="s">
        <v>123</v>
      </c>
      <c r="C13" s="11">
        <v>1.07638888888889E-3</v>
      </c>
      <c r="D13" s="12">
        <f t="shared" si="0"/>
        <v>9.1346626068166265E-3</v>
      </c>
      <c r="E13" s="12">
        <f t="shared" si="1"/>
        <v>4.2357442157041399E-3</v>
      </c>
      <c r="F13" s="11">
        <v>6.3657407407407402E-4</v>
      </c>
      <c r="G13" s="12">
        <f t="shared" si="2"/>
        <v>1.8104015799868336E-2</v>
      </c>
      <c r="H13" s="12">
        <f t="shared" si="3"/>
        <v>7.8932261768082674E-3</v>
      </c>
      <c r="I13" s="11">
        <v>1.05324074074074E-3</v>
      </c>
      <c r="J13" s="12">
        <f t="shared" si="4"/>
        <v>1.3946360153256692E-2</v>
      </c>
      <c r="K13" s="12">
        <f t="shared" si="5"/>
        <v>6.524232864926865E-3</v>
      </c>
      <c r="L13" s="13">
        <f t="shared" ref="L13:L14" si="9">SUM(C13,F13,I13)</f>
        <v>2.7662037037037039E-3</v>
      </c>
      <c r="M13" s="12">
        <f t="shared" si="6"/>
        <v>1.2104943273905995E-2</v>
      </c>
      <c r="N13" s="14">
        <f t="shared" si="7"/>
        <v>5.5747340921813767E-3</v>
      </c>
    </row>
    <row r="14" spans="2:14" s="5" customFormat="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226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s="5" customFormat="1" x14ac:dyDescent="0.25">
      <c r="B16" s="10" t="s">
        <v>205</v>
      </c>
      <c r="C16" s="11">
        <v>1.38888888888889E-4</v>
      </c>
      <c r="D16" s="12">
        <f t="shared" si="0"/>
        <v>1.1786661428150483E-3</v>
      </c>
      <c r="E16" s="12">
        <f t="shared" si="1"/>
        <v>5.4654764073601794E-4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1.38888888888889E-4</v>
      </c>
      <c r="M16" s="12">
        <f t="shared" si="6"/>
        <v>6.0777957860615921E-4</v>
      </c>
      <c r="N16" s="14">
        <f t="shared" si="7"/>
        <v>2.7990296697145007E-4</v>
      </c>
    </row>
    <row r="17" spans="2:14" s="5" customFormat="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 x14ac:dyDescent="0.3">
      <c r="B18" s="10" t="s">
        <v>13</v>
      </c>
      <c r="C18" s="11">
        <v>7.4537037037037002E-3</v>
      </c>
      <c r="D18" s="12">
        <f t="shared" si="0"/>
        <v>6.3255082997740852E-2</v>
      </c>
      <c r="E18" s="12">
        <f t="shared" si="1"/>
        <v>2.9331390052832924E-2</v>
      </c>
      <c r="F18" s="11">
        <v>1.21875E-2</v>
      </c>
      <c r="G18" s="12">
        <f t="shared" si="2"/>
        <v>0.34660961158657017</v>
      </c>
      <c r="H18" s="12">
        <f t="shared" si="3"/>
        <v>0.15111940298507467</v>
      </c>
      <c r="I18" s="11">
        <v>5.9490740740740702E-3</v>
      </c>
      <c r="J18" s="12">
        <f t="shared" si="4"/>
        <v>7.8773946360153183E-2</v>
      </c>
      <c r="K18" s="12">
        <f t="shared" si="5"/>
        <v>3.6851161456839657E-2</v>
      </c>
      <c r="L18" s="13">
        <f t="shared" si="8"/>
        <v>2.5590277777777774E-2</v>
      </c>
      <c r="M18" s="12">
        <f>IFERROR(L18/L$19,0)</f>
        <v>0.11198338735818472</v>
      </c>
      <c r="N18" s="14">
        <f>IFERROR(L18/L$30,0)</f>
        <v>5.1572121664489629E-2</v>
      </c>
    </row>
    <row r="19" spans="2:14" s="5" customFormat="1" ht="16.5" thickTop="1" thickBot="1" x14ac:dyDescent="0.3">
      <c r="B19" s="31" t="s">
        <v>3</v>
      </c>
      <c r="C19" s="32">
        <f>SUM(C7:C18)</f>
        <v>0.11783564814814818</v>
      </c>
      <c r="D19" s="33">
        <f>IFERROR(SUM(D7:D18),0)</f>
        <v>0.99999999999999989</v>
      </c>
      <c r="E19" s="33">
        <f>IFERROR(SUM(E7:E18),0)</f>
        <v>0.46370012752778295</v>
      </c>
      <c r="F19" s="32">
        <f>SUM(F7:F18)</f>
        <v>3.5162037037037033E-2</v>
      </c>
      <c r="G19" s="33">
        <f>IFERROR(SUM(G7:G18),0)</f>
        <v>0.99999999999999978</v>
      </c>
      <c r="H19" s="33">
        <f>IFERROR(SUM(H7:H18),0)</f>
        <v>0.43599311136624574</v>
      </c>
      <c r="I19" s="32">
        <f>SUM(I7:I18)</f>
        <v>7.5520833333333356E-2</v>
      </c>
      <c r="J19" s="33">
        <f>IFERROR(SUM(J7:J18),0)</f>
        <v>1</v>
      </c>
      <c r="K19" s="33">
        <f>IFERROR(SUM(K7:K18),0)</f>
        <v>0.46780900487525096</v>
      </c>
      <c r="L19" s="32">
        <f>SUM(L7:L18)</f>
        <v>0.22851851851851857</v>
      </c>
      <c r="M19" s="33">
        <f>IFERROR(SUM(M7:M18),0)</f>
        <v>0.99999999999999989</v>
      </c>
      <c r="N19" s="34">
        <f>IFERROR(SUM(N7:N18),0)</f>
        <v>0.46053368165702557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2.0428240740740702E-2</v>
      </c>
      <c r="D22" s="19"/>
      <c r="E22" s="12">
        <f>IFERROR(C22/C$30,0)</f>
        <v>8.0388048824922412E-2</v>
      </c>
      <c r="F22" s="11">
        <v>3.8425925925925902E-3</v>
      </c>
      <c r="G22" s="19"/>
      <c r="H22" s="12">
        <f>IFERROR(F22/F$30,0)</f>
        <v>4.7646383467278973E-2</v>
      </c>
      <c r="I22" s="11">
        <v>1.3981481481481499E-2</v>
      </c>
      <c r="J22" s="19"/>
      <c r="K22" s="12">
        <f>IFERROR(I22/I$30,0)</f>
        <v>8.6607398910238109E-2</v>
      </c>
      <c r="L22" s="13">
        <f>SUM(C22,F22,I22)</f>
        <v>3.8252314814814788E-2</v>
      </c>
      <c r="M22" s="19"/>
      <c r="N22" s="14">
        <f>IFERROR(L22/L$30,0)</f>
        <v>7.7089942153386756E-2</v>
      </c>
    </row>
    <row r="23" spans="2:14" s="5" customFormat="1" x14ac:dyDescent="0.25">
      <c r="B23" s="18" t="s">
        <v>16</v>
      </c>
      <c r="C23" s="11">
        <v>7.7546296296296304E-4</v>
      </c>
      <c r="D23" s="19"/>
      <c r="E23" s="12">
        <f t="shared" ref="E23:E27" si="10">IFERROR(C23/C$30,0)</f>
        <v>3.0515576607760978E-3</v>
      </c>
      <c r="F23" s="11">
        <v>0</v>
      </c>
      <c r="G23" s="19"/>
      <c r="H23" s="12">
        <f t="shared" ref="H23:H27" si="11">IFERROR(F23/F$30,0)</f>
        <v>0</v>
      </c>
      <c r="I23" s="11">
        <v>7.4074074074074103E-4</v>
      </c>
      <c r="J23" s="19"/>
      <c r="K23" s="12">
        <f t="shared" ref="K23:K27" si="12">IFERROR(I23/I$30,0)</f>
        <v>4.5884714654430749E-3</v>
      </c>
      <c r="L23" s="13">
        <f t="shared" ref="L23:L27" si="13">SUM(C23,F23,I23)</f>
        <v>1.5162037037037041E-3</v>
      </c>
      <c r="M23" s="19"/>
      <c r="N23" s="14">
        <f t="shared" ref="N23:N27" si="14">IFERROR(L23/L$30,0)</f>
        <v>3.0556073894383285E-3</v>
      </c>
    </row>
    <row r="24" spans="2:14" s="5" customFormat="1" x14ac:dyDescent="0.25">
      <c r="B24" s="18" t="s">
        <v>17</v>
      </c>
      <c r="C24" s="11">
        <v>4.0509259259259301E-4</v>
      </c>
      <c r="D24" s="19"/>
      <c r="E24" s="12">
        <f t="shared" si="10"/>
        <v>1.5940972854800526E-3</v>
      </c>
      <c r="F24" s="11">
        <v>0</v>
      </c>
      <c r="G24" s="19"/>
      <c r="H24" s="12">
        <f t="shared" si="11"/>
        <v>0</v>
      </c>
      <c r="I24" s="11">
        <v>0</v>
      </c>
      <c r="J24" s="19"/>
      <c r="K24" s="12">
        <f t="shared" si="12"/>
        <v>0</v>
      </c>
      <c r="L24" s="13">
        <f t="shared" si="13"/>
        <v>4.0509259259259301E-4</v>
      </c>
      <c r="M24" s="19"/>
      <c r="N24" s="14">
        <f t="shared" si="14"/>
        <v>8.1638365366672964E-4</v>
      </c>
    </row>
    <row r="25" spans="2:14" s="5" customFormat="1" x14ac:dyDescent="0.25">
      <c r="B25" s="18" t="s">
        <v>18</v>
      </c>
      <c r="C25" s="11">
        <v>4.0092592592592603E-2</v>
      </c>
      <c r="D25" s="19"/>
      <c r="E25" s="12">
        <f t="shared" si="10"/>
        <v>0.15777008562579709</v>
      </c>
      <c r="F25" s="11">
        <v>1.08796296296296E-2</v>
      </c>
      <c r="G25" s="19"/>
      <c r="H25" s="12">
        <f t="shared" si="11"/>
        <v>0.13490241102181369</v>
      </c>
      <c r="I25" s="11">
        <v>2.8125000000000001E-2</v>
      </c>
      <c r="J25" s="19"/>
      <c r="K25" s="12">
        <f t="shared" si="12"/>
        <v>0.17421852595354168</v>
      </c>
      <c r="L25" s="13">
        <f t="shared" si="13"/>
        <v>7.9097222222222208E-2</v>
      </c>
      <c r="M25" s="19"/>
      <c r="N25" s="14">
        <f t="shared" si="14"/>
        <v>0.15940473969024066</v>
      </c>
    </row>
    <row r="26" spans="2:14" s="5" customFormat="1" x14ac:dyDescent="0.25">
      <c r="B26" s="18" t="s">
        <v>19</v>
      </c>
      <c r="C26" s="11">
        <v>7.3055555555555596E-2</v>
      </c>
      <c r="D26" s="19"/>
      <c r="E26" s="12">
        <f t="shared" si="10"/>
        <v>0.28748405902714536</v>
      </c>
      <c r="F26" s="11">
        <v>3.07638888888889E-2</v>
      </c>
      <c r="G26" s="19"/>
      <c r="H26" s="12">
        <f t="shared" si="11"/>
        <v>0.38145809414466159</v>
      </c>
      <c r="I26" s="11">
        <v>4.1655092592592598E-2</v>
      </c>
      <c r="J26" s="19"/>
      <c r="K26" s="12">
        <f t="shared" si="12"/>
        <v>0.25802982506452532</v>
      </c>
      <c r="L26" s="13">
        <f t="shared" si="13"/>
        <v>0.14547453703703708</v>
      </c>
      <c r="M26" s="19"/>
      <c r="N26" s="14">
        <f t="shared" si="14"/>
        <v>0.29317503265534622</v>
      </c>
    </row>
    <row r="27" spans="2:14" s="5" customFormat="1" ht="15.75" thickBot="1" x14ac:dyDescent="0.3">
      <c r="B27" s="23" t="s">
        <v>20</v>
      </c>
      <c r="C27" s="20">
        <v>1.52777777777778E-3</v>
      </c>
      <c r="D27" s="24"/>
      <c r="E27" s="21">
        <f t="shared" si="10"/>
        <v>6.012024048096201E-3</v>
      </c>
      <c r="F27" s="20">
        <v>0</v>
      </c>
      <c r="G27" s="24"/>
      <c r="H27" s="21">
        <f t="shared" si="11"/>
        <v>0</v>
      </c>
      <c r="I27" s="20">
        <v>1.41203703703704E-3</v>
      </c>
      <c r="J27" s="24"/>
      <c r="K27" s="21">
        <f t="shared" si="12"/>
        <v>8.7467737310008755E-3</v>
      </c>
      <c r="L27" s="13">
        <f t="shared" si="13"/>
        <v>2.93981481481482E-3</v>
      </c>
      <c r="M27" s="24"/>
      <c r="N27" s="22">
        <f t="shared" si="14"/>
        <v>5.9246128008956997E-3</v>
      </c>
    </row>
    <row r="28" spans="2:14" s="5" customFormat="1" ht="16.5" thickTop="1" thickBot="1" x14ac:dyDescent="0.3">
      <c r="B28" s="31" t="s">
        <v>3</v>
      </c>
      <c r="C28" s="32">
        <f>SUM(C22:C27)</f>
        <v>0.13628472222222224</v>
      </c>
      <c r="D28" s="33"/>
      <c r="E28" s="33">
        <f>IFERROR(SUM(E22:E27),0)</f>
        <v>0.53629987247221722</v>
      </c>
      <c r="F28" s="32">
        <f>SUM(F22:F27)</f>
        <v>4.5486111111111088E-2</v>
      </c>
      <c r="G28" s="33"/>
      <c r="H28" s="33">
        <f>IFERROR(SUM(H22:H27),0)</f>
        <v>0.56400688863375426</v>
      </c>
      <c r="I28" s="32">
        <f>SUM(I22:I27)</f>
        <v>8.5914351851851894E-2</v>
      </c>
      <c r="J28" s="33"/>
      <c r="K28" s="33">
        <f>IFERROR(SUM(K22:K27),0)</f>
        <v>0.5321909951247491</v>
      </c>
      <c r="L28" s="32">
        <f>SUM(L22:L27)</f>
        <v>0.26768518518518519</v>
      </c>
      <c r="M28" s="33"/>
      <c r="N28" s="34">
        <f>IFERROR(SUM(N22:N27),0)</f>
        <v>0.53946631834297443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0.25412037037037039</v>
      </c>
      <c r="D30" s="35"/>
      <c r="E30" s="36">
        <f>IFERROR(SUM(E19,E28),0)</f>
        <v>1.0000000000000002</v>
      </c>
      <c r="F30" s="32">
        <f>SUM(F19,F28)</f>
        <v>8.0648148148148122E-2</v>
      </c>
      <c r="G30" s="35"/>
      <c r="H30" s="36">
        <f>IFERROR(SUM(H19,H28),0)</f>
        <v>1</v>
      </c>
      <c r="I30" s="32">
        <f>SUM(I19,I28)</f>
        <v>0.16143518518518524</v>
      </c>
      <c r="J30" s="35"/>
      <c r="K30" s="36">
        <f>IFERROR(SUM(K19,K28),0)</f>
        <v>1</v>
      </c>
      <c r="L30" s="37">
        <f>SUM(L19,L28)</f>
        <v>0.49620370370370376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80" t="s">
        <v>180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2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topLeftCell="A7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83" t="s">
        <v>35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2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3.46643518518518E-2</v>
      </c>
      <c r="D7" s="12">
        <f t="shared" ref="D7:D18" si="0">IFERROR(C7/C$19,0)</f>
        <v>0.23431387889219185</v>
      </c>
      <c r="E7" s="12">
        <f t="shared" ref="E7:E18" si="1">IFERROR(C7/C$30,0)</f>
        <v>0.11322395282020252</v>
      </c>
      <c r="F7" s="11">
        <v>9.0277777777777804E-3</v>
      </c>
      <c r="G7" s="12">
        <f t="shared" ref="G7:G18" si="2">IFERROR(F7/F$19,0)</f>
        <v>0.18620195750775831</v>
      </c>
      <c r="H7" s="12">
        <f t="shared" ref="H7:H18" si="3">IFERROR(F7/F$30,0)</f>
        <v>8.7199552822806073E-2</v>
      </c>
      <c r="I7" s="11">
        <v>2.2037037037037001E-2</v>
      </c>
      <c r="J7" s="12">
        <f t="shared" ref="J7:J18" si="4">IFERROR(I7/I$19,0)</f>
        <v>0.23761387744914486</v>
      </c>
      <c r="K7" s="12">
        <f t="shared" ref="K7:K18" si="5">IFERROR(I7/I$30,0)</f>
        <v>0.11443683134992171</v>
      </c>
      <c r="L7" s="13">
        <f>SUM(C7,F7,I7)</f>
        <v>6.5729166666666589E-2</v>
      </c>
      <c r="M7" s="12">
        <f t="shared" ref="M7:M16" si="6">IFERROR(L7/L$19,0)</f>
        <v>0.22730547550432256</v>
      </c>
      <c r="N7" s="14">
        <f t="shared" ref="N7:N16" si="7">IFERROR(L7/L$30,0)</f>
        <v>0.10913808013836832</v>
      </c>
    </row>
    <row r="8" spans="2:14" x14ac:dyDescent="0.25">
      <c r="B8" s="150" t="s">
        <v>116</v>
      </c>
      <c r="C8" s="11">
        <v>3.2326388888888898E-2</v>
      </c>
      <c r="D8" s="12">
        <f t="shared" si="0"/>
        <v>0.21851040525739332</v>
      </c>
      <c r="E8" s="12">
        <f t="shared" si="1"/>
        <v>0.10558747920762143</v>
      </c>
      <c r="F8" s="11">
        <v>9.4097222222222204E-3</v>
      </c>
      <c r="G8" s="12">
        <f t="shared" si="2"/>
        <v>0.19407973263308645</v>
      </c>
      <c r="H8" s="12">
        <f t="shared" si="3"/>
        <v>9.0888764673001679E-2</v>
      </c>
      <c r="I8" s="11">
        <v>2.0659722222222201E-2</v>
      </c>
      <c r="J8" s="12">
        <f t="shared" si="4"/>
        <v>0.22276301010857344</v>
      </c>
      <c r="K8" s="12">
        <f t="shared" si="5"/>
        <v>0.10728452939055166</v>
      </c>
      <c r="L8" s="13">
        <f t="shared" ref="L8:L18" si="8">SUM(C8,F8,I8)</f>
        <v>6.2395833333333317E-2</v>
      </c>
      <c r="M8" s="12">
        <f t="shared" si="6"/>
        <v>0.21577809798270894</v>
      </c>
      <c r="N8" s="14">
        <f t="shared" si="7"/>
        <v>0.10360334390314213</v>
      </c>
    </row>
    <row r="9" spans="2:14" x14ac:dyDescent="0.25">
      <c r="B9" s="10" t="s">
        <v>51</v>
      </c>
      <c r="C9" s="11">
        <v>1.70717592592593E-2</v>
      </c>
      <c r="D9" s="12">
        <f t="shared" si="0"/>
        <v>0.11539665154123016</v>
      </c>
      <c r="E9" s="12">
        <f t="shared" si="1"/>
        <v>5.5761379101769405E-2</v>
      </c>
      <c r="F9" s="11">
        <v>4.21296296296296E-3</v>
      </c>
      <c r="G9" s="12">
        <f t="shared" si="2"/>
        <v>8.6894246836953792E-2</v>
      </c>
      <c r="H9" s="12">
        <f t="shared" si="3"/>
        <v>4.0693124650642794E-2</v>
      </c>
      <c r="I9" s="11">
        <v>8.2060185185185205E-3</v>
      </c>
      <c r="J9" s="12">
        <f t="shared" si="4"/>
        <v>8.8481218020716401E-2</v>
      </c>
      <c r="K9" s="12">
        <f t="shared" si="5"/>
        <v>4.2613294867171553E-2</v>
      </c>
      <c r="L9" s="13">
        <f t="shared" si="8"/>
        <v>2.9490740740740783E-2</v>
      </c>
      <c r="M9" s="12">
        <f t="shared" si="6"/>
        <v>0.101985270573167</v>
      </c>
      <c r="N9" s="14">
        <f t="shared" si="7"/>
        <v>4.8967041414432678E-2</v>
      </c>
    </row>
    <row r="10" spans="2:14" x14ac:dyDescent="0.25">
      <c r="B10" s="10" t="s">
        <v>11</v>
      </c>
      <c r="C10" s="11">
        <v>3.4768518518518497E-2</v>
      </c>
      <c r="D10" s="12">
        <f t="shared" si="0"/>
        <v>0.23501799405413856</v>
      </c>
      <c r="E10" s="12">
        <f t="shared" si="1"/>
        <v>0.11356419174353544</v>
      </c>
      <c r="F10" s="11">
        <v>0.01</v>
      </c>
      <c r="G10" s="12">
        <f t="shared" si="2"/>
        <v>0.20625447600859376</v>
      </c>
      <c r="H10" s="12">
        <f t="shared" si="3"/>
        <v>9.6590273896031323E-2</v>
      </c>
      <c r="I10" s="11">
        <v>2.2314814814814801E-2</v>
      </c>
      <c r="J10" s="12">
        <f t="shared" si="4"/>
        <v>0.24060901035816795</v>
      </c>
      <c r="K10" s="12">
        <f t="shared" si="5"/>
        <v>0.11587931241735781</v>
      </c>
      <c r="L10" s="13">
        <f t="shared" si="8"/>
        <v>6.70833333333333E-2</v>
      </c>
      <c r="M10" s="12">
        <f t="shared" si="6"/>
        <v>0.23198847262247835</v>
      </c>
      <c r="N10" s="14">
        <f t="shared" si="7"/>
        <v>0.11138656673392908</v>
      </c>
    </row>
    <row r="11" spans="2:14" x14ac:dyDescent="0.25">
      <c r="B11" s="10" t="s">
        <v>12</v>
      </c>
      <c r="C11" s="11">
        <v>1.0335648148148101E-2</v>
      </c>
      <c r="D11" s="12">
        <f t="shared" si="0"/>
        <v>6.9863871068690048E-2</v>
      </c>
      <c r="E11" s="12">
        <f t="shared" si="1"/>
        <v>3.3759262059579478E-2</v>
      </c>
      <c r="F11" s="11">
        <v>9.2592592592592596E-4</v>
      </c>
      <c r="G11" s="12">
        <f t="shared" si="2"/>
        <v>1.9097636667462385E-2</v>
      </c>
      <c r="H11" s="12">
        <f t="shared" si="3"/>
        <v>8.9435438792621596E-3</v>
      </c>
      <c r="I11" s="11">
        <v>4.21296296296296E-3</v>
      </c>
      <c r="J11" s="12">
        <f t="shared" si="4"/>
        <v>4.5426182453513035E-2</v>
      </c>
      <c r="K11" s="12">
        <f t="shared" si="5"/>
        <v>2.187762952277917E-2</v>
      </c>
      <c r="L11" s="13">
        <f t="shared" si="8"/>
        <v>1.5474537037036986E-2</v>
      </c>
      <c r="M11" s="12">
        <f t="shared" si="6"/>
        <v>5.351424911943628E-2</v>
      </c>
      <c r="N11" s="14">
        <f t="shared" si="7"/>
        <v>2.5694244258671974E-2</v>
      </c>
    </row>
    <row r="12" spans="2:14" x14ac:dyDescent="0.25">
      <c r="B12" s="10" t="s">
        <v>182</v>
      </c>
      <c r="C12" s="11">
        <v>7.3379629629629602E-3</v>
      </c>
      <c r="D12" s="12">
        <f t="shared" si="0"/>
        <v>4.9601001408230316E-2</v>
      </c>
      <c r="E12" s="12">
        <f t="shared" si="1"/>
        <v>2.3967941932557087E-2</v>
      </c>
      <c r="F12" s="11">
        <v>7.1759259259259302E-4</v>
      </c>
      <c r="G12" s="12">
        <f t="shared" si="2"/>
        <v>1.4800668417283358E-2</v>
      </c>
      <c r="H12" s="12">
        <f t="shared" si="3"/>
        <v>6.9312465064281775E-3</v>
      </c>
      <c r="I12" s="11">
        <v>6.4467592592592597E-3</v>
      </c>
      <c r="J12" s="12">
        <f t="shared" si="4"/>
        <v>6.9512042930238396E-2</v>
      </c>
      <c r="K12" s="12">
        <f t="shared" si="5"/>
        <v>3.3477581440076939E-2</v>
      </c>
      <c r="L12" s="13">
        <f t="shared" si="8"/>
        <v>1.4502314814814813E-2</v>
      </c>
      <c r="M12" s="12">
        <f t="shared" si="6"/>
        <v>5.0152097342299085E-2</v>
      </c>
      <c r="N12" s="14">
        <f t="shared" si="7"/>
        <v>2.4079946190064386E-2</v>
      </c>
    </row>
    <row r="13" spans="2:14" x14ac:dyDescent="0.25">
      <c r="B13" s="10" t="s">
        <v>123</v>
      </c>
      <c r="C13" s="11">
        <v>2.3611111111111098E-3</v>
      </c>
      <c r="D13" s="12">
        <f t="shared" si="0"/>
        <v>1.5959943670787041E-2</v>
      </c>
      <c r="E13" s="12">
        <f t="shared" si="1"/>
        <v>7.7120822622107959E-3</v>
      </c>
      <c r="F13" s="11">
        <v>1.2268518518518501E-3</v>
      </c>
      <c r="G13" s="12">
        <f t="shared" si="2"/>
        <v>2.5304368584387622E-2</v>
      </c>
      <c r="H13" s="12">
        <f t="shared" si="3"/>
        <v>1.1850195640022343E-2</v>
      </c>
      <c r="I13" s="11">
        <v>2.0601851851851901E-3</v>
      </c>
      <c r="J13" s="12">
        <f t="shared" si="4"/>
        <v>2.221390240858611E-2</v>
      </c>
      <c r="K13" s="12">
        <f t="shared" si="5"/>
        <v>1.0698401250150286E-2</v>
      </c>
      <c r="L13" s="13">
        <f t="shared" ref="L13:L14" si="9">SUM(C13,F13,I13)</f>
        <v>5.6481481481481504E-3</v>
      </c>
      <c r="M13" s="12">
        <f t="shared" si="6"/>
        <v>1.9532500800512342E-2</v>
      </c>
      <c r="N13" s="14">
        <f t="shared" si="7"/>
        <v>9.3783030652445538E-3</v>
      </c>
    </row>
    <row r="14" spans="2:14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226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x14ac:dyDescent="0.25">
      <c r="B16" s="10" t="s">
        <v>205</v>
      </c>
      <c r="C16" s="11">
        <v>3.3564814814814801E-4</v>
      </c>
      <c r="D16" s="12">
        <f t="shared" si="0"/>
        <v>2.2688155218275699E-3</v>
      </c>
      <c r="E16" s="12">
        <f t="shared" si="1"/>
        <v>1.0963254196280055E-3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3.3564814814814801E-4</v>
      </c>
      <c r="M16" s="12">
        <f t="shared" si="6"/>
        <v>1.1607428754402817E-3</v>
      </c>
      <c r="N16" s="14">
        <f t="shared" si="7"/>
        <v>5.5731719035264726E-4</v>
      </c>
    </row>
    <row r="17" spans="2:14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8.7384259259259307E-3</v>
      </c>
      <c r="D18" s="12">
        <f t="shared" si="0"/>
        <v>5.9067438585510924E-2</v>
      </c>
      <c r="E18" s="12">
        <f t="shared" si="1"/>
        <v>2.854226523514293E-2</v>
      </c>
      <c r="F18" s="11">
        <v>1.2962962962963001E-2</v>
      </c>
      <c r="G18" s="12">
        <f t="shared" si="2"/>
        <v>0.26736691334447416</v>
      </c>
      <c r="H18" s="12">
        <f t="shared" si="3"/>
        <v>0.12520961430967059</v>
      </c>
      <c r="I18" s="11">
        <v>6.8055555555555603E-3</v>
      </c>
      <c r="J18" s="12">
        <f t="shared" si="4"/>
        <v>7.3380756271059611E-2</v>
      </c>
      <c r="K18" s="12">
        <f t="shared" si="5"/>
        <v>3.5340786152181787E-2</v>
      </c>
      <c r="L18" s="13">
        <f t="shared" si="8"/>
        <v>2.8506944444444491E-2</v>
      </c>
      <c r="M18" s="12">
        <f>IFERROR(L18/L$19,0)</f>
        <v>9.8583093179635164E-2</v>
      </c>
      <c r="N18" s="14">
        <f>IFERROR(L18/L$30,0)</f>
        <v>4.7333525511674926E-2</v>
      </c>
    </row>
    <row r="19" spans="2:14" ht="16.5" thickTop="1" thickBot="1" x14ac:dyDescent="0.3">
      <c r="B19" s="31" t="s">
        <v>3</v>
      </c>
      <c r="C19" s="32">
        <f>SUM(C7:C18)</f>
        <v>0.14793981481481477</v>
      </c>
      <c r="D19" s="33">
        <f>IFERROR(SUM(D7:D18),0)</f>
        <v>0.99999999999999978</v>
      </c>
      <c r="E19" s="33">
        <f>IFERROR(SUM(E7:E18),0)</f>
        <v>0.48321487978224709</v>
      </c>
      <c r="F19" s="32">
        <f>SUM(F7:F18)</f>
        <v>4.8483796296296337E-2</v>
      </c>
      <c r="G19" s="33">
        <f>IFERROR(SUM(G7:G18),0)</f>
        <v>0.99999999999999989</v>
      </c>
      <c r="H19" s="33">
        <f>IFERROR(SUM(H7:H18),0)</f>
        <v>0.46830631637786513</v>
      </c>
      <c r="I19" s="32">
        <f>SUM(I7:I18)</f>
        <v>9.2743055555555509E-2</v>
      </c>
      <c r="J19" s="33">
        <f>IFERROR(SUM(J7:J18),0)</f>
        <v>0.99999999999999978</v>
      </c>
      <c r="K19" s="33">
        <f>IFERROR(SUM(K7:K18),0)</f>
        <v>0.48160836639019095</v>
      </c>
      <c r="L19" s="32">
        <f>SUM(L7:L18)</f>
        <v>0.28916666666666657</v>
      </c>
      <c r="M19" s="33">
        <f>IFERROR(SUM(M7:M18),0)</f>
        <v>1</v>
      </c>
      <c r="N19" s="34">
        <f>IFERROR(SUM(N7:N18),0)</f>
        <v>0.48013836840588059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2.4895833333333301E-2</v>
      </c>
      <c r="D22" s="19"/>
      <c r="E22" s="12">
        <f>IFERROR(C22/C$30,0)</f>
        <v>8.1317102676546127E-2</v>
      </c>
      <c r="F22" s="11">
        <v>6.1226851851851902E-3</v>
      </c>
      <c r="G22" s="19"/>
      <c r="H22" s="12">
        <f>IFERROR(F22/F$30,0)</f>
        <v>5.9139183901621074E-2</v>
      </c>
      <c r="I22" s="11">
        <v>1.6979166666666701E-2</v>
      </c>
      <c r="J22" s="19"/>
      <c r="K22" s="12">
        <f>IFERROR(I22/I$30,0)</f>
        <v>8.8171655247025083E-2</v>
      </c>
      <c r="L22" s="13">
        <f>SUM(C22,F22,I22)</f>
        <v>4.7997685185185192E-2</v>
      </c>
      <c r="M22" s="19"/>
      <c r="N22" s="14">
        <f>IFERROR(L22/L$30,0)</f>
        <v>7.9696358220428601E-2</v>
      </c>
    </row>
    <row r="23" spans="2:14" x14ac:dyDescent="0.25">
      <c r="B23" s="18" t="s">
        <v>16</v>
      </c>
      <c r="C23" s="11">
        <v>9.1435185185185196E-4</v>
      </c>
      <c r="D23" s="19"/>
      <c r="E23" s="12">
        <f t="shared" ref="E23:E27" si="10">IFERROR(C23/C$30,0)</f>
        <v>2.9865416603659474E-3</v>
      </c>
      <c r="F23" s="11">
        <v>0</v>
      </c>
      <c r="G23" s="19"/>
      <c r="H23" s="12">
        <f t="shared" ref="H23:H27" si="11">IFERROR(F23/F$30,0)</f>
        <v>0</v>
      </c>
      <c r="I23" s="11">
        <v>7.4074074074074103E-4</v>
      </c>
      <c r="J23" s="19"/>
      <c r="K23" s="12">
        <f t="shared" ref="K23:K27" si="12">IFERROR(I23/I$30,0)</f>
        <v>3.8466161798293087E-3</v>
      </c>
      <c r="L23" s="13">
        <f t="shared" ref="L23:L27" si="13">SUM(C23,F23,I23)</f>
        <v>1.655092592592593E-3</v>
      </c>
      <c r="M23" s="19"/>
      <c r="N23" s="14">
        <f t="shared" ref="N23:N27" si="14">IFERROR(L23/L$30,0)</f>
        <v>2.7481502834630555E-3</v>
      </c>
    </row>
    <row r="24" spans="2:14" x14ac:dyDescent="0.25">
      <c r="B24" s="18" t="s">
        <v>17</v>
      </c>
      <c r="C24" s="11">
        <v>7.0601851851851804E-4</v>
      </c>
      <c r="D24" s="19"/>
      <c r="E24" s="12">
        <f t="shared" si="10"/>
        <v>2.306063813700287E-3</v>
      </c>
      <c r="F24" s="11">
        <v>1.7361111111111101E-4</v>
      </c>
      <c r="G24" s="19"/>
      <c r="H24" s="12">
        <f t="shared" si="11"/>
        <v>1.6769144773616537E-3</v>
      </c>
      <c r="I24" s="11">
        <v>0</v>
      </c>
      <c r="J24" s="19"/>
      <c r="K24" s="12">
        <f t="shared" si="12"/>
        <v>0</v>
      </c>
      <c r="L24" s="13">
        <f t="shared" si="13"/>
        <v>8.7962962962962908E-4</v>
      </c>
      <c r="M24" s="19"/>
      <c r="N24" s="14">
        <f t="shared" si="14"/>
        <v>1.4605553954069373E-3</v>
      </c>
    </row>
    <row r="25" spans="2:14" x14ac:dyDescent="0.25">
      <c r="B25" s="18" t="s">
        <v>18</v>
      </c>
      <c r="C25" s="11">
        <v>4.6099537037037001E-2</v>
      </c>
      <c r="D25" s="19"/>
      <c r="E25" s="12">
        <f t="shared" si="10"/>
        <v>0.15057462573718428</v>
      </c>
      <c r="F25" s="11">
        <v>1.3518518518518499E-2</v>
      </c>
      <c r="G25" s="19"/>
      <c r="H25" s="12">
        <f t="shared" si="11"/>
        <v>0.13057574063722732</v>
      </c>
      <c r="I25" s="11">
        <v>3.1550925925925899E-2</v>
      </c>
      <c r="J25" s="19"/>
      <c r="K25" s="12">
        <f t="shared" si="12"/>
        <v>0.16384180790960443</v>
      </c>
      <c r="L25" s="13">
        <f t="shared" si="13"/>
        <v>9.1168981481481393E-2</v>
      </c>
      <c r="M25" s="19"/>
      <c r="N25" s="14">
        <f t="shared" si="14"/>
        <v>0.15137887960026897</v>
      </c>
    </row>
    <row r="26" spans="2:14" x14ac:dyDescent="0.25">
      <c r="B26" s="18" t="s">
        <v>19</v>
      </c>
      <c r="C26" s="11">
        <v>8.3391203703703703E-2</v>
      </c>
      <c r="D26" s="19"/>
      <c r="E26" s="12">
        <f t="shared" si="10"/>
        <v>0.27238016029033735</v>
      </c>
      <c r="F26" s="11">
        <v>3.5115740740740697E-2</v>
      </c>
      <c r="G26" s="19"/>
      <c r="H26" s="12">
        <f t="shared" si="11"/>
        <v>0.33918390162101697</v>
      </c>
      <c r="I26" s="11">
        <v>4.9062500000000002E-2</v>
      </c>
      <c r="J26" s="19"/>
      <c r="K26" s="12">
        <f t="shared" si="12"/>
        <v>0.25477821853588178</v>
      </c>
      <c r="L26" s="13">
        <f t="shared" si="13"/>
        <v>0.16756944444444441</v>
      </c>
      <c r="M26" s="19"/>
      <c r="N26" s="14">
        <f t="shared" si="14"/>
        <v>0.27823580282502164</v>
      </c>
    </row>
    <row r="27" spans="2:14" ht="15.75" thickBot="1" x14ac:dyDescent="0.3">
      <c r="B27" s="23" t="s">
        <v>20</v>
      </c>
      <c r="C27" s="20">
        <v>2.21064814814815E-3</v>
      </c>
      <c r="D27" s="24"/>
      <c r="E27" s="21">
        <f t="shared" si="10"/>
        <v>7.2206260396189418E-3</v>
      </c>
      <c r="F27" s="20">
        <v>1.15740740740741E-4</v>
      </c>
      <c r="G27" s="24"/>
      <c r="H27" s="21">
        <f t="shared" si="11"/>
        <v>1.1179429849077723E-3</v>
      </c>
      <c r="I27" s="20">
        <v>1.49305555555556E-3</v>
      </c>
      <c r="J27" s="24"/>
      <c r="K27" s="21">
        <f t="shared" si="12"/>
        <v>7.7533357374684701E-3</v>
      </c>
      <c r="L27" s="13">
        <f t="shared" si="13"/>
        <v>3.8194444444444508E-3</v>
      </c>
      <c r="M27" s="24"/>
      <c r="N27" s="22">
        <f t="shared" si="14"/>
        <v>6.3418852695301372E-3</v>
      </c>
    </row>
    <row r="28" spans="2:14" ht="16.5" thickTop="1" thickBot="1" x14ac:dyDescent="0.3">
      <c r="B28" s="31" t="s">
        <v>3</v>
      </c>
      <c r="C28" s="32">
        <f>SUM(C22:C27)</f>
        <v>0.15821759259259252</v>
      </c>
      <c r="D28" s="33"/>
      <c r="E28" s="33">
        <f>IFERROR(SUM(E22:E27),0)</f>
        <v>0.51678512021775291</v>
      </c>
      <c r="F28" s="32">
        <f>SUM(F22:F27)</f>
        <v>5.5046296296296239E-2</v>
      </c>
      <c r="G28" s="33"/>
      <c r="H28" s="33">
        <f>IFERROR(SUM(H22:H27),0)</f>
        <v>0.53169368362213476</v>
      </c>
      <c r="I28" s="32">
        <f>SUM(I22:I27)</f>
        <v>9.9826388888888895E-2</v>
      </c>
      <c r="J28" s="33"/>
      <c r="K28" s="33">
        <f>IFERROR(SUM(K22:K27),0)</f>
        <v>0.51839163360980911</v>
      </c>
      <c r="L28" s="32">
        <f>SUM(L22:L27)</f>
        <v>0.31309027777777765</v>
      </c>
      <c r="M28" s="33"/>
      <c r="N28" s="34">
        <f>IFERROR(SUM(N22:N27),0)</f>
        <v>0.51986163159411936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0.30615740740740727</v>
      </c>
      <c r="D30" s="35"/>
      <c r="E30" s="36">
        <f>IFERROR(SUM(E19,E28),0)</f>
        <v>1</v>
      </c>
      <c r="F30" s="32">
        <f>SUM(F19,F28)</f>
        <v>0.10353009259259258</v>
      </c>
      <c r="G30" s="35"/>
      <c r="H30" s="36">
        <f>IFERROR(SUM(H19,H28),0)</f>
        <v>0.99999999999999989</v>
      </c>
      <c r="I30" s="32">
        <f>SUM(I19,I28)</f>
        <v>0.1925694444444444</v>
      </c>
      <c r="J30" s="35"/>
      <c r="K30" s="36">
        <f>IFERROR(SUM(K19,K28),0)</f>
        <v>1</v>
      </c>
      <c r="L30" s="37">
        <f>SUM(L19,L28)</f>
        <v>0.60225694444444422</v>
      </c>
      <c r="M30" s="35"/>
      <c r="N30" s="38">
        <f>IFERROR(SUM(N19,N28),0)</f>
        <v>1</v>
      </c>
    </row>
    <row r="31" spans="2:14" ht="66" customHeight="1" thickTop="1" thickBot="1" x14ac:dyDescent="0.3">
      <c r="B31" s="180" t="s">
        <v>179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view="pageBreakPreview" topLeftCell="A7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3" t="s">
        <v>36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1.8726851851851901E-2</v>
      </c>
      <c r="D7" s="12">
        <f t="shared" ref="D7:D18" si="0">IFERROR(C7/C$19,0)</f>
        <v>0.26244931062449384</v>
      </c>
      <c r="E7" s="12">
        <f t="shared" ref="E7:E18" si="1">IFERROR(C7/C$30,0)</f>
        <v>0.12293898639921015</v>
      </c>
      <c r="F7" s="11">
        <v>2.2569444444444399E-3</v>
      </c>
      <c r="G7" s="12">
        <f t="shared" ref="G7:G18" si="2">IFERROR(F7/F$19,0)</f>
        <v>0.14705882352941152</v>
      </c>
      <c r="H7" s="12">
        <f t="shared" ref="H7:H18" si="3">IFERROR(F7/F$30,0)</f>
        <v>6.7826086956521633E-2</v>
      </c>
      <c r="I7" s="11">
        <v>2.0983796296296299E-2</v>
      </c>
      <c r="J7" s="12">
        <f t="shared" ref="J7:J18" si="4">IFERROR(I7/I$19,0)</f>
        <v>0.24202376184755028</v>
      </c>
      <c r="K7" s="14">
        <f t="shared" ref="K7:K18" si="5">IFERROR(I7/I$30,0)</f>
        <v>0.11305811923172855</v>
      </c>
    </row>
    <row r="8" spans="2:11" s="5" customFormat="1" x14ac:dyDescent="0.25">
      <c r="B8" s="150" t="s">
        <v>116</v>
      </c>
      <c r="C8" s="11">
        <v>2.7129629629629601E-2</v>
      </c>
      <c r="D8" s="12">
        <f t="shared" si="0"/>
        <v>0.38021086780210839</v>
      </c>
      <c r="E8" s="12">
        <f t="shared" si="1"/>
        <v>0.1781019679355671</v>
      </c>
      <c r="F8" s="11">
        <v>5.1967592592592603E-3</v>
      </c>
      <c r="G8" s="12">
        <f t="shared" si="2"/>
        <v>0.33861236802413291</v>
      </c>
      <c r="H8" s="12">
        <f t="shared" si="3"/>
        <v>0.15617391304347836</v>
      </c>
      <c r="I8" s="11">
        <v>3.2326388888888898E-2</v>
      </c>
      <c r="J8" s="12">
        <f t="shared" si="4"/>
        <v>0.37284741690028023</v>
      </c>
      <c r="K8" s="14">
        <f t="shared" si="5"/>
        <v>0.17417061611374401</v>
      </c>
    </row>
    <row r="9" spans="2:11" s="5" customFormat="1" x14ac:dyDescent="0.25">
      <c r="B9" s="10" t="s">
        <v>51</v>
      </c>
      <c r="C9" s="11">
        <v>4.4212962962962999E-3</v>
      </c>
      <c r="D9" s="12">
        <f t="shared" si="0"/>
        <v>6.1962692619626995E-2</v>
      </c>
      <c r="E9" s="12">
        <f t="shared" si="1"/>
        <v>2.9025150064584792E-2</v>
      </c>
      <c r="F9" s="11">
        <v>9.2592592592592596E-4</v>
      </c>
      <c r="G9" s="12">
        <f t="shared" si="2"/>
        <v>6.0331825037707412E-2</v>
      </c>
      <c r="H9" s="12">
        <f t="shared" si="3"/>
        <v>2.7826086956521751E-2</v>
      </c>
      <c r="I9" s="11">
        <v>5.3472222222222202E-3</v>
      </c>
      <c r="J9" s="12">
        <f t="shared" si="4"/>
        <v>6.1674008810572625E-2</v>
      </c>
      <c r="K9" s="14">
        <f t="shared" si="5"/>
        <v>2.8810177101521547E-2</v>
      </c>
    </row>
    <row r="10" spans="2:11" s="5" customFormat="1" x14ac:dyDescent="0.25">
      <c r="B10" s="10" t="s">
        <v>11</v>
      </c>
      <c r="C10" s="11">
        <v>1.0972222222222199E-2</v>
      </c>
      <c r="D10" s="12">
        <f t="shared" si="0"/>
        <v>0.1537712895377126</v>
      </c>
      <c r="E10" s="12">
        <f t="shared" si="1"/>
        <v>7.2031000683838484E-2</v>
      </c>
      <c r="F10" s="11">
        <v>3.6458333333333299E-3</v>
      </c>
      <c r="G10" s="12">
        <f t="shared" si="2"/>
        <v>0.2375565610859727</v>
      </c>
      <c r="H10" s="12">
        <f t="shared" si="3"/>
        <v>0.10956521739130429</v>
      </c>
      <c r="I10" s="11">
        <v>1.4618055555555599E-2</v>
      </c>
      <c r="J10" s="12">
        <f t="shared" si="4"/>
        <v>0.16860232278734522</v>
      </c>
      <c r="K10" s="14">
        <f t="shared" si="5"/>
        <v>7.8760289348965021E-2</v>
      </c>
    </row>
    <row r="11" spans="2:11" s="5" customFormat="1" x14ac:dyDescent="0.25">
      <c r="B11" s="10" t="s">
        <v>12</v>
      </c>
      <c r="C11" s="11">
        <v>1.79398148148148E-3</v>
      </c>
      <c r="D11" s="12">
        <f t="shared" si="0"/>
        <v>2.5141930251419288E-2</v>
      </c>
      <c r="E11" s="12">
        <f t="shared" si="1"/>
        <v>1.1777220575944072E-2</v>
      </c>
      <c r="F11" s="11">
        <v>8.4490740740740696E-4</v>
      </c>
      <c r="G11" s="12">
        <f t="shared" si="2"/>
        <v>5.5052790346907986E-2</v>
      </c>
      <c r="H11" s="12">
        <f t="shared" si="3"/>
        <v>2.5391304347826084E-2</v>
      </c>
      <c r="I11" s="11">
        <v>2.6388888888888898E-3</v>
      </c>
      <c r="J11" s="12">
        <f t="shared" si="4"/>
        <v>3.0436523828594308E-2</v>
      </c>
      <c r="K11" s="14">
        <f t="shared" si="5"/>
        <v>1.4218009478672982E-2</v>
      </c>
    </row>
    <row r="12" spans="2:11" s="5" customFormat="1" x14ac:dyDescent="0.25">
      <c r="B12" s="10" t="s">
        <v>182</v>
      </c>
      <c r="C12" s="11">
        <v>7.8703703703703705E-4</v>
      </c>
      <c r="D12" s="12">
        <f t="shared" si="0"/>
        <v>1.1030008110300084E-2</v>
      </c>
      <c r="E12" s="12">
        <f t="shared" si="1"/>
        <v>5.1667806397690166E-3</v>
      </c>
      <c r="F12" s="11">
        <v>4.6296296296296298E-4</v>
      </c>
      <c r="G12" s="12">
        <f t="shared" si="2"/>
        <v>3.0165912518853706E-2</v>
      </c>
      <c r="H12" s="12">
        <f t="shared" si="3"/>
        <v>1.3913043478260875E-2</v>
      </c>
      <c r="I12" s="11">
        <v>1.25E-3</v>
      </c>
      <c r="J12" s="12">
        <f t="shared" si="4"/>
        <v>1.4417300760913087E-2</v>
      </c>
      <c r="K12" s="14">
        <f t="shared" si="5"/>
        <v>6.7348465951608842E-3</v>
      </c>
    </row>
    <row r="13" spans="2:11" s="5" customFormat="1" x14ac:dyDescent="0.25">
      <c r="B13" s="10" t="s">
        <v>123</v>
      </c>
      <c r="C13" s="11">
        <v>1.9675925925925899E-4</v>
      </c>
      <c r="D13" s="12">
        <f t="shared" si="0"/>
        <v>2.7575020275750171E-3</v>
      </c>
      <c r="E13" s="12">
        <f t="shared" si="1"/>
        <v>1.2916951599422524E-3</v>
      </c>
      <c r="F13" s="11">
        <v>3.9351851851851901E-4</v>
      </c>
      <c r="G13" s="12">
        <f t="shared" si="2"/>
        <v>2.5641025641025682E-2</v>
      </c>
      <c r="H13" s="12">
        <f t="shared" si="3"/>
        <v>1.1826086956521759E-2</v>
      </c>
      <c r="I13" s="11">
        <v>5.90277777777778E-4</v>
      </c>
      <c r="J13" s="12">
        <f t="shared" si="4"/>
        <v>6.8081698037645161E-3</v>
      </c>
      <c r="K13" s="14">
        <f t="shared" si="5"/>
        <v>3.1803442254926409E-3</v>
      </c>
    </row>
    <row r="14" spans="2:11" s="5" customFormat="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1.2731481481481499E-4</v>
      </c>
      <c r="G14" s="12">
        <f t="shared" si="2"/>
        <v>8.2956259426847801E-3</v>
      </c>
      <c r="H14" s="12">
        <f t="shared" si="3"/>
        <v>3.8260869565217457E-3</v>
      </c>
      <c r="I14" s="11">
        <v>1.2731481481481499E-4</v>
      </c>
      <c r="J14" s="12">
        <f t="shared" si="4"/>
        <v>1.4684287812041128E-3</v>
      </c>
      <c r="K14" s="14">
        <f t="shared" si="5"/>
        <v>6.8595659765527622E-4</v>
      </c>
    </row>
    <row r="15" spans="2:11" s="5" customFormat="1" x14ac:dyDescent="0.25">
      <c r="B15" s="10" t="s">
        <v>226</v>
      </c>
      <c r="C15" s="11">
        <v>2.4305555555555601E-4</v>
      </c>
      <c r="D15" s="12">
        <f t="shared" si="0"/>
        <v>3.4063260340632677E-3</v>
      </c>
      <c r="E15" s="12">
        <f t="shared" si="1"/>
        <v>1.5956234328698463E-3</v>
      </c>
      <c r="F15" s="11">
        <v>0</v>
      </c>
      <c r="G15" s="12">
        <f t="shared" si="2"/>
        <v>0</v>
      </c>
      <c r="H15" s="12">
        <f t="shared" si="3"/>
        <v>0</v>
      </c>
      <c r="I15" s="11">
        <v>2.4305555555555601E-4</v>
      </c>
      <c r="J15" s="12">
        <f t="shared" si="4"/>
        <v>2.8033640368442165E-3</v>
      </c>
      <c r="K15" s="14">
        <f t="shared" si="5"/>
        <v>1.3095535046146187E-3</v>
      </c>
    </row>
    <row r="16" spans="2:11" s="5" customFormat="1" x14ac:dyDescent="0.25">
      <c r="B16" s="10" t="s">
        <v>205</v>
      </c>
      <c r="C16" s="11">
        <v>6.9444444444444404E-5</v>
      </c>
      <c r="D16" s="12">
        <f t="shared" si="0"/>
        <v>9.7323600973235982E-4</v>
      </c>
      <c r="E16" s="12">
        <f t="shared" si="1"/>
        <v>4.5589240939138354E-4</v>
      </c>
      <c r="F16" s="11">
        <v>1.6203703703703701E-4</v>
      </c>
      <c r="G16" s="12">
        <f t="shared" si="2"/>
        <v>1.0558069381598796E-2</v>
      </c>
      <c r="H16" s="12">
        <f t="shared" si="3"/>
        <v>4.8695652173913048E-3</v>
      </c>
      <c r="I16" s="11">
        <v>2.31481481481481E-4</v>
      </c>
      <c r="J16" s="12">
        <f t="shared" si="4"/>
        <v>2.6698705112801957E-3</v>
      </c>
      <c r="K16" s="14">
        <f t="shared" si="5"/>
        <v>1.2471938139186796E-3</v>
      </c>
    </row>
    <row r="17" spans="2:11" s="5" customFormat="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7.0138888888888898E-3</v>
      </c>
      <c r="D18" s="12">
        <f t="shared" si="0"/>
        <v>9.8296836982968414E-2</v>
      </c>
      <c r="E18" s="12">
        <f t="shared" si="1"/>
        <v>4.604513334852977E-2</v>
      </c>
      <c r="F18" s="11">
        <v>1.33101851851852E-3</v>
      </c>
      <c r="G18" s="12">
        <f t="shared" si="2"/>
        <v>8.6726998491704496E-2</v>
      </c>
      <c r="H18" s="12">
        <f t="shared" si="3"/>
        <v>4.0000000000000056E-2</v>
      </c>
      <c r="I18" s="11">
        <v>8.3449074074074103E-3</v>
      </c>
      <c r="J18" s="12">
        <f t="shared" si="4"/>
        <v>9.6248831931651291E-2</v>
      </c>
      <c r="K18" s="14">
        <f t="shared" si="5"/>
        <v>4.4961336991768512E-2</v>
      </c>
    </row>
    <row r="19" spans="2:11" s="5" customFormat="1" ht="16.5" thickTop="1" thickBot="1" x14ac:dyDescent="0.3">
      <c r="B19" s="31" t="s">
        <v>3</v>
      </c>
      <c r="C19" s="32">
        <f>SUM(C7:C18)</f>
        <v>7.1354166666666649E-2</v>
      </c>
      <c r="D19" s="33">
        <f>IFERROR(SUM(D7:D18),0)</f>
        <v>1</v>
      </c>
      <c r="E19" s="33">
        <f>IFERROR(SUM(E7:E18),0)</f>
        <v>0.46842945064964681</v>
      </c>
      <c r="F19" s="32">
        <f>SUM(F7:F18)</f>
        <v>1.5347222222222217E-2</v>
      </c>
      <c r="G19" s="33">
        <f>IFERROR(SUM(G7:G18),0)</f>
        <v>0.99999999999999989</v>
      </c>
      <c r="H19" s="33">
        <f>IFERROR(SUM(H7:H18),0)</f>
        <v>0.46121739130434791</v>
      </c>
      <c r="I19" s="32">
        <f>SUM(I7:I18)</f>
        <v>8.6701388888888939E-2</v>
      </c>
      <c r="J19" s="33">
        <f>IFERROR(SUM(J7:J18),0)</f>
        <v>1</v>
      </c>
      <c r="K19" s="34">
        <f>IFERROR(SUM(K7:K18),0)</f>
        <v>0.4671364430032427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1.5393518518518499E-3</v>
      </c>
      <c r="D22" s="19"/>
      <c r="E22" s="12">
        <f>IFERROR(C22/C$30,0)</f>
        <v>1.0105615074842329E-2</v>
      </c>
      <c r="F22" s="11">
        <v>2.5462962962963E-3</v>
      </c>
      <c r="G22" s="19"/>
      <c r="H22" s="12">
        <f>IFERROR(F22/F$30,0)</f>
        <v>7.6521739130434918E-2</v>
      </c>
      <c r="I22" s="11">
        <v>4.0856481481481499E-3</v>
      </c>
      <c r="J22" s="19"/>
      <c r="K22" s="14">
        <f>IFERROR(I22/I$30,0)</f>
        <v>2.2012970815664751E-2</v>
      </c>
    </row>
    <row r="23" spans="2:11" s="5" customFormat="1" x14ac:dyDescent="0.25">
      <c r="B23" s="18" t="s">
        <v>16</v>
      </c>
      <c r="C23" s="11">
        <v>1.8518518518518501E-4</v>
      </c>
      <c r="D23" s="19"/>
      <c r="E23" s="12">
        <f t="shared" ref="E23:E27" si="6">IFERROR(C23/C$30,0)</f>
        <v>1.2157130917103557E-3</v>
      </c>
      <c r="F23" s="11">
        <v>0</v>
      </c>
      <c r="G23" s="19"/>
      <c r="H23" s="12">
        <f t="shared" ref="H23:H27" si="7">IFERROR(F23/F$30,0)</f>
        <v>0</v>
      </c>
      <c r="I23" s="11">
        <v>1.8518518518518501E-4</v>
      </c>
      <c r="J23" s="19"/>
      <c r="K23" s="14">
        <f t="shared" ref="K23:K27" si="8">IFERROR(I23/I$30,0)</f>
        <v>9.9775505113494493E-4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8.7847222222222198E-3</v>
      </c>
      <c r="D25" s="19"/>
      <c r="E25" s="12">
        <f t="shared" si="6"/>
        <v>5.7670389788010035E-2</v>
      </c>
      <c r="F25" s="11">
        <v>3.6689814814814801E-3</v>
      </c>
      <c r="G25" s="19"/>
      <c r="H25" s="12">
        <f t="shared" si="7"/>
        <v>0.11026086956521738</v>
      </c>
      <c r="I25" s="11">
        <v>1.2453703703703699E-2</v>
      </c>
      <c r="J25" s="19"/>
      <c r="K25" s="14">
        <f t="shared" si="8"/>
        <v>6.7099027188825086E-2</v>
      </c>
    </row>
    <row r="26" spans="2:11" s="5" customFormat="1" x14ac:dyDescent="0.25">
      <c r="B26" s="18" t="s">
        <v>19</v>
      </c>
      <c r="C26" s="11">
        <v>6.8460648148148104E-2</v>
      </c>
      <c r="D26" s="19"/>
      <c r="E26" s="12">
        <f t="shared" si="6"/>
        <v>0.44943393359167222</v>
      </c>
      <c r="F26" s="11">
        <v>1.1157407407407401E-2</v>
      </c>
      <c r="G26" s="19"/>
      <c r="H26" s="12">
        <f t="shared" si="7"/>
        <v>0.33530434782608687</v>
      </c>
      <c r="I26" s="11">
        <v>7.9618055555555595E-2</v>
      </c>
      <c r="J26" s="19"/>
      <c r="K26" s="14">
        <f t="shared" si="8"/>
        <v>0.42897231229733096</v>
      </c>
    </row>
    <row r="27" spans="2:11" s="5" customFormat="1" ht="15.75" thickBot="1" x14ac:dyDescent="0.3">
      <c r="B27" s="23" t="s">
        <v>20</v>
      </c>
      <c r="C27" s="20">
        <v>2.0023148148148101E-3</v>
      </c>
      <c r="D27" s="24"/>
      <c r="E27" s="21">
        <f t="shared" si="6"/>
        <v>1.3144897804118202E-2</v>
      </c>
      <c r="F27" s="20">
        <v>5.5555555555555599E-4</v>
      </c>
      <c r="G27" s="24"/>
      <c r="H27" s="21">
        <f t="shared" si="7"/>
        <v>1.6695652173913063E-2</v>
      </c>
      <c r="I27" s="20">
        <v>2.5578703703703701E-3</v>
      </c>
      <c r="J27" s="24"/>
      <c r="K27" s="22">
        <f t="shared" si="8"/>
        <v>1.3781491643801437E-2</v>
      </c>
    </row>
    <row r="28" spans="2:11" s="5" customFormat="1" ht="16.5" thickTop="1" thickBot="1" x14ac:dyDescent="0.3">
      <c r="B28" s="31" t="s">
        <v>3</v>
      </c>
      <c r="C28" s="32">
        <f>SUM(C22:C27)</f>
        <v>8.0972222222222168E-2</v>
      </c>
      <c r="D28" s="33"/>
      <c r="E28" s="33">
        <f>IFERROR(SUM(E22:E27),0)</f>
        <v>0.53157054935035308</v>
      </c>
      <c r="F28" s="32">
        <f>SUM(F22:F27)</f>
        <v>1.7928240740740734E-2</v>
      </c>
      <c r="G28" s="33"/>
      <c r="H28" s="33">
        <f>IFERROR(SUM(H22:H27),0)</f>
        <v>0.53878260869565231</v>
      </c>
      <c r="I28" s="32">
        <f>SUM(I22:I27)</f>
        <v>9.8900462962963009E-2</v>
      </c>
      <c r="J28" s="33"/>
      <c r="K28" s="34">
        <f>IFERROR(SUM(K22:K27),0)</f>
        <v>0.53286355699675725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0.15232638888888883</v>
      </c>
      <c r="D30" s="35"/>
      <c r="E30" s="36">
        <f>IFERROR(SUM(E19,E28),0)</f>
        <v>0.99999999999999989</v>
      </c>
      <c r="F30" s="32">
        <f>SUM(F19,F28)</f>
        <v>3.3275462962962951E-2</v>
      </c>
      <c r="G30" s="35"/>
      <c r="H30" s="36">
        <f>IFERROR(SUM(H19,H28),0)</f>
        <v>1.0000000000000002</v>
      </c>
      <c r="I30" s="32">
        <f>SUM(I19,I28)</f>
        <v>0.18560185185185196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/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1"/>
  <sheetViews>
    <sheetView showGridLines="0" showZeros="0" view="pageBreakPreview" zoomScale="80" zoomScaleNormal="80" zoomScaleSheetLayoutView="80" zoomScalePageLayoutView="6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83" t="s">
        <v>29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2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8.8287037037036997E-2</v>
      </c>
      <c r="D7" s="12">
        <f t="shared" ref="D7:D18" si="0">IFERROR(C7/C$19,0)</f>
        <v>0.28308468789430702</v>
      </c>
      <c r="E7" s="12">
        <f t="shared" ref="E7:E18" si="1">IFERROR(C7/C$30,0)</f>
        <v>0.12850404312668448</v>
      </c>
      <c r="F7" s="11">
        <v>1.6539351851851899E-2</v>
      </c>
      <c r="G7" s="12">
        <f t="shared" ref="G7:G18" si="2">IFERROR(F7/F$19,0)</f>
        <v>0.28190964687315084</v>
      </c>
      <c r="H7" s="12">
        <f t="shared" ref="H7:H18" si="3">IFERROR(F7/F$30,0)</f>
        <v>0.11123219428660407</v>
      </c>
      <c r="I7" s="11">
        <v>2.68055555555556E-2</v>
      </c>
      <c r="J7" s="12">
        <f t="shared" ref="J7:J18" si="4">IFERROR(I7/I$19,0)</f>
        <v>0.27591136526090088</v>
      </c>
      <c r="K7" s="12">
        <f t="shared" ref="K7:K18" si="5">IFERROR(I7/I$30,0)</f>
        <v>0.12447597549177697</v>
      </c>
      <c r="L7" s="13">
        <f>SUM(C7,F7,I7)</f>
        <v>0.13163194444444451</v>
      </c>
      <c r="M7" s="12">
        <f t="shared" ref="M7:M18" si="6">IFERROR(L7/L$19,0)</f>
        <v>0.28144720235591086</v>
      </c>
      <c r="N7" s="14">
        <f t="shared" ref="N7:N18" si="7">IFERROR(L7/L$30,0)</f>
        <v>0.12523537379009611</v>
      </c>
    </row>
    <row r="8" spans="2:14" x14ac:dyDescent="0.25">
      <c r="B8" s="150" t="s">
        <v>116</v>
      </c>
      <c r="C8" s="11">
        <v>6.1087962962962997E-2</v>
      </c>
      <c r="D8" s="12">
        <f t="shared" si="0"/>
        <v>0.19587322793735631</v>
      </c>
      <c r="E8" s="12">
        <f t="shared" si="1"/>
        <v>8.8915094339622622E-2</v>
      </c>
      <c r="F8" s="11">
        <v>8.4490740740740707E-3</v>
      </c>
      <c r="G8" s="12">
        <f t="shared" si="2"/>
        <v>0.14401262576445026</v>
      </c>
      <c r="H8" s="12">
        <f t="shared" si="3"/>
        <v>5.6822604499104763E-2</v>
      </c>
      <c r="I8" s="11">
        <v>2.1712962962963E-2</v>
      </c>
      <c r="J8" s="12">
        <f t="shared" si="4"/>
        <v>0.22349297116988343</v>
      </c>
      <c r="K8" s="12">
        <f t="shared" si="5"/>
        <v>0.10082768999247566</v>
      </c>
      <c r="L8" s="13">
        <f t="shared" ref="L8:L18" si="8">SUM(C8,F8,I8)</f>
        <v>9.1250000000000067E-2</v>
      </c>
      <c r="M8" s="12">
        <f t="shared" si="6"/>
        <v>0.19510505085500762</v>
      </c>
      <c r="N8" s="14">
        <f t="shared" si="7"/>
        <v>8.6815764262825806E-2</v>
      </c>
    </row>
    <row r="9" spans="2:14" x14ac:dyDescent="0.25">
      <c r="B9" s="10" t="s">
        <v>51</v>
      </c>
      <c r="C9" s="11">
        <v>2.58796296296296E-2</v>
      </c>
      <c r="D9" s="12">
        <f t="shared" si="0"/>
        <v>8.298077636754983E-2</v>
      </c>
      <c r="E9" s="12">
        <f t="shared" si="1"/>
        <v>3.7668463611859763E-2</v>
      </c>
      <c r="F9" s="11">
        <v>2.9166666666666698E-3</v>
      </c>
      <c r="G9" s="12">
        <f t="shared" si="2"/>
        <v>4.9713947524166469E-2</v>
      </c>
      <c r="H9" s="12">
        <f t="shared" si="3"/>
        <v>1.9615474429827976E-2</v>
      </c>
      <c r="I9" s="11">
        <v>6.8287037037036997E-3</v>
      </c>
      <c r="J9" s="12">
        <f t="shared" si="4"/>
        <v>7.0288301167500497E-2</v>
      </c>
      <c r="K9" s="12">
        <f t="shared" si="5"/>
        <v>3.1710201010426708E-2</v>
      </c>
      <c r="L9" s="13">
        <f t="shared" si="8"/>
        <v>3.5624999999999969E-2</v>
      </c>
      <c r="M9" s="12">
        <f t="shared" si="6"/>
        <v>7.6171149991338477E-2</v>
      </c>
      <c r="N9" s="14">
        <f t="shared" si="7"/>
        <v>3.3893825773842895E-2</v>
      </c>
    </row>
    <row r="10" spans="2:14" x14ac:dyDescent="0.25">
      <c r="B10" s="10" t="s">
        <v>11</v>
      </c>
      <c r="C10" s="11">
        <v>7.0729166666666704E-2</v>
      </c>
      <c r="D10" s="12">
        <f t="shared" si="0"/>
        <v>0.22678690714762875</v>
      </c>
      <c r="E10" s="12">
        <f t="shared" si="1"/>
        <v>0.10294811320754714</v>
      </c>
      <c r="F10" s="11">
        <v>8.8541666666666699E-3</v>
      </c>
      <c r="G10" s="12">
        <f t="shared" si="2"/>
        <v>0.15091734069836238</v>
      </c>
      <c r="H10" s="12">
        <f t="shared" si="3"/>
        <v>5.9546975947692024E-2</v>
      </c>
      <c r="I10" s="11">
        <v>2.2592592592592602E-2</v>
      </c>
      <c r="J10" s="12">
        <f t="shared" si="4"/>
        <v>0.23254705742196796</v>
      </c>
      <c r="K10" s="12">
        <f t="shared" si="5"/>
        <v>0.10491239385144574</v>
      </c>
      <c r="L10" s="13">
        <f t="shared" si="8"/>
        <v>0.10217592592592598</v>
      </c>
      <c r="M10" s="12">
        <f t="shared" si="6"/>
        <v>0.2184661832760029</v>
      </c>
      <c r="N10" s="14">
        <f t="shared" si="7"/>
        <v>9.7210751764615175E-2</v>
      </c>
    </row>
    <row r="11" spans="2:14" x14ac:dyDescent="0.25">
      <c r="B11" s="10" t="s">
        <v>12</v>
      </c>
      <c r="C11" s="11">
        <v>1.55208333333333E-2</v>
      </c>
      <c r="D11" s="12">
        <f t="shared" si="0"/>
        <v>4.9766199064796159E-2</v>
      </c>
      <c r="E11" s="12">
        <f t="shared" si="1"/>
        <v>2.2590970350404246E-2</v>
      </c>
      <c r="F11" s="11">
        <v>6.3657407407407402E-4</v>
      </c>
      <c r="G11" s="12">
        <f t="shared" si="2"/>
        <v>1.0850266324718858E-2</v>
      </c>
      <c r="H11" s="12">
        <f t="shared" si="3"/>
        <v>4.2811551334941958E-3</v>
      </c>
      <c r="I11" s="11">
        <v>3.9351851851851796E-3</v>
      </c>
      <c r="J11" s="12">
        <f t="shared" si="4"/>
        <v>4.0505122706695165E-2</v>
      </c>
      <c r="K11" s="12">
        <f t="shared" si="5"/>
        <v>1.8273675158550967E-2</v>
      </c>
      <c r="L11" s="13">
        <f t="shared" si="8"/>
        <v>2.0092592592592554E-2</v>
      </c>
      <c r="M11" s="12">
        <f t="shared" si="6"/>
        <v>4.2960726570813339E-2</v>
      </c>
      <c r="N11" s="14">
        <f t="shared" si="7"/>
        <v>1.9116205829561795E-2</v>
      </c>
    </row>
    <row r="12" spans="2:14" x14ac:dyDescent="0.25">
      <c r="B12" s="10" t="s">
        <v>182</v>
      </c>
      <c r="C12" s="11">
        <v>1.6435185185185198E-2</v>
      </c>
      <c r="D12" s="12">
        <f t="shared" si="0"/>
        <v>5.269798856973211E-2</v>
      </c>
      <c r="E12" s="12">
        <f t="shared" si="1"/>
        <v>2.3921832884097036E-2</v>
      </c>
      <c r="F12" s="11">
        <v>7.1759259259259302E-4</v>
      </c>
      <c r="G12" s="12">
        <f t="shared" si="2"/>
        <v>1.2231209311501267E-2</v>
      </c>
      <c r="H12" s="12">
        <f t="shared" si="3"/>
        <v>4.8260294232116419E-3</v>
      </c>
      <c r="I12" s="11">
        <v>7.1064814814814801E-3</v>
      </c>
      <c r="J12" s="12">
        <f t="shared" si="4"/>
        <v>7.3147486299737829E-2</v>
      </c>
      <c r="K12" s="12">
        <f t="shared" si="5"/>
        <v>3.300010749220679E-2</v>
      </c>
      <c r="L12" s="13">
        <f t="shared" si="8"/>
        <v>2.4259259259259272E-2</v>
      </c>
      <c r="M12" s="12">
        <f t="shared" si="6"/>
        <v>5.1869633002548945E-2</v>
      </c>
      <c r="N12" s="14">
        <f t="shared" si="7"/>
        <v>2.3080395978549322E-2</v>
      </c>
    </row>
    <row r="13" spans="2:14" x14ac:dyDescent="0.25">
      <c r="B13" s="10" t="s">
        <v>123</v>
      </c>
      <c r="C13" s="11">
        <v>5.4282407407407404E-3</v>
      </c>
      <c r="D13" s="12">
        <f t="shared" si="0"/>
        <v>1.7405180731834041E-2</v>
      </c>
      <c r="E13" s="12">
        <f t="shared" si="1"/>
        <v>7.9009433962264081E-3</v>
      </c>
      <c r="F13" s="11">
        <v>8.9120370370370395E-4</v>
      </c>
      <c r="G13" s="12">
        <f t="shared" si="2"/>
        <v>1.5190372854606409E-2</v>
      </c>
      <c r="H13" s="12">
        <f t="shared" si="3"/>
        <v>5.9936171868918758E-3</v>
      </c>
      <c r="I13" s="11">
        <v>1.05324074074074E-3</v>
      </c>
      <c r="J13" s="12">
        <f t="shared" si="4"/>
        <v>1.0841076959733126E-2</v>
      </c>
      <c r="K13" s="12">
        <f t="shared" si="5"/>
        <v>4.8908954100827622E-3</v>
      </c>
      <c r="L13" s="13">
        <f t="shared" si="8"/>
        <v>7.3726851851851844E-3</v>
      </c>
      <c r="M13" s="12">
        <f t="shared" si="6"/>
        <v>1.576381499170976E-2</v>
      </c>
      <c r="N13" s="14">
        <f t="shared" si="7"/>
        <v>7.0144142358472845E-3</v>
      </c>
    </row>
    <row r="14" spans="2:14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225</v>
      </c>
      <c r="C15" s="11">
        <v>1.6203703703703701E-4</v>
      </c>
      <c r="D15" s="12">
        <f t="shared" si="0"/>
        <v>5.1955763378609069E-4</v>
      </c>
      <c r="E15" s="12">
        <f t="shared" si="1"/>
        <v>2.3584905660377337E-4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1.6203703703703701E-4</v>
      </c>
      <c r="M15" s="12">
        <f t="shared" si="6"/>
        <v>3.4645747234526944E-4</v>
      </c>
      <c r="N15" s="14">
        <f t="shared" si="7"/>
        <v>1.5416295023840186E-4</v>
      </c>
    </row>
    <row r="16" spans="2:14" x14ac:dyDescent="0.25">
      <c r="B16" s="10" t="s">
        <v>205</v>
      </c>
      <c r="C16" s="11">
        <v>1.38888888888889E-4</v>
      </c>
      <c r="D16" s="12">
        <f t="shared" si="0"/>
        <v>4.4533511467379243E-4</v>
      </c>
      <c r="E16" s="12">
        <f t="shared" si="1"/>
        <v>2.0215633423180594E-4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1.38888888888889E-4</v>
      </c>
      <c r="M16" s="12">
        <f t="shared" si="6"/>
        <v>2.9696354772451697E-4</v>
      </c>
      <c r="N16" s="14">
        <f t="shared" si="7"/>
        <v>1.3213967163291601E-4</v>
      </c>
    </row>
    <row r="17" spans="2:14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 x14ac:dyDescent="0.3">
      <c r="B18" s="10" t="s">
        <v>13</v>
      </c>
      <c r="C18" s="11">
        <v>2.8206018518518498E-2</v>
      </c>
      <c r="D18" s="12">
        <f t="shared" si="0"/>
        <v>9.0440139538335879E-2</v>
      </c>
      <c r="E18" s="12">
        <f t="shared" si="1"/>
        <v>4.1054582210242524E-2</v>
      </c>
      <c r="F18" s="11">
        <v>1.9664351851851902E-2</v>
      </c>
      <c r="G18" s="12">
        <f t="shared" si="2"/>
        <v>0.33517459064904348</v>
      </c>
      <c r="H18" s="12">
        <f t="shared" si="3"/>
        <v>0.13224877403284832</v>
      </c>
      <c r="I18" s="11">
        <v>7.1180555555555598E-3</v>
      </c>
      <c r="J18" s="12">
        <f t="shared" si="4"/>
        <v>7.32666190135811E-2</v>
      </c>
      <c r="K18" s="12">
        <f t="shared" si="5"/>
        <v>3.3053853595614316E-2</v>
      </c>
      <c r="L18" s="13">
        <f t="shared" si="8"/>
        <v>5.4988425925925954E-2</v>
      </c>
      <c r="M18" s="12">
        <f t="shared" si="6"/>
        <v>0.11757281793659831</v>
      </c>
      <c r="N18" s="14">
        <f t="shared" si="7"/>
        <v>5.2316298327331978E-2</v>
      </c>
    </row>
    <row r="19" spans="2:14" ht="16.5" thickTop="1" thickBot="1" x14ac:dyDescent="0.3">
      <c r="B19" s="31" t="s">
        <v>3</v>
      </c>
      <c r="C19" s="32">
        <f>SUM(C7:C18)</f>
        <v>0.31187499999999996</v>
      </c>
      <c r="D19" s="33">
        <f>IFERROR(SUM(D7:D18),0)</f>
        <v>1</v>
      </c>
      <c r="E19" s="33">
        <f>IFERROR(SUM(E7:E18),0)</f>
        <v>0.45394204851751985</v>
      </c>
      <c r="F19" s="32">
        <f>SUM(F7:F18)</f>
        <v>5.8668981481481586E-2</v>
      </c>
      <c r="G19" s="33">
        <f>IFERROR(SUM(G7:G18),0)</f>
        <v>1</v>
      </c>
      <c r="H19" s="33">
        <f>IFERROR(SUM(H7:H18),0)</f>
        <v>0.39456682493967488</v>
      </c>
      <c r="I19" s="32">
        <f>SUM(I7:I18)</f>
        <v>9.7152777777777866E-2</v>
      </c>
      <c r="J19" s="33">
        <f>IFERROR(SUM(J7:J18),0)</f>
        <v>1</v>
      </c>
      <c r="K19" s="33">
        <f>IFERROR(SUM(K7:K18),0)</f>
        <v>0.45114479200257984</v>
      </c>
      <c r="L19" s="32">
        <f>SUM(L7:L18)</f>
        <v>0.46769675925925941</v>
      </c>
      <c r="M19" s="33">
        <f>IFERROR(SUM(M7:M18),0)</f>
        <v>1</v>
      </c>
      <c r="N19" s="34">
        <f>IFERROR(SUM(N7:N18),0)</f>
        <v>0.44496933258454169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5.3506944444444399E-2</v>
      </c>
      <c r="D22" s="19"/>
      <c r="E22" s="12">
        <f>IFERROR(C22/C$30,0)</f>
        <v>7.7880727762803109E-2</v>
      </c>
      <c r="F22" s="11">
        <v>7.8472222222222207E-3</v>
      </c>
      <c r="G22" s="19"/>
      <c r="H22" s="12">
        <f>IFERROR(F22/F$30,0)</f>
        <v>5.2774966918346627E-2</v>
      </c>
      <c r="I22" s="11">
        <v>1.75115740740741E-2</v>
      </c>
      <c r="J22" s="19"/>
      <c r="K22" s="12">
        <f>IFERROR(I22/I$30,0)</f>
        <v>8.1317854455552036E-2</v>
      </c>
      <c r="L22" s="13">
        <f>SUM(C22,F22,I22)</f>
        <v>7.8865740740740722E-2</v>
      </c>
      <c r="M22" s="19"/>
      <c r="N22" s="14">
        <f>IFERROR(L22/L$30,0)</f>
        <v>7.503331020889073E-2</v>
      </c>
    </row>
    <row r="23" spans="2:14" x14ac:dyDescent="0.25">
      <c r="B23" s="18" t="s">
        <v>16</v>
      </c>
      <c r="C23" s="11">
        <v>4.2939814814814802E-3</v>
      </c>
      <c r="D23" s="19"/>
      <c r="E23" s="12">
        <f t="shared" ref="E23:E27" si="9">IFERROR(C23/C$30,0)</f>
        <v>6.2499999999999934E-3</v>
      </c>
      <c r="F23" s="11">
        <v>0</v>
      </c>
      <c r="G23" s="19"/>
      <c r="H23" s="12">
        <f t="shared" ref="H23:H27" si="10">IFERROR(F23/F$30,0)</f>
        <v>0</v>
      </c>
      <c r="I23" s="11">
        <v>7.4074074074074103E-4</v>
      </c>
      <c r="J23" s="19"/>
      <c r="K23" s="12">
        <f t="shared" ref="K23:K27" si="11">IFERROR(I23/I$30,0)</f>
        <v>3.4397506180801883E-3</v>
      </c>
      <c r="L23" s="13">
        <f t="shared" ref="L23:L27" si="12">SUM(C23,F23,I23)</f>
        <v>5.0347222222222217E-3</v>
      </c>
      <c r="M23" s="19"/>
      <c r="N23" s="14">
        <f t="shared" ref="N23:N27" si="13">IFERROR(L23/L$30,0)</f>
        <v>4.790063096693201E-3</v>
      </c>
    </row>
    <row r="24" spans="2:14" x14ac:dyDescent="0.25">
      <c r="B24" s="18" t="s">
        <v>17</v>
      </c>
      <c r="C24" s="11">
        <v>9.4907407407407397E-4</v>
      </c>
      <c r="D24" s="19"/>
      <c r="E24" s="12">
        <f t="shared" si="9"/>
        <v>1.3814016172506726E-3</v>
      </c>
      <c r="F24" s="11">
        <v>0</v>
      </c>
      <c r="G24" s="19"/>
      <c r="H24" s="12">
        <f t="shared" si="10"/>
        <v>0</v>
      </c>
      <c r="I24" s="11">
        <v>6.5972222222222203E-4</v>
      </c>
      <c r="J24" s="19"/>
      <c r="K24" s="12">
        <f t="shared" si="11"/>
        <v>3.0635278942276658E-3</v>
      </c>
      <c r="L24" s="13">
        <f t="shared" si="12"/>
        <v>1.6087962962962961E-3</v>
      </c>
      <c r="M24" s="19"/>
      <c r="N24" s="14">
        <f t="shared" si="13"/>
        <v>1.5306178630812757E-3</v>
      </c>
    </row>
    <row r="25" spans="2:14" x14ac:dyDescent="0.25">
      <c r="B25" s="18" t="s">
        <v>18</v>
      </c>
      <c r="C25" s="11">
        <v>0.12650462962962999</v>
      </c>
      <c r="D25" s="19"/>
      <c r="E25" s="12">
        <f t="shared" si="9"/>
        <v>0.18413072776280362</v>
      </c>
      <c r="F25" s="11">
        <v>2.3182870370370399E-2</v>
      </c>
      <c r="G25" s="19"/>
      <c r="H25" s="12">
        <f t="shared" si="10"/>
        <v>0.15591188604343428</v>
      </c>
      <c r="I25" s="11">
        <v>4.2025462962963001E-2</v>
      </c>
      <c r="J25" s="19"/>
      <c r="K25" s="12">
        <f t="shared" si="11"/>
        <v>0.19515210147264328</v>
      </c>
      <c r="L25" s="13">
        <f t="shared" si="12"/>
        <v>0.19171296296296339</v>
      </c>
      <c r="M25" s="19"/>
      <c r="N25" s="14">
        <f t="shared" si="13"/>
        <v>0.18239679341063531</v>
      </c>
    </row>
    <row r="26" spans="2:14" x14ac:dyDescent="0.25">
      <c r="B26" s="18" t="s">
        <v>19</v>
      </c>
      <c r="C26" s="11">
        <v>0.18667824074074099</v>
      </c>
      <c r="D26" s="19"/>
      <c r="E26" s="12">
        <f t="shared" si="9"/>
        <v>0.27171495956873332</v>
      </c>
      <c r="F26" s="11">
        <v>5.8993055555555597E-2</v>
      </c>
      <c r="G26" s="19"/>
      <c r="H26" s="12">
        <f t="shared" si="10"/>
        <v>0.39674632209854421</v>
      </c>
      <c r="I26" s="11">
        <v>5.5844907407407399E-2</v>
      </c>
      <c r="J26" s="19"/>
      <c r="K26" s="12">
        <f t="shared" si="11"/>
        <v>0.25932494894120156</v>
      </c>
      <c r="L26" s="13">
        <f t="shared" si="12"/>
        <v>0.30151620370370397</v>
      </c>
      <c r="M26" s="19"/>
      <c r="N26" s="14">
        <f t="shared" si="13"/>
        <v>0.28686421547575791</v>
      </c>
    </row>
    <row r="27" spans="2:14" ht="15.75" thickBot="1" x14ac:dyDescent="0.3">
      <c r="B27" s="23" t="s">
        <v>20</v>
      </c>
      <c r="C27" s="20">
        <v>3.2291666666666701E-3</v>
      </c>
      <c r="D27" s="24"/>
      <c r="E27" s="21">
        <f t="shared" si="9"/>
        <v>4.7001347708894893E-3</v>
      </c>
      <c r="F27" s="20">
        <v>0</v>
      </c>
      <c r="G27" s="24"/>
      <c r="H27" s="21">
        <f t="shared" si="10"/>
        <v>0</v>
      </c>
      <c r="I27" s="20">
        <v>1.41203703703704E-3</v>
      </c>
      <c r="J27" s="24"/>
      <c r="K27" s="21">
        <f t="shared" si="11"/>
        <v>6.55702461571537E-3</v>
      </c>
      <c r="L27" s="13">
        <f t="shared" si="12"/>
        <v>4.6412037037037099E-3</v>
      </c>
      <c r="M27" s="24"/>
      <c r="N27" s="22">
        <f t="shared" si="13"/>
        <v>4.415667360399945E-3</v>
      </c>
    </row>
    <row r="28" spans="2:14" ht="16.5" thickTop="1" thickBot="1" x14ac:dyDescent="0.3">
      <c r="B28" s="31" t="s">
        <v>3</v>
      </c>
      <c r="C28" s="32">
        <f>SUM(C22:C27)</f>
        <v>0.3751620370370376</v>
      </c>
      <c r="D28" s="33"/>
      <c r="E28" s="33">
        <f>IFERROR(SUM(E22:E27),0)</f>
        <v>0.54605795148248015</v>
      </c>
      <c r="F28" s="32">
        <f>SUM(F22:F27)</f>
        <v>9.0023148148148213E-2</v>
      </c>
      <c r="G28" s="33"/>
      <c r="H28" s="33">
        <f>IFERROR(SUM(H22:H27),0)</f>
        <v>0.60543317506032512</v>
      </c>
      <c r="I28" s="32">
        <f>SUM(I22:I27)</f>
        <v>0.1181944444444445</v>
      </c>
      <c r="J28" s="33"/>
      <c r="K28" s="33">
        <f>IFERROR(SUM(K22:K27),0)</f>
        <v>0.54885520799742005</v>
      </c>
      <c r="L28" s="32">
        <f>SUM(L22:L27)</f>
        <v>0.5833796296296303</v>
      </c>
      <c r="M28" s="33"/>
      <c r="N28" s="34">
        <f>IFERROR(SUM(N22:N27),0)</f>
        <v>0.55503066741545848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0.68703703703703756</v>
      </c>
      <c r="D30" s="35"/>
      <c r="E30" s="36">
        <f>IFERROR(SUM(E19,E28),0)</f>
        <v>1</v>
      </c>
      <c r="F30" s="32">
        <f>SUM(F19,F28)</f>
        <v>0.1486921296296298</v>
      </c>
      <c r="G30" s="35"/>
      <c r="H30" s="36">
        <f>IFERROR(SUM(H19,H28),0)</f>
        <v>1</v>
      </c>
      <c r="I30" s="32">
        <f>SUM(I19,I28)</f>
        <v>0.21534722222222236</v>
      </c>
      <c r="J30" s="35"/>
      <c r="K30" s="36">
        <f>IFERROR(SUM(K19,K28),0)</f>
        <v>0.99999999999999989</v>
      </c>
      <c r="L30" s="37">
        <f>SUM(L19,L28)</f>
        <v>1.0510763888888897</v>
      </c>
      <c r="M30" s="35"/>
      <c r="N30" s="38">
        <f>IFERROR(SUM(N19,N28),0)</f>
        <v>1.0000000000000002</v>
      </c>
    </row>
    <row r="31" spans="2:14" ht="66" customHeight="1" thickTop="1" thickBot="1" x14ac:dyDescent="0.3">
      <c r="B31" s="180" t="s">
        <v>178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83" t="s">
        <v>52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6.9097222222222199E-3</v>
      </c>
      <c r="D7" s="12">
        <f t="shared" ref="D7:D18" si="0">IFERROR(C7/C$19,0)</f>
        <v>0.44685628742514966</v>
      </c>
      <c r="E7" s="12">
        <f t="shared" ref="E7:E18" si="1">IFERROR(C7/C$30,0)</f>
        <v>0.14326853851691859</v>
      </c>
      <c r="F7" s="11">
        <v>1.0185185185185199E-3</v>
      </c>
      <c r="G7" s="12">
        <f t="shared" ref="G7:G18" si="2">IFERROR(F7/F$19,0)</f>
        <v>0.32958801498127333</v>
      </c>
      <c r="H7" s="12">
        <f t="shared" ref="H7:H18" si="3">IFERROR(F7/F$30,0)</f>
        <v>0.14355628058727565</v>
      </c>
      <c r="I7" s="11">
        <v>7.9282407407407392E-3</v>
      </c>
      <c r="J7" s="12">
        <f t="shared" ref="J7:J18" si="4">IFERROR(I7/I$19,0)</f>
        <v>0.42732376793512161</v>
      </c>
      <c r="K7" s="14">
        <f t="shared" ref="K7:K18" si="5">IFERROR(I7/I$30,0)</f>
        <v>0.14330543933054399</v>
      </c>
    </row>
    <row r="8" spans="2:11" x14ac:dyDescent="0.25">
      <c r="B8" s="150" t="s">
        <v>116</v>
      </c>
      <c r="C8" s="11">
        <v>6.7361111111111103E-3</v>
      </c>
      <c r="D8" s="12">
        <f t="shared" si="0"/>
        <v>0.43562874251497008</v>
      </c>
      <c r="E8" s="12">
        <f t="shared" si="1"/>
        <v>0.13966882649388046</v>
      </c>
      <c r="F8" s="11">
        <v>1.35416666666667E-3</v>
      </c>
      <c r="G8" s="12">
        <f t="shared" si="2"/>
        <v>0.43820224719101158</v>
      </c>
      <c r="H8" s="12">
        <f t="shared" si="3"/>
        <v>0.19086460032626443</v>
      </c>
      <c r="I8" s="11">
        <v>8.0902777777777796E-3</v>
      </c>
      <c r="J8" s="12">
        <f t="shared" si="4"/>
        <v>0.43605739238927027</v>
      </c>
      <c r="K8" s="14">
        <f t="shared" si="5"/>
        <v>0.14623430962343109</v>
      </c>
    </row>
    <row r="9" spans="2:11" x14ac:dyDescent="0.25">
      <c r="B9" s="10" t="s">
        <v>51</v>
      </c>
      <c r="C9" s="11">
        <v>1.7361111111111101E-4</v>
      </c>
      <c r="D9" s="12">
        <f t="shared" si="0"/>
        <v>1.1227544910179637E-2</v>
      </c>
      <c r="E9" s="12">
        <f t="shared" si="1"/>
        <v>3.5997120230381544E-3</v>
      </c>
      <c r="F9" s="11">
        <v>0</v>
      </c>
      <c r="G9" s="12">
        <f t="shared" si="2"/>
        <v>0</v>
      </c>
      <c r="H9" s="12">
        <f t="shared" si="3"/>
        <v>0</v>
      </c>
      <c r="I9" s="11">
        <v>1.7361111111111101E-4</v>
      </c>
      <c r="J9" s="12">
        <f t="shared" si="4"/>
        <v>9.3574547723019302E-3</v>
      </c>
      <c r="K9" s="14">
        <f t="shared" si="5"/>
        <v>3.1380753138075313E-3</v>
      </c>
    </row>
    <row r="10" spans="2:11" x14ac:dyDescent="0.25">
      <c r="B10" s="10" t="s">
        <v>11</v>
      </c>
      <c r="C10" s="11">
        <v>8.7962962962963005E-4</v>
      </c>
      <c r="D10" s="12">
        <f t="shared" si="0"/>
        <v>5.6886227544910219E-2</v>
      </c>
      <c r="E10" s="12">
        <f t="shared" si="1"/>
        <v>1.8238540916726668E-2</v>
      </c>
      <c r="F10" s="11">
        <v>4.0509259259259301E-4</v>
      </c>
      <c r="G10" s="12">
        <f t="shared" si="2"/>
        <v>0.13108614232209731</v>
      </c>
      <c r="H10" s="12">
        <f t="shared" si="3"/>
        <v>5.7096247960848258E-2</v>
      </c>
      <c r="I10" s="11">
        <v>1.2847222222222201E-3</v>
      </c>
      <c r="J10" s="12">
        <f t="shared" si="4"/>
        <v>6.9245165315034204E-2</v>
      </c>
      <c r="K10" s="14">
        <f t="shared" si="5"/>
        <v>2.3221757322175709E-2</v>
      </c>
    </row>
    <row r="11" spans="2:11" x14ac:dyDescent="0.25">
      <c r="B11" s="10" t="s">
        <v>12</v>
      </c>
      <c r="C11" s="11">
        <v>1.8518518518518501E-4</v>
      </c>
      <c r="D11" s="12">
        <f t="shared" si="0"/>
        <v>1.1976047904191609E-2</v>
      </c>
      <c r="E11" s="12">
        <f t="shared" si="1"/>
        <v>3.8396928245740302E-3</v>
      </c>
      <c r="F11" s="11">
        <v>0</v>
      </c>
      <c r="G11" s="12">
        <f t="shared" si="2"/>
        <v>0</v>
      </c>
      <c r="H11" s="12">
        <f t="shared" si="3"/>
        <v>0</v>
      </c>
      <c r="I11" s="11">
        <v>1.8518518518518501E-4</v>
      </c>
      <c r="J11" s="12">
        <f t="shared" si="4"/>
        <v>9.9812850904553874E-3</v>
      </c>
      <c r="K11" s="14">
        <f t="shared" si="5"/>
        <v>3.3472803347280324E-3</v>
      </c>
    </row>
    <row r="12" spans="2:11" x14ac:dyDescent="0.25">
      <c r="B12" s="10" t="s">
        <v>182</v>
      </c>
      <c r="C12" s="11">
        <v>0</v>
      </c>
      <c r="D12" s="12">
        <f t="shared" si="0"/>
        <v>0</v>
      </c>
      <c r="E12" s="12">
        <f t="shared" si="1"/>
        <v>0</v>
      </c>
      <c r="F12" s="11">
        <v>1.15740740740741E-4</v>
      </c>
      <c r="G12" s="12">
        <f t="shared" si="2"/>
        <v>3.7453183520599273E-2</v>
      </c>
      <c r="H12" s="12">
        <f t="shared" si="3"/>
        <v>1.6313213703099523E-2</v>
      </c>
      <c r="I12" s="11">
        <v>1.15740740740741E-4</v>
      </c>
      <c r="J12" s="12">
        <f t="shared" si="4"/>
        <v>6.2383031815346377E-3</v>
      </c>
      <c r="K12" s="14">
        <f t="shared" si="5"/>
        <v>2.0920502092050268E-3</v>
      </c>
    </row>
    <row r="13" spans="2:11" x14ac:dyDescent="0.25">
      <c r="B13" s="10" t="s">
        <v>123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226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4" ht="15.75" thickBot="1" x14ac:dyDescent="0.3">
      <c r="B18" s="10" t="s">
        <v>13</v>
      </c>
      <c r="C18" s="11">
        <v>5.78703703703704E-4</v>
      </c>
      <c r="D18" s="12">
        <f t="shared" si="0"/>
        <v>3.7425149700598827E-2</v>
      </c>
      <c r="E18" s="12">
        <f t="shared" si="1"/>
        <v>1.1999040076793862E-2</v>
      </c>
      <c r="F18" s="11">
        <v>1.9675925925925899E-4</v>
      </c>
      <c r="G18" s="12">
        <f t="shared" si="2"/>
        <v>6.3670411985018535E-2</v>
      </c>
      <c r="H18" s="12">
        <f t="shared" si="3"/>
        <v>2.7732463295269086E-2</v>
      </c>
      <c r="I18" s="11">
        <v>7.7546296296296304E-4</v>
      </c>
      <c r="J18" s="12">
        <f t="shared" si="4"/>
        <v>4.1796631316281981E-2</v>
      </c>
      <c r="K18" s="14">
        <f t="shared" si="5"/>
        <v>1.4016736401673651E-2</v>
      </c>
    </row>
    <row r="19" spans="2:14" ht="16.5" thickTop="1" thickBot="1" x14ac:dyDescent="0.3">
      <c r="B19" s="31" t="s">
        <v>3</v>
      </c>
      <c r="C19" s="32">
        <f>SUM(C7:C18)</f>
        <v>1.546296296296296E-2</v>
      </c>
      <c r="D19" s="33">
        <f>IFERROR(SUM(D7:D18),0)</f>
        <v>1</v>
      </c>
      <c r="E19" s="33">
        <f>IFERROR(SUM(E7:E18),0)</f>
        <v>0.32061435085193174</v>
      </c>
      <c r="F19" s="32">
        <f>SUM(F7:F18)</f>
        <v>3.0902777777777829E-3</v>
      </c>
      <c r="G19" s="33">
        <f>IFERROR(SUM(G7:G18),0)</f>
        <v>1</v>
      </c>
      <c r="H19" s="33">
        <f>IFERROR(SUM(H7:H18),0)</f>
        <v>0.43556280587275692</v>
      </c>
      <c r="I19" s="32">
        <f>SUM(I7:I18)</f>
        <v>1.8553240740740738E-2</v>
      </c>
      <c r="J19" s="33">
        <f>IFERROR(SUM(J7:J18),0)</f>
        <v>1</v>
      </c>
      <c r="K19" s="34">
        <f>IFERROR(SUM(K7:K18),0)</f>
        <v>0.33535564853556504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4" x14ac:dyDescent="0.25">
      <c r="B22" s="18" t="s">
        <v>15</v>
      </c>
      <c r="C22" s="11">
        <v>1.93287037037037E-3</v>
      </c>
      <c r="D22" s="19"/>
      <c r="E22" s="12">
        <f>IFERROR(C22/C$30,0)</f>
        <v>4.0076793856491467E-2</v>
      </c>
      <c r="F22" s="11">
        <v>6.7129629629629603E-4</v>
      </c>
      <c r="G22" s="19"/>
      <c r="H22" s="12">
        <f>IFERROR(F22/F$30,0)</f>
        <v>9.461663947797698E-2</v>
      </c>
      <c r="I22" s="11">
        <v>2.60416666666667E-3</v>
      </c>
      <c r="J22" s="19"/>
      <c r="K22" s="14">
        <f>IFERROR(I22/I$30,0)</f>
        <v>4.7071129707113059E-2</v>
      </c>
    </row>
    <row r="23" spans="2:14" x14ac:dyDescent="0.25">
      <c r="B23" s="18" t="s">
        <v>16</v>
      </c>
      <c r="C23" s="11">
        <v>5.78703703703704E-5</v>
      </c>
      <c r="D23" s="19"/>
      <c r="E23" s="12">
        <f t="shared" ref="E23:E27" si="6">IFERROR(C23/C$30,0)</f>
        <v>1.1999040076793861E-3</v>
      </c>
      <c r="F23" s="11">
        <v>0</v>
      </c>
      <c r="G23" s="19"/>
      <c r="H23" s="12">
        <f t="shared" ref="H23:H27" si="7">IFERROR(F23/F$30,0)</f>
        <v>0</v>
      </c>
      <c r="I23" s="11">
        <v>5.78703703703704E-5</v>
      </c>
      <c r="J23" s="19"/>
      <c r="K23" s="14">
        <f t="shared" ref="K23:K27" si="8">IFERROR(I23/I$30,0)</f>
        <v>1.0460251046025117E-3</v>
      </c>
    </row>
    <row r="24" spans="2:14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4" x14ac:dyDescent="0.25">
      <c r="B25" s="18" t="s">
        <v>18</v>
      </c>
      <c r="C25" s="11">
        <v>7.5115740740740698E-3</v>
      </c>
      <c r="D25" s="19"/>
      <c r="E25" s="12">
        <f t="shared" si="6"/>
        <v>0.15574754019678416</v>
      </c>
      <c r="F25" s="11">
        <v>1.74768518518519E-3</v>
      </c>
      <c r="G25" s="19"/>
      <c r="H25" s="12">
        <f t="shared" si="7"/>
        <v>0.2463295269168029</v>
      </c>
      <c r="I25" s="11">
        <v>9.2592592592592605E-3</v>
      </c>
      <c r="J25" s="19"/>
      <c r="K25" s="14">
        <f t="shared" si="8"/>
        <v>0.1673640167364018</v>
      </c>
    </row>
    <row r="26" spans="2:14" s="2" customFormat="1" x14ac:dyDescent="0.25">
      <c r="B26" s="18" t="s">
        <v>19</v>
      </c>
      <c r="C26" s="11">
        <v>2.32638888888889E-2</v>
      </c>
      <c r="D26" s="19"/>
      <c r="E26" s="12">
        <f t="shared" si="6"/>
        <v>0.48236141108711322</v>
      </c>
      <c r="F26" s="11">
        <v>1.58564814814815E-3</v>
      </c>
      <c r="G26" s="19"/>
      <c r="H26" s="12">
        <f t="shared" si="7"/>
        <v>0.22349102773246321</v>
      </c>
      <c r="I26" s="11">
        <v>2.4849537037037E-2</v>
      </c>
      <c r="J26" s="19"/>
      <c r="K26" s="14">
        <f t="shared" si="8"/>
        <v>0.4491631799163176</v>
      </c>
      <c r="L26" s="1"/>
      <c r="M26" s="1"/>
      <c r="N26" s="1"/>
    </row>
    <row r="27" spans="2:14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4" s="3" customFormat="1" ht="16.5" thickTop="1" thickBot="1" x14ac:dyDescent="0.3">
      <c r="B28" s="31" t="s">
        <v>3</v>
      </c>
      <c r="C28" s="32">
        <f>SUM(C22:C27)</f>
        <v>3.2766203703703714E-2</v>
      </c>
      <c r="D28" s="33"/>
      <c r="E28" s="33">
        <f>IFERROR(SUM(E22:E27),0)</f>
        <v>0.6793856491480682</v>
      </c>
      <c r="F28" s="32">
        <f>SUM(F22:F27)</f>
        <v>4.0046296296296358E-3</v>
      </c>
      <c r="G28" s="33"/>
      <c r="H28" s="33">
        <f>IFERROR(SUM(H22:H27),0)</f>
        <v>0.56443719412724302</v>
      </c>
      <c r="I28" s="32">
        <f>SUM(I22:I27)</f>
        <v>3.6770833333333301E-2</v>
      </c>
      <c r="J28" s="33"/>
      <c r="K28" s="34">
        <f>IFERROR(SUM(K22:K27),0)</f>
        <v>0.66464435146443501</v>
      </c>
      <c r="L28" s="1"/>
      <c r="M28" s="1"/>
      <c r="N28" s="1"/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 x14ac:dyDescent="0.3">
      <c r="B30" s="31" t="s">
        <v>6</v>
      </c>
      <c r="C30" s="32">
        <f>SUM(C19,C28)</f>
        <v>4.822916666666667E-2</v>
      </c>
      <c r="D30" s="35"/>
      <c r="E30" s="36">
        <f>IFERROR(SUM(E19,E28),0)</f>
        <v>1</v>
      </c>
      <c r="F30" s="32">
        <f>SUM(F19,F28)</f>
        <v>7.0949074074074187E-3</v>
      </c>
      <c r="G30" s="35"/>
      <c r="H30" s="36">
        <f>IFERROR(SUM(H19,H28),0)</f>
        <v>1</v>
      </c>
      <c r="I30" s="32">
        <f>SUM(I19,I28)</f>
        <v>5.5324074074074039E-2</v>
      </c>
      <c r="J30" s="35"/>
      <c r="K30" s="38">
        <f>IFERROR(SUM(K19,K28),0)</f>
        <v>1</v>
      </c>
    </row>
    <row r="31" spans="2:14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view="pageBreakPreview" topLeftCell="A10" zoomScale="110" zoomScaleNormal="9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3" t="s">
        <v>53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9.3865740740740698E-3</v>
      </c>
      <c r="D7" s="12">
        <f t="shared" ref="D7:D18" si="0">IFERROR(C7/C$19,0)</f>
        <v>0.39084337349397574</v>
      </c>
      <c r="E7" s="12">
        <f t="shared" ref="E7:E18" si="1">IFERROR(C7/C$30,0)</f>
        <v>0.17288424642933273</v>
      </c>
      <c r="F7" s="11">
        <v>1.8402777777777801E-3</v>
      </c>
      <c r="G7" s="12">
        <f t="shared" ref="G7:G18" si="2">IFERROR(F7/F$19,0)</f>
        <v>0.27894736842105261</v>
      </c>
      <c r="H7" s="12">
        <f t="shared" ref="H7:H18" si="3">IFERROR(F7/F$30,0)</f>
        <v>0.15695952615992109</v>
      </c>
      <c r="I7" s="11">
        <v>1.1226851851851899E-2</v>
      </c>
      <c r="J7" s="12">
        <f t="shared" ref="J7:J18" si="4">IFERROR(I7/I$19,0)</f>
        <v>0.36672967863894235</v>
      </c>
      <c r="K7" s="14">
        <f t="shared" ref="K7:K18" si="5">IFERROR(I7/I$30,0)</f>
        <v>0.17005610098176771</v>
      </c>
    </row>
    <row r="8" spans="2:11" s="5" customFormat="1" x14ac:dyDescent="0.25">
      <c r="B8" s="150" t="s">
        <v>116</v>
      </c>
      <c r="C8" s="11">
        <v>5.6597222222222196E-3</v>
      </c>
      <c r="D8" s="12">
        <f t="shared" si="0"/>
        <v>0.23566265060240954</v>
      </c>
      <c r="E8" s="12">
        <f t="shared" si="1"/>
        <v>0.10424216584949901</v>
      </c>
      <c r="F8" s="11">
        <v>1.80555555555556E-3</v>
      </c>
      <c r="G8" s="12">
        <f t="shared" si="2"/>
        <v>0.27368421052631609</v>
      </c>
      <c r="H8" s="12">
        <f t="shared" si="3"/>
        <v>0.15399802566633786</v>
      </c>
      <c r="I8" s="11">
        <v>7.4652777777777799E-3</v>
      </c>
      <c r="J8" s="12">
        <f t="shared" si="4"/>
        <v>0.2438563327032133</v>
      </c>
      <c r="K8" s="14">
        <f t="shared" si="5"/>
        <v>0.11307854137447397</v>
      </c>
    </row>
    <row r="9" spans="2:11" s="5" customFormat="1" x14ac:dyDescent="0.25">
      <c r="B9" s="10" t="s">
        <v>51</v>
      </c>
      <c r="C9" s="11">
        <v>1.21527777777778E-3</v>
      </c>
      <c r="D9" s="12">
        <f t="shared" si="0"/>
        <v>5.0602409638554308E-2</v>
      </c>
      <c r="E9" s="12">
        <f t="shared" si="1"/>
        <v>2.2383287145597997E-2</v>
      </c>
      <c r="F9" s="11">
        <v>1.25E-3</v>
      </c>
      <c r="G9" s="12">
        <f t="shared" si="2"/>
        <v>0.18947368421052607</v>
      </c>
      <c r="H9" s="12">
        <f t="shared" si="3"/>
        <v>0.10661401776900287</v>
      </c>
      <c r="I9" s="11">
        <v>2.4652777777777802E-3</v>
      </c>
      <c r="J9" s="12">
        <f t="shared" si="4"/>
        <v>8.0529300567107706E-2</v>
      </c>
      <c r="K9" s="14">
        <f t="shared" si="5"/>
        <v>3.7342215988779799E-2</v>
      </c>
    </row>
    <row r="10" spans="2:11" s="5" customFormat="1" x14ac:dyDescent="0.25">
      <c r="B10" s="10" t="s">
        <v>11</v>
      </c>
      <c r="C10" s="11">
        <v>4.3055555555555599E-3</v>
      </c>
      <c r="D10" s="12">
        <f t="shared" si="0"/>
        <v>0.17927710843373512</v>
      </c>
      <c r="E10" s="12">
        <f t="shared" si="1"/>
        <v>7.9300788744404271E-2</v>
      </c>
      <c r="F10" s="11">
        <v>1.13425925925926E-3</v>
      </c>
      <c r="G10" s="12">
        <f t="shared" si="2"/>
        <v>0.1719298245614034</v>
      </c>
      <c r="H10" s="12">
        <f t="shared" si="3"/>
        <v>9.6742349457058216E-2</v>
      </c>
      <c r="I10" s="11">
        <v>5.4398148148148097E-3</v>
      </c>
      <c r="J10" s="12">
        <f t="shared" si="4"/>
        <v>0.17769376181474436</v>
      </c>
      <c r="K10" s="14">
        <f t="shared" si="5"/>
        <v>8.2398316970546823E-2</v>
      </c>
    </row>
    <row r="11" spans="2:11" s="5" customFormat="1" x14ac:dyDescent="0.25">
      <c r="B11" s="10" t="s">
        <v>12</v>
      </c>
      <c r="C11" s="11">
        <v>1.9675925925925899E-4</v>
      </c>
      <c r="D11" s="12">
        <f t="shared" si="0"/>
        <v>8.1927710843373389E-3</v>
      </c>
      <c r="E11" s="12">
        <f t="shared" si="1"/>
        <v>3.6239607759539503E-3</v>
      </c>
      <c r="F11" s="11">
        <v>1.9675925925925899E-4</v>
      </c>
      <c r="G11" s="12">
        <f t="shared" si="2"/>
        <v>2.9824561403508691E-2</v>
      </c>
      <c r="H11" s="12">
        <f t="shared" si="3"/>
        <v>1.6781836130305983E-2</v>
      </c>
      <c r="I11" s="11">
        <v>3.9351851851851901E-4</v>
      </c>
      <c r="J11" s="12">
        <f t="shared" si="4"/>
        <v>1.2854442344045364E-2</v>
      </c>
      <c r="K11" s="14">
        <f t="shared" si="5"/>
        <v>5.9607293127629749E-3</v>
      </c>
    </row>
    <row r="12" spans="2:11" s="5" customFormat="1" x14ac:dyDescent="0.25">
      <c r="B12" s="10" t="s">
        <v>182</v>
      </c>
      <c r="C12" s="11">
        <v>3.2407407407407401E-4</v>
      </c>
      <c r="D12" s="12">
        <f t="shared" si="0"/>
        <v>1.3493975903614456E-2</v>
      </c>
      <c r="E12" s="12">
        <f t="shared" si="1"/>
        <v>5.9688765721594541E-3</v>
      </c>
      <c r="F12" s="11">
        <v>2.5462962962962999E-4</v>
      </c>
      <c r="G12" s="12">
        <f t="shared" si="2"/>
        <v>3.8596491228070177E-2</v>
      </c>
      <c r="H12" s="12">
        <f t="shared" si="3"/>
        <v>2.1717670286278391E-2</v>
      </c>
      <c r="I12" s="11">
        <v>5.78703703703704E-4</v>
      </c>
      <c r="J12" s="12">
        <f t="shared" si="4"/>
        <v>1.8903591682419639E-2</v>
      </c>
      <c r="K12" s="14">
        <f t="shared" si="5"/>
        <v>8.7657784011220142E-3</v>
      </c>
    </row>
    <row r="13" spans="2:11" s="5" customFormat="1" x14ac:dyDescent="0.25">
      <c r="B13" s="10" t="s">
        <v>123</v>
      </c>
      <c r="C13" s="11">
        <v>1.35416666666667E-3</v>
      </c>
      <c r="D13" s="12">
        <f t="shared" si="0"/>
        <v>5.6385542168674835E-2</v>
      </c>
      <c r="E13" s="12">
        <f t="shared" si="1"/>
        <v>2.4941377105094927E-2</v>
      </c>
      <c r="F13" s="11">
        <v>1.15740740740741E-4</v>
      </c>
      <c r="G13" s="12">
        <f t="shared" si="2"/>
        <v>1.7543859649122823E-2</v>
      </c>
      <c r="H13" s="12">
        <f t="shared" si="3"/>
        <v>9.8716683119447323E-3</v>
      </c>
      <c r="I13" s="11">
        <v>1.46990740740741E-3</v>
      </c>
      <c r="J13" s="12">
        <f t="shared" si="4"/>
        <v>4.8015122873345945E-2</v>
      </c>
      <c r="K13" s="14">
        <f t="shared" si="5"/>
        <v>2.2265077138849947E-2</v>
      </c>
    </row>
    <row r="14" spans="2:11" s="5" customFormat="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226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1.57407407407407E-3</v>
      </c>
      <c r="D18" s="12">
        <f t="shared" si="0"/>
        <v>6.5542168674698628E-2</v>
      </c>
      <c r="E18" s="12">
        <f t="shared" si="1"/>
        <v>2.8991686207631564E-2</v>
      </c>
      <c r="F18" s="11">
        <v>0</v>
      </c>
      <c r="G18" s="12">
        <f t="shared" si="2"/>
        <v>0</v>
      </c>
      <c r="H18" s="12">
        <f t="shared" si="3"/>
        <v>0</v>
      </c>
      <c r="I18" s="11">
        <v>1.57407407407407E-3</v>
      </c>
      <c r="J18" s="12">
        <f t="shared" si="4"/>
        <v>5.1417769376181262E-2</v>
      </c>
      <c r="K18" s="14">
        <f t="shared" si="5"/>
        <v>2.3842917251051806E-2</v>
      </c>
    </row>
    <row r="19" spans="2:11" s="5" customFormat="1" ht="16.5" thickTop="1" thickBot="1" x14ac:dyDescent="0.3">
      <c r="B19" s="31" t="s">
        <v>3</v>
      </c>
      <c r="C19" s="32">
        <f>SUM(C7:C18)</f>
        <v>2.4016203703703703E-2</v>
      </c>
      <c r="D19" s="33">
        <f>IFERROR(SUM(D7:D18),0)</f>
        <v>1</v>
      </c>
      <c r="E19" s="33">
        <f>IFERROR(SUM(E7:E18),0)</f>
        <v>0.44233638882967385</v>
      </c>
      <c r="F19" s="32">
        <f>SUM(F7:F18)</f>
        <v>6.5972222222222309E-3</v>
      </c>
      <c r="G19" s="33">
        <f>IFERROR(SUM(G7:G18),0)</f>
        <v>0.99999999999999989</v>
      </c>
      <c r="H19" s="33">
        <f>IFERROR(SUM(H7:H18),0)</f>
        <v>0.56268509378084919</v>
      </c>
      <c r="I19" s="32">
        <f>SUM(I7:I18)</f>
        <v>3.0613425925925974E-2</v>
      </c>
      <c r="J19" s="33">
        <f>IFERROR(SUM(J7:J18),0)</f>
        <v>0.99999999999999989</v>
      </c>
      <c r="K19" s="34">
        <f>IFERROR(SUM(K7:K18),0)</f>
        <v>0.46370967741935509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1.93287037037037E-3</v>
      </c>
      <c r="D22" s="19"/>
      <c r="E22" s="12">
        <f>IFERROR(C22/C$30,0)</f>
        <v>3.5600085269665314E-2</v>
      </c>
      <c r="F22" s="11">
        <v>7.8703703703703705E-4</v>
      </c>
      <c r="G22" s="19"/>
      <c r="H22" s="12">
        <f>IFERROR(F22/F$30,0)</f>
        <v>6.7127344521224028E-2</v>
      </c>
      <c r="I22" s="11">
        <v>2.71990740740741E-3</v>
      </c>
      <c r="J22" s="19"/>
      <c r="K22" s="14">
        <f>IFERROR(I22/I$30,0)</f>
        <v>4.1199158485273488E-2</v>
      </c>
    </row>
    <row r="23" spans="2:11" s="5" customFormat="1" x14ac:dyDescent="0.25">
      <c r="B23" s="18" t="s">
        <v>16</v>
      </c>
      <c r="C23" s="11">
        <v>5.32407407407407E-4</v>
      </c>
      <c r="D23" s="19"/>
      <c r="E23" s="12">
        <f t="shared" ref="E23:E27" si="6">IFERROR(C23/C$30,0)</f>
        <v>9.8060115114048125E-3</v>
      </c>
      <c r="F23" s="11">
        <v>0</v>
      </c>
      <c r="G23" s="19"/>
      <c r="H23" s="12">
        <f t="shared" ref="H23:H27" si="7">IFERROR(F23/F$30,0)</f>
        <v>0</v>
      </c>
      <c r="I23" s="11">
        <v>5.32407407407407E-4</v>
      </c>
      <c r="J23" s="19"/>
      <c r="K23" s="14">
        <f t="shared" ref="K23:K27" si="8">IFERROR(I23/I$30,0)</f>
        <v>8.064516129032244E-3</v>
      </c>
    </row>
    <row r="24" spans="2:11" s="5" customFormat="1" x14ac:dyDescent="0.25">
      <c r="B24" s="18" t="s">
        <v>17</v>
      </c>
      <c r="C24" s="11">
        <v>4.0509259259259301E-4</v>
      </c>
      <c r="D24" s="19"/>
      <c r="E24" s="12">
        <f t="shared" si="6"/>
        <v>7.4610957151993269E-3</v>
      </c>
      <c r="F24" s="11">
        <v>0</v>
      </c>
      <c r="G24" s="19"/>
      <c r="H24" s="12">
        <f t="shared" si="7"/>
        <v>0</v>
      </c>
      <c r="I24" s="11">
        <v>4.0509259259259301E-4</v>
      </c>
      <c r="J24" s="19"/>
      <c r="K24" s="14">
        <f t="shared" si="8"/>
        <v>6.1360448807854136E-3</v>
      </c>
    </row>
    <row r="25" spans="2:11" s="5" customFormat="1" x14ac:dyDescent="0.25">
      <c r="B25" s="18" t="s">
        <v>18</v>
      </c>
      <c r="C25" s="11">
        <v>1.6608796296296299E-2</v>
      </c>
      <c r="D25" s="19"/>
      <c r="E25" s="12">
        <f t="shared" si="6"/>
        <v>0.30590492432317212</v>
      </c>
      <c r="F25" s="11">
        <v>2.8587962962962998E-3</v>
      </c>
      <c r="G25" s="19"/>
      <c r="H25" s="12">
        <f t="shared" si="7"/>
        <v>0.24383020730503463</v>
      </c>
      <c r="I25" s="11">
        <v>1.9467592592592599E-2</v>
      </c>
      <c r="J25" s="19"/>
      <c r="K25" s="14">
        <f t="shared" si="8"/>
        <v>0.29488078541374452</v>
      </c>
    </row>
    <row r="26" spans="2:11" s="5" customFormat="1" x14ac:dyDescent="0.25">
      <c r="B26" s="18" t="s">
        <v>19</v>
      </c>
      <c r="C26" s="11">
        <v>1.0798611111111101E-2</v>
      </c>
      <c r="D26" s="19"/>
      <c r="E26" s="12">
        <f t="shared" si="6"/>
        <v>0.19889149435088452</v>
      </c>
      <c r="F26" s="11">
        <v>1.4814814814814801E-3</v>
      </c>
      <c r="G26" s="19"/>
      <c r="H26" s="12">
        <f t="shared" si="7"/>
        <v>0.12635735439289217</v>
      </c>
      <c r="I26" s="11">
        <v>1.2280092592592599E-2</v>
      </c>
      <c r="J26" s="19"/>
      <c r="K26" s="14">
        <f t="shared" si="8"/>
        <v>0.18600981767180916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3.0277777777777772E-2</v>
      </c>
      <c r="D28" s="33"/>
      <c r="E28" s="33">
        <f>IFERROR(SUM(E22:E27),0)</f>
        <v>0.55766361117032603</v>
      </c>
      <c r="F28" s="32">
        <f>SUM(F22:F27)</f>
        <v>5.1273148148148172E-3</v>
      </c>
      <c r="G28" s="33"/>
      <c r="H28" s="33">
        <f>IFERROR(SUM(H22:H27),0)</f>
        <v>0.43731490621915081</v>
      </c>
      <c r="I28" s="32">
        <f>SUM(I22:I27)</f>
        <v>3.5405092592592613E-2</v>
      </c>
      <c r="J28" s="33"/>
      <c r="K28" s="34">
        <f>IFERROR(SUM(K22:K27),0)</f>
        <v>0.5362903225806448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5.4293981481481471E-2</v>
      </c>
      <c r="D30" s="35"/>
      <c r="E30" s="36">
        <f>IFERROR(SUM(E19,E28),0)</f>
        <v>0.99999999999999989</v>
      </c>
      <c r="F30" s="32">
        <f>SUM(F19,F28)</f>
        <v>1.1724537037037047E-2</v>
      </c>
      <c r="G30" s="35"/>
      <c r="H30" s="36">
        <f>IFERROR(SUM(H19,H28),0)</f>
        <v>1</v>
      </c>
      <c r="I30" s="32">
        <f>SUM(I19,I28)</f>
        <v>6.6018518518518587E-2</v>
      </c>
      <c r="J30" s="35"/>
      <c r="K30" s="38">
        <f>IFERROR(SUM(K19,K28),0)</f>
        <v>0.99999999999999989</v>
      </c>
    </row>
    <row r="31" spans="2:11" s="5" customFormat="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/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view="pageBreakPreview" topLeftCell="A7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3" t="s">
        <v>55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8.3564814814814804E-3</v>
      </c>
      <c r="D7" s="12">
        <f t="shared" ref="D7:D18" si="0">IFERROR(C7/C$19,0)</f>
        <v>0.42172897196261672</v>
      </c>
      <c r="E7" s="12">
        <f t="shared" ref="E7:E18" si="1">IFERROR(C7/C$30,0)</f>
        <v>0.20540540540540542</v>
      </c>
      <c r="F7" s="11">
        <v>3.4143518518518498E-3</v>
      </c>
      <c r="G7" s="12">
        <f t="shared" ref="G7:G18" si="2">IFERROR(F7/F$19,0)</f>
        <v>0.31891891891891866</v>
      </c>
      <c r="H7" s="12">
        <f t="shared" ref="H7:H18" si="3">IFERROR(F7/F$30,0)</f>
        <v>0.17476303317535538</v>
      </c>
      <c r="I7" s="11">
        <v>1.17708333333333E-2</v>
      </c>
      <c r="J7" s="12">
        <f t="shared" ref="J7:J18" si="4">IFERROR(I7/I$19,0)</f>
        <v>0.38566552901023821</v>
      </c>
      <c r="K7" s="14">
        <f t="shared" ref="K7:K18" si="5">IFERROR(I7/I$30,0)</f>
        <v>0.19546415529502137</v>
      </c>
    </row>
    <row r="8" spans="2:11" x14ac:dyDescent="0.25">
      <c r="B8" s="150" t="s">
        <v>116</v>
      </c>
      <c r="C8" s="11">
        <v>3.15972222222222E-3</v>
      </c>
      <c r="D8" s="12">
        <f t="shared" si="0"/>
        <v>0.15946261682242979</v>
      </c>
      <c r="E8" s="12">
        <f t="shared" si="1"/>
        <v>7.7667140825035522E-2</v>
      </c>
      <c r="F8" s="11">
        <v>1.9791666666666699E-3</v>
      </c>
      <c r="G8" s="12">
        <f t="shared" si="2"/>
        <v>0.18486486486486511</v>
      </c>
      <c r="H8" s="12">
        <f t="shared" si="3"/>
        <v>0.10130331753554521</v>
      </c>
      <c r="I8" s="11">
        <v>5.1388888888888899E-3</v>
      </c>
      <c r="J8" s="12">
        <f t="shared" si="4"/>
        <v>0.1683731513083051</v>
      </c>
      <c r="K8" s="14">
        <f t="shared" si="5"/>
        <v>8.5335383432634956E-2</v>
      </c>
    </row>
    <row r="9" spans="2:11" x14ac:dyDescent="0.25">
      <c r="B9" s="10" t="s">
        <v>51</v>
      </c>
      <c r="C9" s="11">
        <v>1.38888888888889E-3</v>
      </c>
      <c r="D9" s="12">
        <f t="shared" si="0"/>
        <v>7.0093457943925283E-2</v>
      </c>
      <c r="E9" s="12">
        <f t="shared" si="1"/>
        <v>3.413940256045523E-2</v>
      </c>
      <c r="F9" s="11">
        <v>9.3749999999999997E-4</v>
      </c>
      <c r="G9" s="12">
        <f t="shared" si="2"/>
        <v>8.7567567567567547E-2</v>
      </c>
      <c r="H9" s="12">
        <f t="shared" si="3"/>
        <v>4.7985781990521337E-2</v>
      </c>
      <c r="I9" s="11">
        <v>2.32638888888889E-3</v>
      </c>
      <c r="J9" s="12">
        <f t="shared" si="4"/>
        <v>7.6222980659840844E-2</v>
      </c>
      <c r="K9" s="14">
        <f t="shared" si="5"/>
        <v>3.8631558716125301E-2</v>
      </c>
    </row>
    <row r="10" spans="2:11" x14ac:dyDescent="0.25">
      <c r="B10" s="10" t="s">
        <v>11</v>
      </c>
      <c r="C10" s="11">
        <v>2.3495370370370402E-3</v>
      </c>
      <c r="D10" s="12">
        <f t="shared" si="0"/>
        <v>0.11857476635514033</v>
      </c>
      <c r="E10" s="12">
        <f t="shared" si="1"/>
        <v>5.7752489331436785E-2</v>
      </c>
      <c r="F10" s="11">
        <v>1.57407407407407E-3</v>
      </c>
      <c r="G10" s="12">
        <f t="shared" si="2"/>
        <v>0.14702702702702661</v>
      </c>
      <c r="H10" s="12">
        <f t="shared" si="3"/>
        <v>8.0568720379146724E-2</v>
      </c>
      <c r="I10" s="11">
        <v>3.9236111111111104E-3</v>
      </c>
      <c r="J10" s="12">
        <f t="shared" si="4"/>
        <v>0.1285551763367464</v>
      </c>
      <c r="K10" s="14">
        <f t="shared" si="5"/>
        <v>6.5154718431673961E-2</v>
      </c>
    </row>
    <row r="11" spans="2:11" x14ac:dyDescent="0.25">
      <c r="B11" s="10" t="s">
        <v>12</v>
      </c>
      <c r="C11" s="11">
        <v>2.5462962962962999E-4</v>
      </c>
      <c r="D11" s="12">
        <f t="shared" si="0"/>
        <v>1.2850467289719643E-2</v>
      </c>
      <c r="E11" s="12">
        <f t="shared" si="1"/>
        <v>6.258890469416795E-3</v>
      </c>
      <c r="F11" s="11">
        <v>0</v>
      </c>
      <c r="G11" s="12">
        <f t="shared" si="2"/>
        <v>0</v>
      </c>
      <c r="H11" s="12">
        <f t="shared" si="3"/>
        <v>0</v>
      </c>
      <c r="I11" s="11">
        <v>2.5462962962962999E-4</v>
      </c>
      <c r="J11" s="12">
        <f t="shared" si="4"/>
        <v>8.3428138035646776E-3</v>
      </c>
      <c r="K11" s="14">
        <f t="shared" si="5"/>
        <v>4.2283298097251613E-3</v>
      </c>
    </row>
    <row r="12" spans="2:11" x14ac:dyDescent="0.25">
      <c r="B12" s="10" t="s">
        <v>182</v>
      </c>
      <c r="C12" s="11">
        <v>5.6712962962962999E-4</v>
      </c>
      <c r="D12" s="12">
        <f t="shared" si="0"/>
        <v>2.8621495327102821E-2</v>
      </c>
      <c r="E12" s="12">
        <f t="shared" si="1"/>
        <v>1.3940256045519215E-2</v>
      </c>
      <c r="F12" s="11">
        <v>0</v>
      </c>
      <c r="G12" s="12">
        <f t="shared" si="2"/>
        <v>0</v>
      </c>
      <c r="H12" s="12">
        <f t="shared" si="3"/>
        <v>0</v>
      </c>
      <c r="I12" s="11">
        <v>5.6712962962962999E-4</v>
      </c>
      <c r="J12" s="12">
        <f t="shared" si="4"/>
        <v>1.8581721653394039E-2</v>
      </c>
      <c r="K12" s="14">
        <f t="shared" si="5"/>
        <v>9.4176436671151234E-3</v>
      </c>
    </row>
    <row r="13" spans="2:11" x14ac:dyDescent="0.25">
      <c r="B13" s="10" t="s">
        <v>123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226</v>
      </c>
      <c r="C15" s="11">
        <v>1.2731481481481499E-4</v>
      </c>
      <c r="D15" s="12">
        <f t="shared" si="0"/>
        <v>6.4252336448598216E-3</v>
      </c>
      <c r="E15" s="12">
        <f t="shared" si="1"/>
        <v>3.1294452347083975E-3</v>
      </c>
      <c r="F15" s="11">
        <v>0</v>
      </c>
      <c r="G15" s="12">
        <f t="shared" si="2"/>
        <v>0</v>
      </c>
      <c r="H15" s="12">
        <f t="shared" si="3"/>
        <v>0</v>
      </c>
      <c r="I15" s="11">
        <v>1.2731481481481499E-4</v>
      </c>
      <c r="J15" s="12">
        <f t="shared" si="4"/>
        <v>4.1714069017823388E-3</v>
      </c>
      <c r="K15" s="14">
        <f t="shared" si="5"/>
        <v>2.1141649048625807E-3</v>
      </c>
    </row>
    <row r="16" spans="2:1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3.6111111111111101E-3</v>
      </c>
      <c r="D18" s="12">
        <f t="shared" si="0"/>
        <v>0.18224299065420554</v>
      </c>
      <c r="E18" s="12">
        <f t="shared" si="1"/>
        <v>8.8762446657183497E-2</v>
      </c>
      <c r="F18" s="11">
        <v>2.8009259259259298E-3</v>
      </c>
      <c r="G18" s="12">
        <f t="shared" si="2"/>
        <v>0.26162162162162195</v>
      </c>
      <c r="H18" s="12">
        <f t="shared" si="3"/>
        <v>0.14336492890995284</v>
      </c>
      <c r="I18" s="11">
        <v>6.4120370370370399E-3</v>
      </c>
      <c r="J18" s="12">
        <f t="shared" si="4"/>
        <v>0.21008722032612848</v>
      </c>
      <c r="K18" s="14">
        <f t="shared" si="5"/>
        <v>0.10647703248126077</v>
      </c>
    </row>
    <row r="19" spans="2:11" ht="16.5" thickTop="1" thickBot="1" x14ac:dyDescent="0.3">
      <c r="B19" s="31" t="s">
        <v>3</v>
      </c>
      <c r="C19" s="32">
        <f>SUM(C7:C18)</f>
        <v>1.9814814814814816E-2</v>
      </c>
      <c r="D19" s="33">
        <f>IFERROR(SUM(D7:D18),0)</f>
        <v>0.99999999999999989</v>
      </c>
      <c r="E19" s="33">
        <f>IFERROR(SUM(E7:E18),0)</f>
        <v>0.48705547652916081</v>
      </c>
      <c r="F19" s="32">
        <f>SUM(F7:F18)</f>
        <v>1.0706018518518521E-2</v>
      </c>
      <c r="G19" s="33">
        <f>IFERROR(SUM(G7:G18),0)</f>
        <v>0.99999999999999989</v>
      </c>
      <c r="H19" s="33">
        <f>IFERROR(SUM(H7:H18),0)</f>
        <v>0.54798578199052139</v>
      </c>
      <c r="I19" s="32">
        <f>SUM(I7:I18)</f>
        <v>3.0520833333333303E-2</v>
      </c>
      <c r="J19" s="33">
        <f>IFERROR(SUM(J7:J18),0)</f>
        <v>1</v>
      </c>
      <c r="K19" s="34">
        <f>IFERROR(SUM(K7:K18),0)</f>
        <v>0.50682298673841919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2.6504629629629599E-3</v>
      </c>
      <c r="D22" s="19"/>
      <c r="E22" s="12">
        <f>IFERROR(C22/C$30,0)</f>
        <v>6.5149359886201935E-2</v>
      </c>
      <c r="F22" s="11">
        <v>8.4490740740740696E-4</v>
      </c>
      <c r="G22" s="19"/>
      <c r="H22" s="12">
        <f>IFERROR(F22/F$30,0)</f>
        <v>4.324644549763032E-2</v>
      </c>
      <c r="I22" s="11">
        <v>3.49537037037037E-3</v>
      </c>
      <c r="J22" s="19"/>
      <c r="K22" s="14">
        <f>IFERROR(I22/I$30,0)</f>
        <v>5.8043436478954394E-2</v>
      </c>
    </row>
    <row r="23" spans="2:11" x14ac:dyDescent="0.25">
      <c r="B23" s="18" t="s">
        <v>16</v>
      </c>
      <c r="C23" s="11">
        <v>1.04166666666667E-4</v>
      </c>
      <c r="D23" s="19"/>
      <c r="E23" s="12">
        <f t="shared" ref="E23:E27" si="6">IFERROR(C23/C$30,0)</f>
        <v>2.5604551920341482E-3</v>
      </c>
      <c r="F23" s="11">
        <v>0</v>
      </c>
      <c r="G23" s="19"/>
      <c r="H23" s="12">
        <f t="shared" ref="H23:H27" si="7">IFERROR(F23/F$30,0)</f>
        <v>0</v>
      </c>
      <c r="I23" s="11">
        <v>1.04166666666667E-4</v>
      </c>
      <c r="J23" s="19"/>
      <c r="K23" s="14">
        <f t="shared" ref="K23:K27" si="8">IFERROR(I23/I$30,0)</f>
        <v>1.7297712857966597E-3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8.4837962962963E-3</v>
      </c>
      <c r="D25" s="19"/>
      <c r="E25" s="12">
        <f t="shared" si="6"/>
        <v>0.20853485064011393</v>
      </c>
      <c r="F25" s="11">
        <v>2.6504629629629599E-3</v>
      </c>
      <c r="G25" s="19"/>
      <c r="H25" s="12">
        <f t="shared" si="7"/>
        <v>0.1356635071090046</v>
      </c>
      <c r="I25" s="11">
        <v>1.11342592592593E-2</v>
      </c>
      <c r="J25" s="19"/>
      <c r="K25" s="14">
        <f t="shared" si="8"/>
        <v>0.18489333077070974</v>
      </c>
    </row>
    <row r="26" spans="2:11" x14ac:dyDescent="0.25">
      <c r="B26" s="18" t="s">
        <v>19</v>
      </c>
      <c r="C26" s="11">
        <v>8.3101851851851791E-3</v>
      </c>
      <c r="D26" s="19"/>
      <c r="E26" s="12">
        <f t="shared" si="6"/>
        <v>0.20426742532005679</v>
      </c>
      <c r="F26" s="11">
        <v>5.0115740740740702E-3</v>
      </c>
      <c r="G26" s="19"/>
      <c r="H26" s="12">
        <f t="shared" si="7"/>
        <v>0.25651658767772495</v>
      </c>
      <c r="I26" s="11">
        <v>1.3321759259259301E-2</v>
      </c>
      <c r="J26" s="19"/>
      <c r="K26" s="14">
        <f t="shared" si="8"/>
        <v>0.22121852777243947</v>
      </c>
    </row>
    <row r="27" spans="2:11" ht="15.75" thickBot="1" x14ac:dyDescent="0.3">
      <c r="B27" s="23" t="s">
        <v>20</v>
      </c>
      <c r="C27" s="20">
        <v>1.3194444444444399E-3</v>
      </c>
      <c r="D27" s="24"/>
      <c r="E27" s="21">
        <f t="shared" si="6"/>
        <v>3.243243243243233E-2</v>
      </c>
      <c r="F27" s="20">
        <v>3.2407407407407401E-4</v>
      </c>
      <c r="G27" s="24"/>
      <c r="H27" s="21">
        <f t="shared" si="7"/>
        <v>1.6587677725118485E-2</v>
      </c>
      <c r="I27" s="20">
        <v>1.6435185185185201E-3</v>
      </c>
      <c r="J27" s="24"/>
      <c r="K27" s="22">
        <f t="shared" si="8"/>
        <v>2.7291946953680573E-2</v>
      </c>
    </row>
    <row r="28" spans="2:11" ht="16.5" thickTop="1" thickBot="1" x14ac:dyDescent="0.3">
      <c r="B28" s="31" t="s">
        <v>3</v>
      </c>
      <c r="C28" s="32">
        <f>SUM(C22:C27)</f>
        <v>2.0868055555555546E-2</v>
      </c>
      <c r="D28" s="33"/>
      <c r="E28" s="33">
        <f>IFERROR(SUM(E22:E27),0)</f>
        <v>0.51294452347083908</v>
      </c>
      <c r="F28" s="32">
        <f>SUM(F22:F27)</f>
        <v>8.8310185185185106E-3</v>
      </c>
      <c r="G28" s="33"/>
      <c r="H28" s="33">
        <f>IFERROR(SUM(H22:H27),0)</f>
        <v>0.45201421800947839</v>
      </c>
      <c r="I28" s="32">
        <f>SUM(I22:I27)</f>
        <v>2.9699074074074159E-2</v>
      </c>
      <c r="J28" s="33"/>
      <c r="K28" s="34">
        <f>IFERROR(SUM(K22:K27),0)</f>
        <v>0.49317701326158087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4.0682870370370362E-2</v>
      </c>
      <c r="D30" s="35"/>
      <c r="E30" s="36">
        <f>IFERROR(SUM(E19,E28),0)</f>
        <v>0.99999999999999989</v>
      </c>
      <c r="F30" s="32">
        <f>SUM(F19,F28)</f>
        <v>1.9537037037037033E-2</v>
      </c>
      <c r="G30" s="35"/>
      <c r="H30" s="36">
        <f>IFERROR(SUM(H19,H28),0)</f>
        <v>0.99999999999999978</v>
      </c>
      <c r="I30" s="32">
        <f>SUM(I19,I28)</f>
        <v>6.0219907407407458E-2</v>
      </c>
      <c r="J30" s="35"/>
      <c r="K30" s="38">
        <f>IFERROR(SUM(K19,K28),0)</f>
        <v>1</v>
      </c>
    </row>
    <row r="31" spans="2:1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view="pageBreakPreview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83" t="s">
        <v>54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2.16435185185185E-3</v>
      </c>
      <c r="D7" s="12">
        <f t="shared" ref="D7:D18" si="0">IFERROR(C7/C$19,0)</f>
        <v>0.2308641975308641</v>
      </c>
      <c r="E7" s="12">
        <f t="shared" ref="E7:E18" si="1">IFERROR(C7/C$30,0)</f>
        <v>8.5388127853881113E-2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2.16435185185185E-3</v>
      </c>
      <c r="J7" s="12">
        <f t="shared" ref="J7:J18" si="4">IFERROR(I7/I$19,0)</f>
        <v>0.2308641975308641</v>
      </c>
      <c r="K7" s="14">
        <f t="shared" ref="K7:K18" si="5">IFERROR(I7/I$30,0)</f>
        <v>8.5388127853881113E-2</v>
      </c>
    </row>
    <row r="8" spans="2:11" x14ac:dyDescent="0.25">
      <c r="B8" s="150" t="s">
        <v>116</v>
      </c>
      <c r="C8" s="11">
        <v>1.9675925925925899E-4</v>
      </c>
      <c r="D8" s="12">
        <f t="shared" si="0"/>
        <v>2.0987654320987634E-2</v>
      </c>
      <c r="E8" s="12">
        <f t="shared" si="1"/>
        <v>7.7625570776255516E-3</v>
      </c>
      <c r="F8" s="11">
        <v>0</v>
      </c>
      <c r="G8" s="12">
        <f t="shared" si="2"/>
        <v>0</v>
      </c>
      <c r="H8" s="12">
        <f t="shared" si="3"/>
        <v>0</v>
      </c>
      <c r="I8" s="11">
        <v>1.9675925925925899E-4</v>
      </c>
      <c r="J8" s="12">
        <f t="shared" si="4"/>
        <v>2.0987654320987634E-2</v>
      </c>
      <c r="K8" s="14">
        <f t="shared" si="5"/>
        <v>7.7625570776255516E-3</v>
      </c>
    </row>
    <row r="9" spans="2:11" x14ac:dyDescent="0.25">
      <c r="B9" s="10" t="s">
        <v>51</v>
      </c>
      <c r="C9" s="11">
        <v>5.90277777777778E-4</v>
      </c>
      <c r="D9" s="12">
        <f t="shared" si="0"/>
        <v>6.2962962962963012E-2</v>
      </c>
      <c r="E9" s="12">
        <f t="shared" si="1"/>
        <v>2.3287671232876696E-2</v>
      </c>
      <c r="F9" s="11">
        <v>0</v>
      </c>
      <c r="G9" s="12">
        <f t="shared" si="2"/>
        <v>0</v>
      </c>
      <c r="H9" s="12">
        <f t="shared" si="3"/>
        <v>0</v>
      </c>
      <c r="I9" s="11">
        <v>5.90277777777778E-4</v>
      </c>
      <c r="J9" s="12">
        <f t="shared" si="4"/>
        <v>6.2962962962963012E-2</v>
      </c>
      <c r="K9" s="14">
        <f t="shared" si="5"/>
        <v>2.3287671232876696E-2</v>
      </c>
    </row>
    <row r="10" spans="2:11" x14ac:dyDescent="0.25">
      <c r="B10" s="10" t="s">
        <v>11</v>
      </c>
      <c r="C10" s="11">
        <v>2.31481481481481E-4</v>
      </c>
      <c r="D10" s="12">
        <f t="shared" si="0"/>
        <v>2.4691358024691318E-2</v>
      </c>
      <c r="E10" s="12">
        <f t="shared" si="1"/>
        <v>9.1324200913241727E-3</v>
      </c>
      <c r="F10" s="11">
        <v>0</v>
      </c>
      <c r="G10" s="12">
        <f t="shared" si="2"/>
        <v>0</v>
      </c>
      <c r="H10" s="12">
        <f t="shared" si="3"/>
        <v>0</v>
      </c>
      <c r="I10" s="11">
        <v>2.31481481481481E-4</v>
      </c>
      <c r="J10" s="12">
        <f t="shared" si="4"/>
        <v>2.4691358024691318E-2</v>
      </c>
      <c r="K10" s="14">
        <f t="shared" si="5"/>
        <v>9.1324200913241727E-3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182</v>
      </c>
      <c r="C12" s="11">
        <v>8.1018518518518503E-5</v>
      </c>
      <c r="D12" s="12">
        <f t="shared" si="0"/>
        <v>8.641975308641978E-3</v>
      </c>
      <c r="E12" s="12">
        <f t="shared" si="1"/>
        <v>3.1963470319634662E-3</v>
      </c>
      <c r="F12" s="11">
        <v>0</v>
      </c>
      <c r="G12" s="12">
        <f t="shared" si="2"/>
        <v>0</v>
      </c>
      <c r="H12" s="12">
        <f t="shared" si="3"/>
        <v>0</v>
      </c>
      <c r="I12" s="11">
        <v>8.1018518518518503E-5</v>
      </c>
      <c r="J12" s="12">
        <f t="shared" si="4"/>
        <v>8.641975308641978E-3</v>
      </c>
      <c r="K12" s="14">
        <f t="shared" si="5"/>
        <v>3.1963470319634662E-3</v>
      </c>
    </row>
    <row r="13" spans="2:11" x14ac:dyDescent="0.25">
      <c r="B13" s="10" t="s">
        <v>123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226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6.1111111111111097E-3</v>
      </c>
      <c r="D18" s="12">
        <f t="shared" si="0"/>
        <v>0.65185185185185202</v>
      </c>
      <c r="E18" s="12">
        <f t="shared" si="1"/>
        <v>0.24109589041095858</v>
      </c>
      <c r="F18" s="11">
        <v>0</v>
      </c>
      <c r="G18" s="12">
        <f t="shared" si="2"/>
        <v>0</v>
      </c>
      <c r="H18" s="12">
        <f t="shared" si="3"/>
        <v>0</v>
      </c>
      <c r="I18" s="11">
        <v>6.1111111111111097E-3</v>
      </c>
      <c r="J18" s="12">
        <f t="shared" si="4"/>
        <v>0.65185185185185202</v>
      </c>
      <c r="K18" s="14">
        <f t="shared" si="5"/>
        <v>0.24109589041095858</v>
      </c>
    </row>
    <row r="19" spans="2:11" ht="16.5" thickTop="1" thickBot="1" x14ac:dyDescent="0.3">
      <c r="B19" s="31" t="s">
        <v>3</v>
      </c>
      <c r="C19" s="32">
        <f>SUM(C7:C18)</f>
        <v>9.3749999999999962E-3</v>
      </c>
      <c r="D19" s="33">
        <f>IFERROR(SUM(D7:D18),0)</f>
        <v>1</v>
      </c>
      <c r="E19" s="33">
        <f>IFERROR(SUM(E7:E18),0)</f>
        <v>0.36986301369862962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9.3749999999999962E-3</v>
      </c>
      <c r="J19" s="33">
        <f>IFERROR(SUM(J7:J18),0)</f>
        <v>1</v>
      </c>
      <c r="K19" s="34">
        <f>IFERROR(SUM(K7:K18),0)</f>
        <v>0.36986301369862962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9.9537037037036999E-4</v>
      </c>
      <c r="D22" s="19"/>
      <c r="E22" s="12">
        <f>IFERROR(C22/C$30,0)</f>
        <v>3.9269406392694002E-2</v>
      </c>
      <c r="F22" s="11">
        <v>0</v>
      </c>
      <c r="G22" s="19"/>
      <c r="H22" s="12">
        <f>IFERROR(F22/F$30,0)</f>
        <v>0</v>
      </c>
      <c r="I22" s="11">
        <v>9.9537037037036999E-4</v>
      </c>
      <c r="J22" s="19"/>
      <c r="K22" s="14">
        <f>IFERROR(I22/I$30,0)</f>
        <v>3.9269406392694002E-2</v>
      </c>
    </row>
    <row r="23" spans="2:11" x14ac:dyDescent="0.25">
      <c r="B23" s="18" t="s">
        <v>16</v>
      </c>
      <c r="C23" s="11">
        <v>3.4722222222222202E-5</v>
      </c>
      <c r="D23" s="19"/>
      <c r="E23" s="12">
        <f t="shared" ref="E23:E27" si="6">IFERROR(C23/C$30,0)</f>
        <v>1.3698630136986278E-3</v>
      </c>
      <c r="F23" s="11">
        <v>0</v>
      </c>
      <c r="G23" s="19"/>
      <c r="H23" s="12">
        <f t="shared" ref="H23:H27" si="7">IFERROR(F23/F$30,0)</f>
        <v>0</v>
      </c>
      <c r="I23" s="11">
        <v>3.4722222222222202E-5</v>
      </c>
      <c r="J23" s="19"/>
      <c r="K23" s="14">
        <f t="shared" ref="K23:K27" si="8">IFERROR(I23/I$30,0)</f>
        <v>1.3698630136986278E-3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3.6458333333333299E-3</v>
      </c>
      <c r="D25" s="19"/>
      <c r="E25" s="12">
        <f t="shared" si="6"/>
        <v>0.14383561643835588</v>
      </c>
      <c r="F25" s="11">
        <v>0</v>
      </c>
      <c r="G25" s="19"/>
      <c r="H25" s="12">
        <f t="shared" si="7"/>
        <v>0</v>
      </c>
      <c r="I25" s="11">
        <v>3.6458333333333299E-3</v>
      </c>
      <c r="J25" s="19"/>
      <c r="K25" s="14">
        <f t="shared" si="8"/>
        <v>0.14383561643835588</v>
      </c>
    </row>
    <row r="26" spans="2:11" x14ac:dyDescent="0.25">
      <c r="B26" s="18" t="s">
        <v>19</v>
      </c>
      <c r="C26" s="11">
        <v>1.10416666666667E-2</v>
      </c>
      <c r="D26" s="19"/>
      <c r="E26" s="12">
        <f t="shared" si="6"/>
        <v>0.4356164383561652</v>
      </c>
      <c r="F26" s="11">
        <v>0</v>
      </c>
      <c r="G26" s="19"/>
      <c r="H26" s="12">
        <f t="shared" si="7"/>
        <v>0</v>
      </c>
      <c r="I26" s="11">
        <v>1.10416666666667E-2</v>
      </c>
      <c r="J26" s="19"/>
      <c r="K26" s="14">
        <f t="shared" si="8"/>
        <v>0.4356164383561652</v>
      </c>
    </row>
    <row r="27" spans="2:11" ht="15.75" thickBot="1" x14ac:dyDescent="0.3">
      <c r="B27" s="23" t="s">
        <v>20</v>
      </c>
      <c r="C27" s="20">
        <v>2.5462962962962999E-4</v>
      </c>
      <c r="D27" s="24"/>
      <c r="E27" s="21">
        <f t="shared" si="6"/>
        <v>1.0045662100456624E-2</v>
      </c>
      <c r="F27" s="20">
        <v>0</v>
      </c>
      <c r="G27" s="24"/>
      <c r="H27" s="21">
        <f t="shared" si="7"/>
        <v>0</v>
      </c>
      <c r="I27" s="20">
        <v>2.5462962962962999E-4</v>
      </c>
      <c r="J27" s="24"/>
      <c r="K27" s="22">
        <f t="shared" si="8"/>
        <v>1.0045662100456624E-2</v>
      </c>
    </row>
    <row r="28" spans="2:11" ht="16.5" thickTop="1" thickBot="1" x14ac:dyDescent="0.3">
      <c r="B28" s="31" t="s">
        <v>3</v>
      </c>
      <c r="C28" s="32">
        <f>SUM(C22:C27)</f>
        <v>1.5972222222222252E-2</v>
      </c>
      <c r="D28" s="33"/>
      <c r="E28" s="33">
        <f>IFERROR(SUM(E22:E27),0)</f>
        <v>0.63013698630137038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1.5972222222222252E-2</v>
      </c>
      <c r="J28" s="33"/>
      <c r="K28" s="34">
        <f>IFERROR(SUM(K22:K27),0)</f>
        <v>0.63013698630137038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2.534722222222225E-2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2.534722222222225E-2</v>
      </c>
      <c r="J30" s="35"/>
      <c r="K30" s="38">
        <f>IFERROR(SUM(K19,K28),0)</f>
        <v>1</v>
      </c>
    </row>
    <row r="31" spans="2:1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1"/>
  <sheetViews>
    <sheetView showGridLines="0" showZeros="0" view="pageBreakPreview" zoomScaleNormal="9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4" t="s">
        <v>169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6"/>
    </row>
    <row r="4" spans="2:14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</row>
    <row r="5" spans="2:14" x14ac:dyDescent="0.25">
      <c r="B5" s="52"/>
      <c r="C5" s="198" t="s">
        <v>7</v>
      </c>
      <c r="D5" s="198"/>
      <c r="E5" s="198"/>
      <c r="F5" s="198" t="s">
        <v>8</v>
      </c>
      <c r="G5" s="198"/>
      <c r="H5" s="198"/>
      <c r="I5" s="198" t="s">
        <v>9</v>
      </c>
      <c r="J5" s="198"/>
      <c r="K5" s="198"/>
      <c r="L5" s="198" t="s">
        <v>3</v>
      </c>
      <c r="M5" s="198"/>
      <c r="N5" s="199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>
        <v>1.9675925925925898E-3</v>
      </c>
      <c r="G7" s="45">
        <f t="shared" ref="G7:G18" si="2">IFERROR(F7/F$19,0)</f>
        <v>0.16267942583732045</v>
      </c>
      <c r="H7" s="45">
        <f t="shared" ref="H7:H18" si="3">IFERROR(F7/F$30,0)</f>
        <v>0.13720742534301844</v>
      </c>
      <c r="I7" s="44">
        <v>3.5069444444444401E-3</v>
      </c>
      <c r="J7" s="45">
        <f t="shared" ref="J7:J18" si="4">IFERROR(I7/I$19,0)</f>
        <v>0.28081556997219626</v>
      </c>
      <c r="K7" s="45">
        <f t="shared" ref="K7:K18" si="5">IFERROR(I7/I$30,0)</f>
        <v>0.13911845730027533</v>
      </c>
      <c r="L7" s="46">
        <f>SUM(C7,F7,I7)</f>
        <v>5.4745370370370295E-3</v>
      </c>
      <c r="M7" s="45">
        <f t="shared" ref="M7:M12" si="6">IFERROR(L7/L$19,0)</f>
        <v>0.22269303201506574</v>
      </c>
      <c r="N7" s="47">
        <f t="shared" ref="N7:N12" si="7">IFERROR(L7/L$30,0)</f>
        <v>0.13842551946151582</v>
      </c>
    </row>
    <row r="8" spans="2:14" x14ac:dyDescent="0.25">
      <c r="B8" s="147" t="s">
        <v>116</v>
      </c>
      <c r="C8" s="44">
        <v>0</v>
      </c>
      <c r="D8" s="45">
        <f t="shared" si="0"/>
        <v>0</v>
      </c>
      <c r="E8" s="45">
        <f t="shared" si="1"/>
        <v>0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8" si="8">SUM(C8,F8,I8)</f>
        <v>0</v>
      </c>
      <c r="M8" s="45">
        <f t="shared" si="6"/>
        <v>0</v>
      </c>
      <c r="N8" s="47">
        <f t="shared" si="7"/>
        <v>0</v>
      </c>
    </row>
    <row r="9" spans="2:14" x14ac:dyDescent="0.2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0</v>
      </c>
      <c r="M9" s="45">
        <f t="shared" si="6"/>
        <v>0</v>
      </c>
      <c r="N9" s="47">
        <f t="shared" si="7"/>
        <v>0</v>
      </c>
    </row>
    <row r="10" spans="2:14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3.8078703703703699E-3</v>
      </c>
      <c r="G10" s="45">
        <f t="shared" si="2"/>
        <v>0.31483253588516763</v>
      </c>
      <c r="H10" s="45">
        <f t="shared" si="3"/>
        <v>0.26553672316384191</v>
      </c>
      <c r="I10" s="44">
        <v>5.9143518518518503E-3</v>
      </c>
      <c r="J10" s="45">
        <f t="shared" si="4"/>
        <v>0.473586654309546</v>
      </c>
      <c r="K10" s="45">
        <f t="shared" si="5"/>
        <v>0.23461891643709823</v>
      </c>
      <c r="L10" s="46">
        <f t="shared" si="8"/>
        <v>9.7222222222222206E-3</v>
      </c>
      <c r="M10" s="45">
        <f t="shared" si="6"/>
        <v>0.39548022598870075</v>
      </c>
      <c r="N10" s="47">
        <f t="shared" si="7"/>
        <v>0.2458296751536436</v>
      </c>
    </row>
    <row r="11" spans="2:14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 x14ac:dyDescent="0.25">
      <c r="B12" s="43" t="s">
        <v>182</v>
      </c>
      <c r="C12" s="44">
        <v>0</v>
      </c>
      <c r="D12" s="45">
        <f t="shared" si="0"/>
        <v>0</v>
      </c>
      <c r="E12" s="45">
        <f t="shared" si="1"/>
        <v>0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 x14ac:dyDescent="0.25">
      <c r="B13" s="43" t="s">
        <v>123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/>
      <c r="M13" s="45"/>
      <c r="N13" s="47"/>
    </row>
    <row r="14" spans="2:14" x14ac:dyDescent="0.25">
      <c r="B14" s="43" t="s">
        <v>124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 x14ac:dyDescent="0.25">
      <c r="B15" s="43" t="s">
        <v>226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IFERROR(L15/L$19,0)</f>
        <v>0</v>
      </c>
      <c r="N15" s="47">
        <f>IFERROR(L15/L$30,0)</f>
        <v>0</v>
      </c>
    </row>
    <row r="16" spans="2:14" x14ac:dyDescent="0.25">
      <c r="B16" s="43" t="s">
        <v>205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IFERROR(L16/L$19,0)</f>
        <v>0</v>
      </c>
      <c r="N16" s="47">
        <f>IFERROR(L16/L$30,0)</f>
        <v>0</v>
      </c>
    </row>
    <row r="17" spans="2:14" x14ac:dyDescent="0.25">
      <c r="B17" s="43" t="s">
        <v>183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6.31944444444444E-3</v>
      </c>
      <c r="G18" s="45">
        <f t="shared" si="2"/>
        <v>0.52248803827751189</v>
      </c>
      <c r="H18" s="45">
        <f t="shared" si="3"/>
        <v>0.44067796610169485</v>
      </c>
      <c r="I18" s="44">
        <v>3.0671296296296302E-3</v>
      </c>
      <c r="J18" s="45">
        <f t="shared" si="4"/>
        <v>0.2455977757182578</v>
      </c>
      <c r="K18" s="45">
        <f t="shared" si="5"/>
        <v>0.12167125803489444</v>
      </c>
      <c r="L18" s="46">
        <f t="shared" si="8"/>
        <v>9.3865740740740698E-3</v>
      </c>
      <c r="M18" s="45">
        <f>IFERROR(L18/L$19,0)</f>
        <v>0.38182674199623357</v>
      </c>
      <c r="N18" s="47">
        <f>IFERROR(L18/L$30,0)</f>
        <v>0.23734269827333918</v>
      </c>
    </row>
    <row r="19" spans="2:14" s="2" customFormat="1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1.20949074074074E-2</v>
      </c>
      <c r="G19" s="62">
        <f>IFERROR(SUM(G7:G18),0)</f>
        <v>1</v>
      </c>
      <c r="H19" s="62">
        <f>IFERROR(SUM(H7:H18),0)</f>
        <v>0.84342211460855521</v>
      </c>
      <c r="I19" s="61">
        <f>SUM(I7:I18)</f>
        <v>1.248842592592592E-2</v>
      </c>
      <c r="J19" s="62">
        <f>IFERROR(SUM(J7:J18),0)</f>
        <v>1</v>
      </c>
      <c r="K19" s="62">
        <f>IFERROR(SUM(K7:K18),0)</f>
        <v>0.49540863177226802</v>
      </c>
      <c r="L19" s="61">
        <f>SUM(L7:L18)</f>
        <v>2.4583333333333318E-2</v>
      </c>
      <c r="M19" s="62">
        <f>IFERROR(SUM(M7:M18),0)</f>
        <v>1</v>
      </c>
      <c r="N19" s="63">
        <f>IFERROR(SUM(N7:N18),0)</f>
        <v>0.62159789288849865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s="3" customFormat="1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0</v>
      </c>
      <c r="M22" s="51"/>
      <c r="N22" s="47">
        <f>IFERROR(L22/L$30,0)</f>
        <v>0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9">IFERROR(C23/C$30,0)</f>
        <v>0</v>
      </c>
      <c r="F23" s="44">
        <v>0</v>
      </c>
      <c r="G23" s="51"/>
      <c r="H23" s="45">
        <f t="shared" ref="H23:H27" si="10">IFERROR(F23/F$30,0)</f>
        <v>0</v>
      </c>
      <c r="I23" s="44">
        <v>0</v>
      </c>
      <c r="J23" s="51"/>
      <c r="K23" s="45">
        <f t="shared" ref="K23:K27" si="11">IFERROR(I23/I$30,0)</f>
        <v>0</v>
      </c>
      <c r="L23" s="46">
        <f t="shared" ref="L23:L27" si="12">SUM(C23,F23,I23)</f>
        <v>0</v>
      </c>
      <c r="M23" s="51"/>
      <c r="N23" s="47">
        <f t="shared" ref="N23:N27" si="13">IFERROR(L23/L$30,0)</f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9"/>
        <v>0</v>
      </c>
      <c r="F24" s="44">
        <v>0</v>
      </c>
      <c r="G24" s="51"/>
      <c r="H24" s="45">
        <f t="shared" si="10"/>
        <v>0</v>
      </c>
      <c r="I24" s="44">
        <v>0</v>
      </c>
      <c r="J24" s="51"/>
      <c r="K24" s="45">
        <f t="shared" si="11"/>
        <v>0</v>
      </c>
      <c r="L24" s="46">
        <f t="shared" si="12"/>
        <v>0</v>
      </c>
      <c r="M24" s="51"/>
      <c r="N24" s="47">
        <f t="shared" si="13"/>
        <v>0</v>
      </c>
    </row>
    <row r="25" spans="2:14" x14ac:dyDescent="0.25">
      <c r="B25" s="50" t="s">
        <v>18</v>
      </c>
      <c r="C25" s="44">
        <v>0</v>
      </c>
      <c r="D25" s="51"/>
      <c r="E25" s="45">
        <f t="shared" si="9"/>
        <v>0</v>
      </c>
      <c r="F25" s="44">
        <v>0</v>
      </c>
      <c r="G25" s="51"/>
      <c r="H25" s="45">
        <f t="shared" si="10"/>
        <v>0</v>
      </c>
      <c r="I25" s="44">
        <v>0</v>
      </c>
      <c r="J25" s="51"/>
      <c r="K25" s="45">
        <f t="shared" si="11"/>
        <v>0</v>
      </c>
      <c r="L25" s="46">
        <f t="shared" si="12"/>
        <v>0</v>
      </c>
      <c r="M25" s="51"/>
      <c r="N25" s="47">
        <f t="shared" si="13"/>
        <v>0</v>
      </c>
    </row>
    <row r="26" spans="2:14" x14ac:dyDescent="0.25">
      <c r="B26" s="50" t="s">
        <v>19</v>
      </c>
      <c r="C26" s="44">
        <v>0</v>
      </c>
      <c r="D26" s="51"/>
      <c r="E26" s="45">
        <f t="shared" si="9"/>
        <v>0</v>
      </c>
      <c r="F26" s="44">
        <v>0</v>
      </c>
      <c r="G26" s="51"/>
      <c r="H26" s="45">
        <f t="shared" si="10"/>
        <v>0</v>
      </c>
      <c r="I26" s="44">
        <v>7.4421296296296301E-3</v>
      </c>
      <c r="J26" s="51"/>
      <c r="K26" s="45">
        <f t="shared" si="11"/>
        <v>0.29522497704315892</v>
      </c>
      <c r="L26" s="46">
        <f t="shared" si="12"/>
        <v>7.4421296296296301E-3</v>
      </c>
      <c r="M26" s="51"/>
      <c r="N26" s="47">
        <f t="shared" si="13"/>
        <v>0.18817676324261057</v>
      </c>
    </row>
    <row r="27" spans="2:14" ht="15.75" thickBot="1" x14ac:dyDescent="0.3">
      <c r="B27" s="55" t="s">
        <v>20</v>
      </c>
      <c r="C27" s="53">
        <v>0</v>
      </c>
      <c r="D27" s="56"/>
      <c r="E27" s="54">
        <f t="shared" si="9"/>
        <v>0</v>
      </c>
      <c r="F27" s="53">
        <v>2.2453703703703698E-3</v>
      </c>
      <c r="G27" s="56"/>
      <c r="H27" s="54">
        <f t="shared" si="10"/>
        <v>0.15657788539144477</v>
      </c>
      <c r="I27" s="53">
        <v>5.2777777777777797E-3</v>
      </c>
      <c r="J27" s="56"/>
      <c r="K27" s="54">
        <f t="shared" si="11"/>
        <v>0.20936639118457312</v>
      </c>
      <c r="L27" s="70">
        <f t="shared" si="12"/>
        <v>7.5231481481481495E-3</v>
      </c>
      <c r="M27" s="56"/>
      <c r="N27" s="67">
        <f t="shared" si="13"/>
        <v>0.19022534386889095</v>
      </c>
    </row>
    <row r="28" spans="2:14" s="2" customFormat="1" ht="16.5" thickTop="1" thickBot="1" x14ac:dyDescent="0.3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2.2453703703703698E-3</v>
      </c>
      <c r="G28" s="62"/>
      <c r="H28" s="62">
        <f>IFERROR(SUM(H22:H27),0)</f>
        <v>0.15657788539144477</v>
      </c>
      <c r="I28" s="61">
        <f>SUM(I22:I27)</f>
        <v>1.2719907407407409E-2</v>
      </c>
      <c r="J28" s="62"/>
      <c r="K28" s="62">
        <f>IFERROR(SUM(K22:K27),0)</f>
        <v>0.5045913682277321</v>
      </c>
      <c r="L28" s="61">
        <f>SUM(L22:L27)</f>
        <v>1.4965277777777779E-2</v>
      </c>
      <c r="M28" s="62"/>
      <c r="N28" s="63">
        <f>IFERROR(SUM(N22:N27),0)</f>
        <v>0.37840210711150152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s="2" customFormat="1" ht="16.5" thickTop="1" thickBot="1" x14ac:dyDescent="0.3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1.434027777777777E-2</v>
      </c>
      <c r="G30" s="64"/>
      <c r="H30" s="65">
        <f>IFERROR(SUM(H19,H28),0)</f>
        <v>1</v>
      </c>
      <c r="I30" s="61">
        <f>SUM(I19,I28)</f>
        <v>2.5208333333333329E-2</v>
      </c>
      <c r="J30" s="64"/>
      <c r="K30" s="65">
        <f>IFERROR(SUM(K19,K28),0)</f>
        <v>1</v>
      </c>
      <c r="L30" s="71">
        <f>SUM(L19,L28)</f>
        <v>3.9548611111111097E-2</v>
      </c>
      <c r="M30" s="64"/>
      <c r="N30" s="66">
        <f>IFERROR(SUM(N19,N28),0)</f>
        <v>1.0000000000000002</v>
      </c>
    </row>
    <row r="31" spans="2:14" s="3" customFormat="1" ht="66" customHeight="1" thickTop="1" thickBot="1" x14ac:dyDescent="0.3">
      <c r="B31" s="191" t="s">
        <v>228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1"/>
  <sheetViews>
    <sheetView showGridLines="0" showZeros="0" view="pageBreakPreview" zoomScaleNormal="69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4" t="s">
        <v>175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6"/>
    </row>
    <row r="4" spans="2:14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</row>
    <row r="5" spans="2:14" x14ac:dyDescent="0.25">
      <c r="B5" s="52"/>
      <c r="C5" s="198" t="s">
        <v>7</v>
      </c>
      <c r="D5" s="198"/>
      <c r="E5" s="198"/>
      <c r="F5" s="198" t="s">
        <v>8</v>
      </c>
      <c r="G5" s="198"/>
      <c r="H5" s="198"/>
      <c r="I5" s="198" t="s">
        <v>9</v>
      </c>
      <c r="J5" s="198"/>
      <c r="K5" s="198"/>
      <c r="L5" s="198" t="s">
        <v>3</v>
      </c>
      <c r="M5" s="198"/>
      <c r="N5" s="199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0.155289351851852</v>
      </c>
      <c r="D7" s="45">
        <f t="shared" ref="D7:D18" si="0">IFERROR(C7/C$19,0)</f>
        <v>0.20755855326258468</v>
      </c>
      <c r="E7" s="45">
        <f t="shared" ref="E7:E18" si="1">IFERROR(C7/C$30,0)</f>
        <v>0.16925910507260089</v>
      </c>
      <c r="F7" s="44">
        <v>0</v>
      </c>
      <c r="G7" s="45">
        <f t="shared" ref="G7:G18" si="2">IFERROR(F7/F$19,0)</f>
        <v>0</v>
      </c>
      <c r="H7" s="45">
        <f t="shared" ref="H7:H18" si="3">IFERROR(F7/F$30,0)</f>
        <v>0</v>
      </c>
      <c r="I7" s="44">
        <v>0</v>
      </c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0.155289351851852</v>
      </c>
      <c r="M7" s="45">
        <f t="shared" ref="M7:M16" si="6">IFERROR(L7/L$19,0)</f>
        <v>0.20755855326258468</v>
      </c>
      <c r="N7" s="47">
        <f t="shared" ref="N7:N16" si="7">IFERROR(L7/L$30,0)</f>
        <v>0.16925910507260089</v>
      </c>
    </row>
    <row r="8" spans="2:14" x14ac:dyDescent="0.25">
      <c r="B8" s="147" t="s">
        <v>116</v>
      </c>
      <c r="C8" s="44">
        <v>9.0451388888888901E-2</v>
      </c>
      <c r="D8" s="45">
        <f t="shared" si="0"/>
        <v>0.12089663067355579</v>
      </c>
      <c r="E8" s="45">
        <f t="shared" si="1"/>
        <v>9.8588351057790485E-2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8" si="8">SUM(C8,F8,I8)</f>
        <v>9.0451388888888901E-2</v>
      </c>
      <c r="M8" s="45">
        <f t="shared" si="6"/>
        <v>0.12089663067355579</v>
      </c>
      <c r="N8" s="47">
        <f t="shared" si="7"/>
        <v>9.8588351057790485E-2</v>
      </c>
    </row>
    <row r="9" spans="2:14" x14ac:dyDescent="0.25">
      <c r="B9" s="43" t="s">
        <v>51</v>
      </c>
      <c r="C9" s="44">
        <v>8.2951388888888894E-2</v>
      </c>
      <c r="D9" s="45">
        <f t="shared" si="0"/>
        <v>0.11087218836050854</v>
      </c>
      <c r="E9" s="45">
        <f t="shared" si="1"/>
        <v>9.0413654770465049E-2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8.2951388888888894E-2</v>
      </c>
      <c r="M9" s="45">
        <f t="shared" si="6"/>
        <v>0.11087218836050854</v>
      </c>
      <c r="N9" s="47">
        <f t="shared" si="7"/>
        <v>9.0413654770465049E-2</v>
      </c>
    </row>
    <row r="10" spans="2:14" x14ac:dyDescent="0.25">
      <c r="B10" s="43" t="s">
        <v>11</v>
      </c>
      <c r="C10" s="44">
        <v>0.13682870370370401</v>
      </c>
      <c r="D10" s="45">
        <f t="shared" si="0"/>
        <v>0.18288419293957511</v>
      </c>
      <c r="E10" s="45">
        <f t="shared" si="1"/>
        <v>0.14913774615549602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0.13682870370370401</v>
      </c>
      <c r="M10" s="45">
        <f t="shared" si="6"/>
        <v>0.18288419293957511</v>
      </c>
      <c r="N10" s="47">
        <f t="shared" si="7"/>
        <v>0.14913774615549602</v>
      </c>
    </row>
    <row r="11" spans="2:14" x14ac:dyDescent="0.25">
      <c r="B11" s="43" t="s">
        <v>12</v>
      </c>
      <c r="C11" s="44">
        <v>2.4652777777777801E-2</v>
      </c>
      <c r="D11" s="45">
        <f t="shared" si="0"/>
        <v>3.2950713158627513E-2</v>
      </c>
      <c r="E11" s="45">
        <f t="shared" si="1"/>
        <v>2.687052946296787E-2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2.4652777777777801E-2</v>
      </c>
      <c r="M11" s="45">
        <f t="shared" si="6"/>
        <v>3.2950713158627513E-2</v>
      </c>
      <c r="N11" s="47">
        <f t="shared" si="7"/>
        <v>2.687052946296787E-2</v>
      </c>
    </row>
    <row r="12" spans="2:14" x14ac:dyDescent="0.25">
      <c r="B12" s="43" t="s">
        <v>182</v>
      </c>
      <c r="C12" s="44">
        <v>6.10185185185185E-2</v>
      </c>
      <c r="D12" s="45">
        <f t="shared" si="0"/>
        <v>8.1556882522199073E-2</v>
      </c>
      <c r="E12" s="45">
        <f t="shared" si="1"/>
        <v>6.6507714238857471E-2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6.10185185185185E-2</v>
      </c>
      <c r="M12" s="45">
        <f t="shared" si="6"/>
        <v>8.1556882522199073E-2</v>
      </c>
      <c r="N12" s="47">
        <f t="shared" si="7"/>
        <v>6.6507714238857471E-2</v>
      </c>
    </row>
    <row r="13" spans="2:14" x14ac:dyDescent="0.25">
      <c r="B13" s="43" t="s">
        <v>123</v>
      </c>
      <c r="C13" s="44">
        <v>2.1226851851851899E-2</v>
      </c>
      <c r="D13" s="45">
        <f t="shared" si="0"/>
        <v>2.837164691686523E-2</v>
      </c>
      <c r="E13" s="45">
        <f t="shared" si="1"/>
        <v>2.3136408936658748E-2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5" si="9">SUM(C13,F13,I13)</f>
        <v>2.1226851851851899E-2</v>
      </c>
      <c r="M13" s="45">
        <f t="shared" si="6"/>
        <v>2.837164691686523E-2</v>
      </c>
      <c r="N13" s="47">
        <f t="shared" si="7"/>
        <v>2.3136408936658748E-2</v>
      </c>
    </row>
    <row r="14" spans="2:14" x14ac:dyDescent="0.25">
      <c r="B14" s="43" t="s">
        <v>124</v>
      </c>
      <c r="C14" s="44">
        <v>1.28009259259259E-2</v>
      </c>
      <c r="D14" s="45">
        <f t="shared" si="0"/>
        <v>1.7109619133071324E-2</v>
      </c>
      <c r="E14" s="45">
        <f t="shared" si="1"/>
        <v>1.3952490885465903E-2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1.28009259259259E-2</v>
      </c>
      <c r="M14" s="45">
        <f t="shared" si="6"/>
        <v>1.7109619133071324E-2</v>
      </c>
      <c r="N14" s="47">
        <f t="shared" si="7"/>
        <v>1.3952490885465903E-2</v>
      </c>
    </row>
    <row r="15" spans="2:14" x14ac:dyDescent="0.25">
      <c r="B15" s="43" t="s">
        <v>226</v>
      </c>
      <c r="C15" s="44">
        <v>1.51736111111111E-2</v>
      </c>
      <c r="D15" s="45">
        <f t="shared" si="0"/>
        <v>2.0280931901859436E-2</v>
      </c>
      <c r="E15" s="45">
        <f t="shared" si="1"/>
        <v>1.6538621655375969E-2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9"/>
        <v>1.51736111111111E-2</v>
      </c>
      <c r="M15" s="45">
        <f t="shared" si="6"/>
        <v>2.0280931901859436E-2</v>
      </c>
      <c r="N15" s="47">
        <f t="shared" si="7"/>
        <v>1.6538621655375969E-2</v>
      </c>
    </row>
    <row r="16" spans="2:14" x14ac:dyDescent="0.25">
      <c r="B16" s="43" t="s">
        <v>205</v>
      </c>
      <c r="C16" s="44">
        <v>3.1250000000000002E-3</v>
      </c>
      <c r="D16" s="45">
        <f t="shared" si="0"/>
        <v>4.1768509637696814E-3</v>
      </c>
      <c r="E16" s="45">
        <f t="shared" si="1"/>
        <v>3.406123453052262E-3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3.1250000000000002E-3</v>
      </c>
      <c r="M16" s="45">
        <f t="shared" si="6"/>
        <v>4.1768509637696814E-3</v>
      </c>
      <c r="N16" s="47">
        <f t="shared" si="7"/>
        <v>3.406123453052262E-3</v>
      </c>
    </row>
    <row r="17" spans="2:14" x14ac:dyDescent="0.25">
      <c r="B17" s="43" t="s">
        <v>183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0.14465277777777799</v>
      </c>
      <c r="D18" s="45">
        <f t="shared" si="0"/>
        <v>0.19334179016738351</v>
      </c>
      <c r="E18" s="45">
        <f t="shared" si="1"/>
        <v>0.15766567006017493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>
        <f t="shared" si="8"/>
        <v>0.14465277777777799</v>
      </c>
      <c r="M18" s="45">
        <f>IFERROR(L18/L$19,0)</f>
        <v>0.19334179016738351</v>
      </c>
      <c r="N18" s="47">
        <f>IFERROR(L18/L$30,0)</f>
        <v>0.15766567006017493</v>
      </c>
    </row>
    <row r="19" spans="2:14" ht="16.5" thickTop="1" thickBot="1" x14ac:dyDescent="0.3">
      <c r="B19" s="60" t="s">
        <v>3</v>
      </c>
      <c r="C19" s="61">
        <f>SUM(C7:C18)</f>
        <v>0.74817129629629708</v>
      </c>
      <c r="D19" s="62">
        <f>IFERROR(SUM(D7:D18),0)</f>
        <v>0.99999999999999978</v>
      </c>
      <c r="E19" s="62">
        <f>IFERROR(SUM(E7:E18),0)</f>
        <v>0.81547641574890561</v>
      </c>
      <c r="F19" s="6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2">
        <f>IFERROR(SUM(K7:K18),0)</f>
        <v>0</v>
      </c>
      <c r="L19" s="61">
        <f>SUM(L7:L18)</f>
        <v>0.74817129629629708</v>
      </c>
      <c r="M19" s="62">
        <f>IFERROR(SUM(M7:M18),0)</f>
        <v>0.99999999999999978</v>
      </c>
      <c r="N19" s="63">
        <f>IFERROR(SUM(N7:N18),0)</f>
        <v>0.81547641574890561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1.2974537037037E-2</v>
      </c>
      <c r="D22" s="51"/>
      <c r="E22" s="45">
        <f>IFERROR(C22/C$30,0)</f>
        <v>1.4141719966191017E-2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1.2974537037037E-2</v>
      </c>
      <c r="M22" s="51"/>
      <c r="N22" s="47">
        <f>IFERROR(L22/L$30,0)</f>
        <v>1.4141719966191017E-2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10">IFERROR(C23/C$30,0)</f>
        <v>0</v>
      </c>
      <c r="F23" s="44">
        <v>0</v>
      </c>
      <c r="G23" s="51"/>
      <c r="H23" s="45">
        <f t="shared" ref="H23:H27" si="11">IFERROR(F23/F$30,0)</f>
        <v>0</v>
      </c>
      <c r="I23" s="44">
        <v>0</v>
      </c>
      <c r="J23" s="51"/>
      <c r="K23" s="45">
        <f t="shared" ref="K23:K27" si="12">IFERROR(I23/I$30,0)</f>
        <v>0</v>
      </c>
      <c r="L23" s="46">
        <f t="shared" ref="L23:L27" si="13">SUM(C23,F23,I23)</f>
        <v>0</v>
      </c>
      <c r="M23" s="51"/>
      <c r="N23" s="47">
        <f t="shared" ref="N23:N27" si="14">IFERROR(L23/L$30,0)</f>
        <v>0</v>
      </c>
    </row>
    <row r="24" spans="2:14" x14ac:dyDescent="0.25">
      <c r="B24" s="50" t="s">
        <v>17</v>
      </c>
      <c r="C24" s="44">
        <v>4.6296296296296298E-4</v>
      </c>
      <c r="D24" s="51"/>
      <c r="E24" s="45">
        <f t="shared" si="10"/>
        <v>5.0461088193366841E-4</v>
      </c>
      <c r="F24" s="44">
        <v>0</v>
      </c>
      <c r="G24" s="51"/>
      <c r="H24" s="45">
        <f t="shared" si="11"/>
        <v>0</v>
      </c>
      <c r="I24" s="44">
        <v>0</v>
      </c>
      <c r="J24" s="51"/>
      <c r="K24" s="45">
        <f t="shared" si="12"/>
        <v>0</v>
      </c>
      <c r="L24" s="46">
        <f t="shared" si="13"/>
        <v>4.6296296296296298E-4</v>
      </c>
      <c r="M24" s="51"/>
      <c r="N24" s="47">
        <f t="shared" si="14"/>
        <v>5.0461088193366841E-4</v>
      </c>
    </row>
    <row r="25" spans="2:14" x14ac:dyDescent="0.25">
      <c r="B25" s="50" t="s">
        <v>18</v>
      </c>
      <c r="C25" s="44">
        <v>5.2777777777777797E-3</v>
      </c>
      <c r="D25" s="51"/>
      <c r="E25" s="45">
        <f t="shared" si="10"/>
        <v>5.7525640540438223E-3</v>
      </c>
      <c r="F25" s="44">
        <v>0</v>
      </c>
      <c r="G25" s="51"/>
      <c r="H25" s="45">
        <f t="shared" si="11"/>
        <v>0</v>
      </c>
      <c r="I25" s="44">
        <v>0</v>
      </c>
      <c r="J25" s="51"/>
      <c r="K25" s="45">
        <f t="shared" si="12"/>
        <v>0</v>
      </c>
      <c r="L25" s="46">
        <f t="shared" si="13"/>
        <v>5.2777777777777797E-3</v>
      </c>
      <c r="M25" s="51"/>
      <c r="N25" s="47">
        <f t="shared" si="14"/>
        <v>5.7525640540438223E-3</v>
      </c>
    </row>
    <row r="26" spans="2:14" s="2" customFormat="1" x14ac:dyDescent="0.25">
      <c r="B26" s="50" t="s">
        <v>19</v>
      </c>
      <c r="C26" s="44">
        <v>0.14528935185185199</v>
      </c>
      <c r="D26" s="51"/>
      <c r="E26" s="45">
        <f t="shared" si="10"/>
        <v>0.15835951002283363</v>
      </c>
      <c r="F26" s="44">
        <v>0</v>
      </c>
      <c r="G26" s="51"/>
      <c r="H26" s="45">
        <f t="shared" si="11"/>
        <v>0</v>
      </c>
      <c r="I26" s="44">
        <v>0</v>
      </c>
      <c r="J26" s="51"/>
      <c r="K26" s="45">
        <f t="shared" si="12"/>
        <v>0</v>
      </c>
      <c r="L26" s="46">
        <f t="shared" si="13"/>
        <v>0.14528935185185199</v>
      </c>
      <c r="M26" s="51"/>
      <c r="N26" s="47">
        <f t="shared" si="14"/>
        <v>0.15835951002283363</v>
      </c>
    </row>
    <row r="27" spans="2:14" ht="15.75" thickBot="1" x14ac:dyDescent="0.3">
      <c r="B27" s="55" t="s">
        <v>20</v>
      </c>
      <c r="C27" s="53">
        <v>5.2893518518518498E-3</v>
      </c>
      <c r="D27" s="56"/>
      <c r="E27" s="54">
        <f t="shared" si="10"/>
        <v>5.7651793260921598E-3</v>
      </c>
      <c r="F27" s="53">
        <v>0</v>
      </c>
      <c r="G27" s="56"/>
      <c r="H27" s="54">
        <f t="shared" si="11"/>
        <v>0</v>
      </c>
      <c r="I27" s="53">
        <v>0</v>
      </c>
      <c r="J27" s="56"/>
      <c r="K27" s="54">
        <f t="shared" si="12"/>
        <v>0</v>
      </c>
      <c r="L27" s="70">
        <f t="shared" si="13"/>
        <v>5.2893518518518498E-3</v>
      </c>
      <c r="M27" s="56"/>
      <c r="N27" s="67">
        <f t="shared" si="14"/>
        <v>5.7651793260921598E-3</v>
      </c>
    </row>
    <row r="28" spans="2:14" s="3" customFormat="1" ht="16.5" thickTop="1" thickBot="1" x14ac:dyDescent="0.3">
      <c r="B28" s="60" t="s">
        <v>3</v>
      </c>
      <c r="C28" s="61">
        <f>SUM(C22:C27)</f>
        <v>0.16929398148148156</v>
      </c>
      <c r="D28" s="62"/>
      <c r="E28" s="62">
        <f>IFERROR(SUM(E22:E27),0)</f>
        <v>0.1845235842510943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0.16929398148148156</v>
      </c>
      <c r="M28" s="62"/>
      <c r="N28" s="63">
        <f>IFERROR(SUM(N22:N27),0)</f>
        <v>0.1845235842510943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ht="16.5" thickTop="1" thickBot="1" x14ac:dyDescent="0.3">
      <c r="B30" s="60" t="s">
        <v>6</v>
      </c>
      <c r="C30" s="61">
        <f>SUM(C19,C28)</f>
        <v>0.91746527777777864</v>
      </c>
      <c r="D30" s="64"/>
      <c r="E30" s="65">
        <f>IFERROR(SUM(E19,E28),0)</f>
        <v>0.99999999999999989</v>
      </c>
      <c r="F30" s="61">
        <f>SUM(F19,F28)</f>
        <v>0</v>
      </c>
      <c r="G30" s="64"/>
      <c r="H30" s="65">
        <f>IFERROR(SUM(H19,H28),0)</f>
        <v>0</v>
      </c>
      <c r="I30" s="61">
        <f>SUM(I19,I28)</f>
        <v>0</v>
      </c>
      <c r="J30" s="64"/>
      <c r="K30" s="65">
        <f>IFERROR(SUM(K19,K28),0)</f>
        <v>0</v>
      </c>
      <c r="L30" s="71">
        <f>SUM(L19,L28)</f>
        <v>0.91746527777777864</v>
      </c>
      <c r="M30" s="64"/>
      <c r="N30" s="66">
        <f>IFERROR(SUM(N19,N28),0)</f>
        <v>0.99999999999999989</v>
      </c>
    </row>
    <row r="31" spans="2:14" ht="81.75" customHeight="1" thickTop="1" thickBot="1" x14ac:dyDescent="0.3">
      <c r="B31" s="191" t="s">
        <v>229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1"/>
  <sheetViews>
    <sheetView showGridLines="0" showZeros="0" view="pageBreakPreview" topLeftCell="A10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161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125</v>
      </c>
      <c r="D5" s="203"/>
      <c r="E5" s="203"/>
      <c r="F5" s="198" t="s">
        <v>115</v>
      </c>
      <c r="G5" s="203"/>
      <c r="H5" s="203"/>
      <c r="I5" s="198" t="s">
        <v>3</v>
      </c>
      <c r="J5" s="198"/>
      <c r="K5" s="199"/>
    </row>
    <row r="6" spans="2:11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>
        <v>2.74652777777778E-2</v>
      </c>
      <c r="G7" s="45">
        <f t="shared" ref="G7:G18" si="2">IFERROR(F7/F$19,0)</f>
        <v>0.10224922440537751</v>
      </c>
      <c r="H7" s="45">
        <f t="shared" ref="H7:H18" si="3">IFERROR(F7/F$30,0)</f>
        <v>6.4852012790030431E-2</v>
      </c>
      <c r="I7" s="44">
        <f>SUM(C7,F7)</f>
        <v>2.74652777777778E-2</v>
      </c>
      <c r="J7" s="45">
        <f t="shared" ref="J7:J18" si="4">IFERROR(I7/I$19,0)</f>
        <v>0.10055510826729952</v>
      </c>
      <c r="K7" s="47">
        <f t="shared" ref="K7:K18" si="5">IFERROR(I7/I$30,0)</f>
        <v>6.4012300720239626E-2</v>
      </c>
    </row>
    <row r="8" spans="2:11" x14ac:dyDescent="0.25">
      <c r="B8" s="147" t="s">
        <v>116</v>
      </c>
      <c r="C8" s="44">
        <v>0</v>
      </c>
      <c r="D8" s="45">
        <f t="shared" si="0"/>
        <v>0</v>
      </c>
      <c r="E8" s="45">
        <f t="shared" si="1"/>
        <v>0</v>
      </c>
      <c r="F8" s="44">
        <v>6.7824074074074106E-2</v>
      </c>
      <c r="G8" s="45">
        <f t="shared" si="2"/>
        <v>0.2524991382281972</v>
      </c>
      <c r="H8" s="45">
        <f t="shared" si="3"/>
        <v>0.16014867043808603</v>
      </c>
      <c r="I8" s="44">
        <f t="shared" ref="I8:I18" si="6">SUM(C8,F8)</f>
        <v>6.7824074074074106E-2</v>
      </c>
      <c r="J8" s="45">
        <f t="shared" si="4"/>
        <v>0.24831560659349977</v>
      </c>
      <c r="K8" s="47">
        <f t="shared" si="5"/>
        <v>0.15807504518356683</v>
      </c>
    </row>
    <row r="9" spans="2:11" x14ac:dyDescent="0.2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2.6701388888888899E-2</v>
      </c>
      <c r="G9" s="45">
        <f t="shared" si="2"/>
        <v>9.9405377456049646E-2</v>
      </c>
      <c r="H9" s="45">
        <f t="shared" si="3"/>
        <v>6.3048290563253326E-2</v>
      </c>
      <c r="I9" s="44">
        <f t="shared" si="6"/>
        <v>2.6701388888888899E-2</v>
      </c>
      <c r="J9" s="45">
        <f t="shared" si="4"/>
        <v>9.7758379592355615E-2</v>
      </c>
      <c r="K9" s="47">
        <f t="shared" si="5"/>
        <v>6.2231933317148228E-2</v>
      </c>
    </row>
    <row r="10" spans="2:11" x14ac:dyDescent="0.25">
      <c r="B10" s="43" t="s">
        <v>11</v>
      </c>
      <c r="C10" s="44">
        <v>4.5254629629629603E-3</v>
      </c>
      <c r="D10" s="45">
        <f t="shared" si="0"/>
        <v>1</v>
      </c>
      <c r="E10" s="45">
        <f t="shared" si="1"/>
        <v>0.81458333333333355</v>
      </c>
      <c r="F10" s="44">
        <v>5.3252314814814801E-2</v>
      </c>
      <c r="G10" s="45">
        <f t="shared" si="2"/>
        <v>0.19825060324026186</v>
      </c>
      <c r="H10" s="45">
        <f t="shared" si="3"/>
        <v>0.12574130250608076</v>
      </c>
      <c r="I10" s="44">
        <f t="shared" si="6"/>
        <v>5.7777777777777761E-2</v>
      </c>
      <c r="J10" s="45">
        <f t="shared" si="4"/>
        <v>0.21153438705029862</v>
      </c>
      <c r="K10" s="47">
        <f t="shared" si="5"/>
        <v>0.13466051630654693</v>
      </c>
    </row>
    <row r="11" spans="2:11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1.72453703703704E-2</v>
      </c>
      <c r="G11" s="45">
        <f t="shared" si="2"/>
        <v>6.4201999310582653E-2</v>
      </c>
      <c r="H11" s="45">
        <f t="shared" si="3"/>
        <v>4.0720395725725E-2</v>
      </c>
      <c r="I11" s="44">
        <f t="shared" si="6"/>
        <v>1.72453703703704E-2</v>
      </c>
      <c r="J11" s="45">
        <f t="shared" si="4"/>
        <v>6.3138268570702233E-2</v>
      </c>
      <c r="K11" s="47">
        <f t="shared" si="5"/>
        <v>4.0193142887971822E-2</v>
      </c>
    </row>
    <row r="12" spans="2:11" x14ac:dyDescent="0.25">
      <c r="B12" s="43" t="s">
        <v>182</v>
      </c>
      <c r="C12" s="44">
        <v>0</v>
      </c>
      <c r="D12" s="45">
        <f t="shared" si="0"/>
        <v>0</v>
      </c>
      <c r="E12" s="45">
        <f t="shared" si="1"/>
        <v>0</v>
      </c>
      <c r="F12" s="44">
        <v>1.9120370370370399E-2</v>
      </c>
      <c r="G12" s="45">
        <f t="shared" si="2"/>
        <v>7.1182350913478201E-2</v>
      </c>
      <c r="H12" s="45">
        <f t="shared" si="3"/>
        <v>4.5147713918723277E-2</v>
      </c>
      <c r="I12" s="44">
        <f t="shared" si="6"/>
        <v>1.9120370370370399E-2</v>
      </c>
      <c r="J12" s="45">
        <f t="shared" si="4"/>
        <v>7.0002966227382599E-2</v>
      </c>
      <c r="K12" s="47">
        <f t="shared" si="5"/>
        <v>4.4563135604650625E-2</v>
      </c>
    </row>
    <row r="13" spans="2:11" x14ac:dyDescent="0.25">
      <c r="B13" s="43" t="s">
        <v>123</v>
      </c>
      <c r="C13" s="44">
        <v>0</v>
      </c>
      <c r="D13" s="45">
        <f t="shared" si="0"/>
        <v>0</v>
      </c>
      <c r="E13" s="45">
        <f t="shared" si="1"/>
        <v>0</v>
      </c>
      <c r="F13" s="44">
        <v>6.7129629629629603E-4</v>
      </c>
      <c r="G13" s="45">
        <f t="shared" si="2"/>
        <v>2.4991382281971718E-3</v>
      </c>
      <c r="H13" s="45">
        <f t="shared" si="3"/>
        <v>1.5850892295919765E-3</v>
      </c>
      <c r="I13" s="44">
        <f t="shared" si="6"/>
        <v>6.7129629629629603E-4</v>
      </c>
      <c r="J13" s="45">
        <f t="shared" si="4"/>
        <v>2.4577312597991422E-3</v>
      </c>
      <c r="K13" s="47">
        <f t="shared" si="5"/>
        <v>1.5645652936257454E-3</v>
      </c>
    </row>
    <row r="14" spans="2:11" x14ac:dyDescent="0.25">
      <c r="B14" s="43" t="s">
        <v>124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226</v>
      </c>
      <c r="C15" s="44">
        <v>0</v>
      </c>
      <c r="D15" s="45">
        <f t="shared" si="0"/>
        <v>0</v>
      </c>
      <c r="E15" s="45">
        <f t="shared" si="1"/>
        <v>0</v>
      </c>
      <c r="F15" s="44">
        <v>3.9930555555555596E-3</v>
      </c>
      <c r="G15" s="45">
        <f t="shared" si="2"/>
        <v>1.486556359875906E-2</v>
      </c>
      <c r="H15" s="45">
        <f t="shared" si="3"/>
        <v>9.42854800360746E-3</v>
      </c>
      <c r="I15" s="44">
        <f t="shared" si="6"/>
        <v>3.9930555555555596E-3</v>
      </c>
      <c r="J15" s="45">
        <f t="shared" si="4"/>
        <v>1.4619263528115609E-2</v>
      </c>
      <c r="K15" s="47">
        <f t="shared" si="5"/>
        <v>9.3064659707048775E-3</v>
      </c>
    </row>
    <row r="16" spans="2:11" x14ac:dyDescent="0.25">
      <c r="B16" s="43" t="s">
        <v>205</v>
      </c>
      <c r="C16" s="44">
        <v>0</v>
      </c>
      <c r="D16" s="45">
        <f t="shared" si="0"/>
        <v>0</v>
      </c>
      <c r="E16" s="45">
        <f t="shared" si="1"/>
        <v>0</v>
      </c>
      <c r="F16" s="44">
        <v>1.4895833333333299E-2</v>
      </c>
      <c r="G16" s="45">
        <f t="shared" si="2"/>
        <v>5.545501551189231E-2</v>
      </c>
      <c r="H16" s="45">
        <f t="shared" si="3"/>
        <v>3.5172583422152931E-2</v>
      </c>
      <c r="I16" s="44">
        <f t="shared" si="6"/>
        <v>1.4895833333333299E-2</v>
      </c>
      <c r="J16" s="45">
        <f t="shared" si="4"/>
        <v>5.4536209161405003E-2</v>
      </c>
      <c r="K16" s="47">
        <f t="shared" si="5"/>
        <v>3.4717164360281556E-2</v>
      </c>
    </row>
    <row r="17" spans="2:14" x14ac:dyDescent="0.25">
      <c r="B17" s="43" t="s">
        <v>183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4" ht="15.75" thickBot="1" x14ac:dyDescent="0.3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3.7442129629629603E-2</v>
      </c>
      <c r="G18" s="45">
        <f t="shared" si="2"/>
        <v>0.13939158910720428</v>
      </c>
      <c r="H18" s="45">
        <f t="shared" si="3"/>
        <v>8.840971823672486E-2</v>
      </c>
      <c r="I18" s="44">
        <f t="shared" si="6"/>
        <v>3.7442129629629603E-2</v>
      </c>
      <c r="J18" s="45">
        <f t="shared" si="4"/>
        <v>0.13708207974914177</v>
      </c>
      <c r="K18" s="47">
        <f t="shared" si="5"/>
        <v>8.7264978015160075E-2</v>
      </c>
    </row>
    <row r="19" spans="2:14" ht="16.5" thickTop="1" thickBot="1" x14ac:dyDescent="0.3">
      <c r="B19" s="60" t="s">
        <v>3</v>
      </c>
      <c r="C19" s="61">
        <f>SUM(C7:C18)</f>
        <v>4.5254629629629603E-3</v>
      </c>
      <c r="D19" s="62">
        <f>IFERROR(SUM(D7:D18),0)</f>
        <v>1</v>
      </c>
      <c r="E19" s="62">
        <f>IFERROR(SUM(E7:E18),0)</f>
        <v>0.81458333333333355</v>
      </c>
      <c r="F19" s="61">
        <f>SUM(F7:F18)</f>
        <v>0.26861111111111119</v>
      </c>
      <c r="G19" s="62">
        <f>IFERROR(SUM(G7:G18),0)</f>
        <v>0.99999999999999989</v>
      </c>
      <c r="H19" s="62">
        <f>IFERROR(SUM(H7:H18),0)</f>
        <v>0.63425432483397604</v>
      </c>
      <c r="I19" s="61">
        <f>SUM(I7:I18)</f>
        <v>0.27313657407407416</v>
      </c>
      <c r="J19" s="62">
        <f>IFERROR(SUM(J7:J18),0)</f>
        <v>0.99999999999999978</v>
      </c>
      <c r="K19" s="63">
        <f>IFERROR(SUM(K7:K18),0)</f>
        <v>0.63658924765989633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>
        <v>7.0601851851851804E-4</v>
      </c>
      <c r="G22" s="51"/>
      <c r="H22" s="45">
        <f>IFERROR(F22/F$30,0)</f>
        <v>1.6670766035363886E-3</v>
      </c>
      <c r="I22" s="44">
        <f t="shared" ref="I22:I27" si="7">SUM(C22,F22)</f>
        <v>7.0601851851851804E-4</v>
      </c>
      <c r="J22" s="51"/>
      <c r="K22" s="47">
        <f>IFERROR(I22/I$30,0)</f>
        <v>1.6454910846753525E-3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8">IFERROR(C23/C$30,0)</f>
        <v>0</v>
      </c>
      <c r="F23" s="44">
        <v>0</v>
      </c>
      <c r="G23" s="51"/>
      <c r="H23" s="45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8"/>
        <v>0</v>
      </c>
      <c r="F24" s="44">
        <v>0</v>
      </c>
      <c r="G24" s="51"/>
      <c r="H24" s="45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4" x14ac:dyDescent="0.25">
      <c r="B25" s="50" t="s">
        <v>18</v>
      </c>
      <c r="C25" s="44">
        <v>0</v>
      </c>
      <c r="D25" s="51"/>
      <c r="E25" s="45">
        <f t="shared" si="8"/>
        <v>0</v>
      </c>
      <c r="F25" s="44">
        <v>9.1666666666666702E-3</v>
      </c>
      <c r="G25" s="51"/>
      <c r="H25" s="45">
        <f t="shared" si="9"/>
        <v>2.1644666721324937E-2</v>
      </c>
      <c r="I25" s="44">
        <f t="shared" si="7"/>
        <v>9.1666666666666702E-3</v>
      </c>
      <c r="J25" s="51"/>
      <c r="K25" s="47">
        <f t="shared" si="10"/>
        <v>2.1364408837096401E-2</v>
      </c>
    </row>
    <row r="26" spans="2:14" s="2" customFormat="1" x14ac:dyDescent="0.25">
      <c r="B26" s="50" t="s">
        <v>19</v>
      </c>
      <c r="C26" s="44">
        <v>1.03009259259259E-3</v>
      </c>
      <c r="D26" s="51"/>
      <c r="E26" s="45">
        <f t="shared" si="8"/>
        <v>0.18541666666666637</v>
      </c>
      <c r="F26" s="44">
        <v>0.13145833333333301</v>
      </c>
      <c r="G26" s="51"/>
      <c r="H26" s="45">
        <f t="shared" si="9"/>
        <v>0.31040419775354539</v>
      </c>
      <c r="I26" s="44">
        <f t="shared" si="7"/>
        <v>0.13248842592592561</v>
      </c>
      <c r="J26" s="51"/>
      <c r="K26" s="47">
        <f t="shared" si="10"/>
        <v>0.30878584338161846</v>
      </c>
      <c r="L26" s="1"/>
      <c r="M26" s="1"/>
      <c r="N26" s="1"/>
    </row>
    <row r="27" spans="2:14" ht="15.75" thickBot="1" x14ac:dyDescent="0.3">
      <c r="B27" s="55" t="s">
        <v>20</v>
      </c>
      <c r="C27" s="53">
        <v>0</v>
      </c>
      <c r="D27" s="56"/>
      <c r="E27" s="54">
        <f t="shared" si="8"/>
        <v>0</v>
      </c>
      <c r="F27" s="53">
        <v>1.35648148148148E-2</v>
      </c>
      <c r="G27" s="56"/>
      <c r="H27" s="54">
        <f t="shared" si="9"/>
        <v>3.2029734087617161E-2</v>
      </c>
      <c r="I27" s="44">
        <f t="shared" si="7"/>
        <v>1.35648148148148E-2</v>
      </c>
      <c r="J27" s="56"/>
      <c r="K27" s="67">
        <f t="shared" si="10"/>
        <v>3.1615009036713312E-2</v>
      </c>
    </row>
    <row r="28" spans="2:14" s="3" customFormat="1" ht="16.5" thickTop="1" thickBot="1" x14ac:dyDescent="0.3">
      <c r="B28" s="60" t="s">
        <v>3</v>
      </c>
      <c r="C28" s="61">
        <f>SUM(C22:C27)</f>
        <v>1.03009259259259E-3</v>
      </c>
      <c r="D28" s="62"/>
      <c r="E28" s="62">
        <f>IFERROR(SUM(E22:E27),0)</f>
        <v>0.18541666666666637</v>
      </c>
      <c r="F28" s="61">
        <f>SUM(F22:F27)</f>
        <v>0.15489583333333301</v>
      </c>
      <c r="G28" s="62"/>
      <c r="H28" s="62">
        <f>IFERROR(SUM(H22:H27),0)</f>
        <v>0.36574567516602385</v>
      </c>
      <c r="I28" s="61">
        <f>SUM(I22:I27)</f>
        <v>0.15592592592592561</v>
      </c>
      <c r="J28" s="62"/>
      <c r="K28" s="63">
        <f>IFERROR(SUM(K22:K27),0)</f>
        <v>0.36341075234010356</v>
      </c>
      <c r="L28" s="1"/>
      <c r="M28" s="1"/>
      <c r="N28" s="1"/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4" ht="16.5" thickTop="1" thickBot="1" x14ac:dyDescent="0.3">
      <c r="B30" s="60" t="s">
        <v>6</v>
      </c>
      <c r="C30" s="61">
        <f>SUM(C19,C28)</f>
        <v>5.5555555555555506E-3</v>
      </c>
      <c r="D30" s="64"/>
      <c r="E30" s="65">
        <f>IFERROR(SUM(E19,E28),0)</f>
        <v>0.99999999999999989</v>
      </c>
      <c r="F30" s="61">
        <f>SUM(F19,F28)</f>
        <v>0.4235069444444442</v>
      </c>
      <c r="G30" s="64"/>
      <c r="H30" s="65">
        <f>IFERROR(SUM(H19,H28),0)</f>
        <v>0.99999999999999989</v>
      </c>
      <c r="I30" s="61">
        <f>SUM(I19,I28)</f>
        <v>0.42906249999999979</v>
      </c>
      <c r="J30" s="64"/>
      <c r="K30" s="66">
        <f>IFERROR(SUM(K19,K28),0)</f>
        <v>0.99999999999999989</v>
      </c>
    </row>
    <row r="31" spans="2:14" ht="66" customHeight="1" thickTop="1" thickBot="1" x14ac:dyDescent="0.3">
      <c r="B31" s="200" t="s">
        <v>230</v>
      </c>
      <c r="C31" s="201"/>
      <c r="D31" s="201"/>
      <c r="E31" s="201"/>
      <c r="F31" s="201"/>
      <c r="G31" s="201"/>
      <c r="H31" s="201"/>
      <c r="I31" s="201"/>
      <c r="J31" s="201"/>
      <c r="K31" s="202"/>
    </row>
  </sheetData>
  <mergeCells count="6">
    <mergeCell ref="B31:K31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  <ignoredErrors>
    <ignoredError sqref="F19 I19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1"/>
  <sheetViews>
    <sheetView showGridLines="0" showZeros="0" view="pageBreakPreview" zoomScaleNormal="8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194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126</v>
      </c>
      <c r="D5" s="203"/>
      <c r="E5" s="203"/>
      <c r="F5" s="198" t="s">
        <v>195</v>
      </c>
      <c r="G5" s="203"/>
      <c r="H5" s="203"/>
      <c r="I5" s="198" t="s">
        <v>3</v>
      </c>
      <c r="J5" s="198"/>
      <c r="K5" s="199"/>
    </row>
    <row r="6" spans="2:11" s="131" customFormat="1" x14ac:dyDescent="0.2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2">
        <v>0</v>
      </c>
      <c r="D7" s="164">
        <f t="shared" ref="D7:D18" si="0">IFERROR(C7/C$19,0)</f>
        <v>0</v>
      </c>
      <c r="E7" s="164">
        <f t="shared" ref="E7:E18" si="1">IFERROR(C7/C$30,0)</f>
        <v>0</v>
      </c>
      <c r="F7" s="132">
        <v>0</v>
      </c>
      <c r="G7" s="164">
        <f t="shared" ref="G7:G18" si="2">IFERROR(F7/F$19,0)</f>
        <v>0</v>
      </c>
      <c r="H7" s="164">
        <f t="shared" ref="H7:H18" si="3">IFERROR(F7/F$30,0)</f>
        <v>0</v>
      </c>
      <c r="I7" s="44">
        <f>SUM(C7,F7)</f>
        <v>0</v>
      </c>
      <c r="J7" s="158">
        <f t="shared" ref="J7:J18" si="4">IFERROR(I7/I$19,0)</f>
        <v>0</v>
      </c>
      <c r="K7" s="159">
        <f t="shared" ref="K7:K18" si="5">IFERROR(I7/I$30,0)</f>
        <v>0</v>
      </c>
    </row>
    <row r="8" spans="2:11" x14ac:dyDescent="0.25">
      <c r="B8" s="147" t="s">
        <v>116</v>
      </c>
      <c r="C8" s="132">
        <v>0</v>
      </c>
      <c r="D8" s="164">
        <f t="shared" si="0"/>
        <v>0</v>
      </c>
      <c r="E8" s="164">
        <f t="shared" si="1"/>
        <v>0</v>
      </c>
      <c r="F8" s="132">
        <v>0</v>
      </c>
      <c r="G8" s="164">
        <f t="shared" si="2"/>
        <v>0</v>
      </c>
      <c r="H8" s="164">
        <f t="shared" si="3"/>
        <v>0</v>
      </c>
      <c r="I8" s="44">
        <f t="shared" ref="I8:I18" si="6">SUM(C8,F8)</f>
        <v>0</v>
      </c>
      <c r="J8" s="158">
        <f t="shared" si="4"/>
        <v>0</v>
      </c>
      <c r="K8" s="159">
        <f t="shared" si="5"/>
        <v>0</v>
      </c>
    </row>
    <row r="9" spans="2:11" x14ac:dyDescent="0.25">
      <c r="B9" s="43" t="s">
        <v>51</v>
      </c>
      <c r="C9" s="132">
        <v>0</v>
      </c>
      <c r="D9" s="164">
        <f t="shared" si="0"/>
        <v>0</v>
      </c>
      <c r="E9" s="164">
        <f t="shared" si="1"/>
        <v>0</v>
      </c>
      <c r="F9" s="132">
        <v>0</v>
      </c>
      <c r="G9" s="164">
        <f t="shared" si="2"/>
        <v>0</v>
      </c>
      <c r="H9" s="164">
        <f t="shared" si="3"/>
        <v>0</v>
      </c>
      <c r="I9" s="44">
        <f t="shared" si="6"/>
        <v>0</v>
      </c>
      <c r="J9" s="158">
        <f t="shared" si="4"/>
        <v>0</v>
      </c>
      <c r="K9" s="159">
        <f t="shared" si="5"/>
        <v>0</v>
      </c>
    </row>
    <row r="10" spans="2:11" x14ac:dyDescent="0.25">
      <c r="B10" s="43" t="s">
        <v>11</v>
      </c>
      <c r="C10" s="132">
        <v>0</v>
      </c>
      <c r="D10" s="164">
        <f t="shared" si="0"/>
        <v>0</v>
      </c>
      <c r="E10" s="164">
        <f t="shared" si="1"/>
        <v>0</v>
      </c>
      <c r="F10" s="132">
        <v>0</v>
      </c>
      <c r="G10" s="164">
        <f t="shared" si="2"/>
        <v>0</v>
      </c>
      <c r="H10" s="164">
        <f t="shared" si="3"/>
        <v>0</v>
      </c>
      <c r="I10" s="44">
        <f t="shared" si="6"/>
        <v>0</v>
      </c>
      <c r="J10" s="158">
        <f t="shared" si="4"/>
        <v>0</v>
      </c>
      <c r="K10" s="159">
        <f t="shared" si="5"/>
        <v>0</v>
      </c>
    </row>
    <row r="11" spans="2:11" x14ac:dyDescent="0.25">
      <c r="B11" s="43" t="s">
        <v>12</v>
      </c>
      <c r="C11" s="132">
        <v>0</v>
      </c>
      <c r="D11" s="164">
        <f t="shared" si="0"/>
        <v>0</v>
      </c>
      <c r="E11" s="164">
        <f t="shared" si="1"/>
        <v>0</v>
      </c>
      <c r="F11" s="132">
        <v>0</v>
      </c>
      <c r="G11" s="164">
        <f t="shared" si="2"/>
        <v>0</v>
      </c>
      <c r="H11" s="164">
        <f t="shared" si="3"/>
        <v>0</v>
      </c>
      <c r="I11" s="44">
        <f t="shared" si="6"/>
        <v>0</v>
      </c>
      <c r="J11" s="158">
        <f t="shared" si="4"/>
        <v>0</v>
      </c>
      <c r="K11" s="159">
        <f t="shared" si="5"/>
        <v>0</v>
      </c>
    </row>
    <row r="12" spans="2:11" x14ac:dyDescent="0.25">
      <c r="B12" s="43" t="s">
        <v>182</v>
      </c>
      <c r="C12" s="132">
        <v>0</v>
      </c>
      <c r="D12" s="164">
        <f t="shared" si="0"/>
        <v>0</v>
      </c>
      <c r="E12" s="164">
        <f t="shared" si="1"/>
        <v>0</v>
      </c>
      <c r="F12" s="132">
        <v>0</v>
      </c>
      <c r="G12" s="164">
        <f t="shared" si="2"/>
        <v>0</v>
      </c>
      <c r="H12" s="164">
        <f t="shared" si="3"/>
        <v>0</v>
      </c>
      <c r="I12" s="44">
        <f t="shared" si="6"/>
        <v>0</v>
      </c>
      <c r="J12" s="158">
        <f t="shared" si="4"/>
        <v>0</v>
      </c>
      <c r="K12" s="159">
        <f t="shared" si="5"/>
        <v>0</v>
      </c>
    </row>
    <row r="13" spans="2:11" x14ac:dyDescent="0.25">
      <c r="B13" s="43" t="s">
        <v>123</v>
      </c>
      <c r="C13" s="132">
        <v>0</v>
      </c>
      <c r="D13" s="164">
        <f t="shared" si="0"/>
        <v>0</v>
      </c>
      <c r="E13" s="164">
        <f t="shared" si="1"/>
        <v>0</v>
      </c>
      <c r="F13" s="132">
        <v>0</v>
      </c>
      <c r="G13" s="164">
        <f t="shared" si="2"/>
        <v>0</v>
      </c>
      <c r="H13" s="164">
        <f t="shared" si="3"/>
        <v>0</v>
      </c>
      <c r="I13" s="44">
        <f t="shared" si="6"/>
        <v>0</v>
      </c>
      <c r="J13" s="158">
        <f t="shared" si="4"/>
        <v>0</v>
      </c>
      <c r="K13" s="159">
        <f t="shared" si="5"/>
        <v>0</v>
      </c>
    </row>
    <row r="14" spans="2:11" x14ac:dyDescent="0.25">
      <c r="B14" s="43" t="s">
        <v>124</v>
      </c>
      <c r="C14" s="132">
        <v>0</v>
      </c>
      <c r="D14" s="164">
        <f t="shared" si="0"/>
        <v>0</v>
      </c>
      <c r="E14" s="164">
        <f t="shared" si="1"/>
        <v>0</v>
      </c>
      <c r="F14" s="132">
        <v>0</v>
      </c>
      <c r="G14" s="164">
        <f t="shared" si="2"/>
        <v>0</v>
      </c>
      <c r="H14" s="164">
        <f t="shared" si="3"/>
        <v>0</v>
      </c>
      <c r="I14" s="44">
        <f t="shared" si="6"/>
        <v>0</v>
      </c>
      <c r="J14" s="158">
        <f t="shared" si="4"/>
        <v>0</v>
      </c>
      <c r="K14" s="159">
        <f t="shared" si="5"/>
        <v>0</v>
      </c>
    </row>
    <row r="15" spans="2:11" x14ac:dyDescent="0.25">
      <c r="B15" s="43" t="s">
        <v>226</v>
      </c>
      <c r="C15" s="132">
        <v>0</v>
      </c>
      <c r="D15" s="164">
        <f t="shared" si="0"/>
        <v>0</v>
      </c>
      <c r="E15" s="164">
        <f t="shared" si="1"/>
        <v>0</v>
      </c>
      <c r="F15" s="132">
        <v>0</v>
      </c>
      <c r="G15" s="164">
        <f t="shared" si="2"/>
        <v>0</v>
      </c>
      <c r="H15" s="164">
        <f t="shared" si="3"/>
        <v>0</v>
      </c>
      <c r="I15" s="44">
        <f t="shared" si="6"/>
        <v>0</v>
      </c>
      <c r="J15" s="158">
        <f t="shared" si="4"/>
        <v>0</v>
      </c>
      <c r="K15" s="159">
        <f t="shared" si="5"/>
        <v>0</v>
      </c>
    </row>
    <row r="16" spans="2:11" x14ac:dyDescent="0.25">
      <c r="B16" s="43" t="s">
        <v>205</v>
      </c>
      <c r="C16" s="132">
        <v>0</v>
      </c>
      <c r="D16" s="164">
        <f t="shared" si="0"/>
        <v>0</v>
      </c>
      <c r="E16" s="164">
        <f t="shared" si="1"/>
        <v>0</v>
      </c>
      <c r="F16" s="132">
        <v>0</v>
      </c>
      <c r="G16" s="164">
        <f t="shared" si="2"/>
        <v>0</v>
      </c>
      <c r="H16" s="164">
        <f t="shared" si="3"/>
        <v>0</v>
      </c>
      <c r="I16" s="44">
        <f t="shared" si="6"/>
        <v>0</v>
      </c>
      <c r="J16" s="158">
        <f t="shared" si="4"/>
        <v>0</v>
      </c>
      <c r="K16" s="159">
        <f t="shared" si="5"/>
        <v>0</v>
      </c>
    </row>
    <row r="17" spans="2:14" x14ac:dyDescent="0.25">
      <c r="B17" s="43" t="s">
        <v>183</v>
      </c>
      <c r="C17" s="132">
        <v>0</v>
      </c>
      <c r="D17" s="164">
        <f t="shared" si="0"/>
        <v>0</v>
      </c>
      <c r="E17" s="164">
        <f t="shared" si="1"/>
        <v>0</v>
      </c>
      <c r="F17" s="132">
        <v>0</v>
      </c>
      <c r="G17" s="164">
        <f t="shared" si="2"/>
        <v>0</v>
      </c>
      <c r="H17" s="164">
        <f t="shared" si="3"/>
        <v>0</v>
      </c>
      <c r="I17" s="44">
        <f t="shared" si="6"/>
        <v>0</v>
      </c>
      <c r="J17" s="158">
        <f t="shared" si="4"/>
        <v>0</v>
      </c>
      <c r="K17" s="159">
        <f t="shared" si="5"/>
        <v>0</v>
      </c>
    </row>
    <row r="18" spans="2:14" ht="15.75" thickBot="1" x14ac:dyDescent="0.3">
      <c r="B18" s="43" t="s">
        <v>13</v>
      </c>
      <c r="C18" s="132">
        <v>0</v>
      </c>
      <c r="D18" s="164">
        <f t="shared" si="0"/>
        <v>0</v>
      </c>
      <c r="E18" s="164">
        <f t="shared" si="1"/>
        <v>0</v>
      </c>
      <c r="F18" s="132">
        <v>0</v>
      </c>
      <c r="G18" s="164">
        <f t="shared" si="2"/>
        <v>0</v>
      </c>
      <c r="H18" s="164">
        <f t="shared" si="3"/>
        <v>0</v>
      </c>
      <c r="I18" s="44">
        <f t="shared" si="6"/>
        <v>0</v>
      </c>
      <c r="J18" s="158">
        <f t="shared" si="4"/>
        <v>0</v>
      </c>
      <c r="K18" s="159">
        <f t="shared" si="5"/>
        <v>0</v>
      </c>
    </row>
    <row r="19" spans="2:14" s="2" customFormat="1" ht="16.5" thickTop="1" thickBot="1" x14ac:dyDescent="0.3">
      <c r="B19" s="60" t="s">
        <v>3</v>
      </c>
      <c r="C19" s="133">
        <f>SUM(C7:C18)</f>
        <v>0</v>
      </c>
      <c r="D19" s="157">
        <f>IFERROR(SUM(D7:D18),0)</f>
        <v>0</v>
      </c>
      <c r="E19" s="157">
        <f>IFERROR(SUM(E7:E18),0)</f>
        <v>0</v>
      </c>
      <c r="F19" s="133">
        <f>SUM(F7:F18)</f>
        <v>0</v>
      </c>
      <c r="G19" s="157">
        <f>IFERROR(SUM(G7:G18),0)</f>
        <v>0</v>
      </c>
      <c r="H19" s="157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  <c r="L19" s="1"/>
      <c r="M19" s="1"/>
      <c r="N19" s="1"/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s="3" customFormat="1" x14ac:dyDescent="0.25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  <c r="L21" s="1"/>
      <c r="M21" s="1"/>
      <c r="N21" s="1"/>
    </row>
    <row r="22" spans="2:14" x14ac:dyDescent="0.25">
      <c r="B22" s="50" t="s">
        <v>15</v>
      </c>
      <c r="C22" s="134">
        <v>0</v>
      </c>
      <c r="D22" s="153"/>
      <c r="E22" s="166">
        <f>IFERROR(C22/C$30,0)</f>
        <v>0</v>
      </c>
      <c r="F22" s="134">
        <v>0</v>
      </c>
      <c r="G22" s="153"/>
      <c r="H22" s="166">
        <f>IFERROR(F22/F$30,0)</f>
        <v>0</v>
      </c>
      <c r="I22" s="44">
        <f>SUM(C22,F22)</f>
        <v>0</v>
      </c>
      <c r="J22" s="51"/>
      <c r="K22" s="47">
        <f>IFERROR(I22/I$30,0)</f>
        <v>0</v>
      </c>
    </row>
    <row r="23" spans="2:14" x14ac:dyDescent="0.25">
      <c r="B23" s="50" t="s">
        <v>16</v>
      </c>
      <c r="C23" s="134">
        <v>0</v>
      </c>
      <c r="D23" s="153"/>
      <c r="E23" s="166">
        <f t="shared" ref="E23:E27" si="7">IFERROR(C23/C$30,0)</f>
        <v>0</v>
      </c>
      <c r="F23" s="134">
        <v>0</v>
      </c>
      <c r="G23" s="153"/>
      <c r="H23" s="166">
        <f t="shared" ref="H23:H27" si="8">IFERROR(F23/F$30,0)</f>
        <v>0</v>
      </c>
      <c r="I23" s="44">
        <f t="shared" ref="I23:I27" si="9">SUM(C23,F23)</f>
        <v>0</v>
      </c>
      <c r="J23" s="51"/>
      <c r="K23" s="47">
        <f t="shared" ref="K23:K27" si="10">IFERROR(I23/I$30,0)</f>
        <v>0</v>
      </c>
    </row>
    <row r="24" spans="2:14" x14ac:dyDescent="0.25">
      <c r="B24" s="50" t="s">
        <v>17</v>
      </c>
      <c r="C24" s="134">
        <v>0</v>
      </c>
      <c r="D24" s="153"/>
      <c r="E24" s="166">
        <f t="shared" si="7"/>
        <v>0</v>
      </c>
      <c r="F24" s="134">
        <v>0</v>
      </c>
      <c r="G24" s="153"/>
      <c r="H24" s="166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 x14ac:dyDescent="0.25">
      <c r="B25" s="50" t="s">
        <v>18</v>
      </c>
      <c r="C25" s="134">
        <v>0</v>
      </c>
      <c r="D25" s="153"/>
      <c r="E25" s="166">
        <f t="shared" si="7"/>
        <v>0</v>
      </c>
      <c r="F25" s="134">
        <v>0</v>
      </c>
      <c r="G25" s="153"/>
      <c r="H25" s="166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x14ac:dyDescent="0.25">
      <c r="B26" s="50" t="s">
        <v>19</v>
      </c>
      <c r="C26" s="134">
        <v>0</v>
      </c>
      <c r="D26" s="153"/>
      <c r="E26" s="166">
        <f t="shared" si="7"/>
        <v>0</v>
      </c>
      <c r="F26" s="134">
        <v>0</v>
      </c>
      <c r="G26" s="153"/>
      <c r="H26" s="166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ht="15.75" thickBot="1" x14ac:dyDescent="0.3">
      <c r="B27" s="55" t="s">
        <v>20</v>
      </c>
      <c r="C27" s="138">
        <v>0</v>
      </c>
      <c r="D27" s="154"/>
      <c r="E27" s="175">
        <f t="shared" si="7"/>
        <v>0</v>
      </c>
      <c r="F27" s="138">
        <v>0</v>
      </c>
      <c r="G27" s="154"/>
      <c r="H27" s="175">
        <f t="shared" si="8"/>
        <v>0</v>
      </c>
      <c r="I27" s="44">
        <f t="shared" si="9"/>
        <v>0</v>
      </c>
      <c r="J27" s="56"/>
      <c r="K27" s="67">
        <f t="shared" si="10"/>
        <v>0</v>
      </c>
    </row>
    <row r="28" spans="2:14" s="2" customFormat="1" ht="16.5" thickTop="1" thickBot="1" x14ac:dyDescent="0.3">
      <c r="B28" s="60" t="s">
        <v>3</v>
      </c>
      <c r="C28" s="133">
        <f>SUM(C22:C27)</f>
        <v>0</v>
      </c>
      <c r="D28" s="152"/>
      <c r="E28" s="62">
        <f>IFERROR(SUM(E22:E27),0)</f>
        <v>0</v>
      </c>
      <c r="F28" s="133">
        <f>SUM(F22:F27)</f>
        <v>0</v>
      </c>
      <c r="G28" s="152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  <c r="L28" s="1"/>
      <c r="M28" s="1"/>
      <c r="N28" s="1"/>
    </row>
    <row r="29" spans="2:14" ht="16.5" thickTop="1" thickBot="1" x14ac:dyDescent="0.3">
      <c r="B29" s="59"/>
      <c r="C29" s="156"/>
      <c r="D29" s="155"/>
      <c r="E29" s="167"/>
      <c r="F29" s="156"/>
      <c r="G29" s="155"/>
      <c r="H29" s="167"/>
      <c r="I29" s="155"/>
      <c r="J29" s="155"/>
      <c r="K29" s="176"/>
    </row>
    <row r="30" spans="2:14" s="2" customFormat="1" ht="16.5" thickTop="1" thickBot="1" x14ac:dyDescent="0.3">
      <c r="B30" s="60" t="s">
        <v>6</v>
      </c>
      <c r="C30" s="133">
        <f>SUM(C19,C28)</f>
        <v>0</v>
      </c>
      <c r="D30" s="152"/>
      <c r="E30" s="62">
        <f>IFERROR(SUM(E19,E28),0)</f>
        <v>0</v>
      </c>
      <c r="F30" s="133">
        <f>SUM(F19,F28)</f>
        <v>0</v>
      </c>
      <c r="G30" s="152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  <c r="L30" s="1"/>
      <c r="M30" s="1"/>
      <c r="N30" s="1"/>
    </row>
    <row r="31" spans="2:14" ht="66" customHeight="1" thickTop="1" thickBot="1" x14ac:dyDescent="0.3">
      <c r="B31" s="191" t="s">
        <v>196</v>
      </c>
      <c r="C31" s="192"/>
      <c r="D31" s="192"/>
      <c r="E31" s="192"/>
      <c r="F31" s="192"/>
      <c r="G31" s="192"/>
      <c r="H31" s="192"/>
      <c r="I31" s="192"/>
      <c r="J31" s="192"/>
      <c r="K31" s="193"/>
    </row>
  </sheetData>
  <mergeCells count="6">
    <mergeCell ref="B31:K31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1"/>
  <sheetViews>
    <sheetView showGridLines="0" showZeros="0" view="pageBreakPreview" zoomScaleNormal="8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197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127</v>
      </c>
      <c r="D5" s="203"/>
      <c r="E5" s="203"/>
      <c r="F5" s="198" t="s">
        <v>195</v>
      </c>
      <c r="G5" s="203"/>
      <c r="H5" s="203"/>
      <c r="I5" s="198" t="s">
        <v>3</v>
      </c>
      <c r="J5" s="198"/>
      <c r="K5" s="199"/>
    </row>
    <row r="6" spans="2:11" x14ac:dyDescent="0.2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77">
        <v>0</v>
      </c>
      <c r="D7" s="170">
        <f t="shared" ref="D7:D18" si="0">IFERROR(C7/C$19,0)</f>
        <v>0</v>
      </c>
      <c r="E7" s="170">
        <f t="shared" ref="E7:E18" si="1">IFERROR(C7/C$30,0)</f>
        <v>0</v>
      </c>
      <c r="F7" s="132">
        <v>0</v>
      </c>
      <c r="G7" s="170">
        <f t="shared" ref="G7:G18" si="2">IFERROR(F7/F$19,0)</f>
        <v>0</v>
      </c>
      <c r="H7" s="170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0</v>
      </c>
      <c r="G8" s="170">
        <f t="shared" si="2"/>
        <v>0</v>
      </c>
      <c r="H8" s="170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0</v>
      </c>
      <c r="G9" s="170">
        <f t="shared" si="2"/>
        <v>0</v>
      </c>
      <c r="H9" s="17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0</v>
      </c>
      <c r="G10" s="170">
        <f t="shared" si="2"/>
        <v>0</v>
      </c>
      <c r="H10" s="17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0</v>
      </c>
      <c r="G11" s="170">
        <f t="shared" si="2"/>
        <v>0</v>
      </c>
      <c r="H11" s="17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182</v>
      </c>
      <c r="C12" s="132">
        <v>0</v>
      </c>
      <c r="D12" s="170">
        <f t="shared" si="0"/>
        <v>0</v>
      </c>
      <c r="E12" s="170">
        <f t="shared" si="1"/>
        <v>0</v>
      </c>
      <c r="F12" s="132">
        <v>0</v>
      </c>
      <c r="G12" s="170">
        <f t="shared" si="2"/>
        <v>0</v>
      </c>
      <c r="H12" s="17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123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124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226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205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183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3">
        <f>SUM(C7:C18)</f>
        <v>0</v>
      </c>
      <c r="D19" s="171">
        <f>IFERROR(SUM(D7:D18),0)</f>
        <v>0</v>
      </c>
      <c r="E19" s="171">
        <f>IFERROR(SUM(E7:E18),0)</f>
        <v>0</v>
      </c>
      <c r="F19" s="133">
        <f>SUM(F7:F18)</f>
        <v>0</v>
      </c>
      <c r="G19" s="171">
        <f>IFERROR(SUM(G7:G18),0)</f>
        <v>0</v>
      </c>
      <c r="H19" s="171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4">
        <v>0</v>
      </c>
      <c r="D22" s="153"/>
      <c r="E22" s="172">
        <f>IFERROR(C22/C$30,0)</f>
        <v>0</v>
      </c>
      <c r="F22" s="134">
        <v>0</v>
      </c>
      <c r="G22" s="153"/>
      <c r="H22" s="172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4">
        <v>0</v>
      </c>
      <c r="D23" s="153"/>
      <c r="E23" s="172">
        <f t="shared" ref="E23:E27" si="8">IFERROR(C23/C$30,0)</f>
        <v>0</v>
      </c>
      <c r="F23" s="134">
        <v>0</v>
      </c>
      <c r="G23" s="153"/>
      <c r="H23" s="172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4">
        <v>0</v>
      </c>
      <c r="D24" s="153"/>
      <c r="E24" s="172">
        <f t="shared" si="8"/>
        <v>0</v>
      </c>
      <c r="F24" s="134">
        <v>0</v>
      </c>
      <c r="G24" s="153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4">
        <v>0</v>
      </c>
      <c r="D25" s="153"/>
      <c r="E25" s="172">
        <f t="shared" si="8"/>
        <v>0</v>
      </c>
      <c r="F25" s="134">
        <v>0</v>
      </c>
      <c r="G25" s="153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4">
        <v>0</v>
      </c>
      <c r="D26" s="153"/>
      <c r="E26" s="172">
        <f t="shared" si="8"/>
        <v>0</v>
      </c>
      <c r="F26" s="134">
        <v>0</v>
      </c>
      <c r="G26" s="153"/>
      <c r="H26" s="172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8">
        <v>0</v>
      </c>
      <c r="D27" s="154"/>
      <c r="E27" s="172">
        <f t="shared" si="8"/>
        <v>0</v>
      </c>
      <c r="F27" s="138">
        <v>0</v>
      </c>
      <c r="G27" s="154"/>
      <c r="H27" s="172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3">
        <f>SUM(C22:C27)</f>
        <v>0</v>
      </c>
      <c r="D28" s="152"/>
      <c r="E28" s="171">
        <f>IFERROR(SUM(E22:E27),0)</f>
        <v>0</v>
      </c>
      <c r="F28" s="133">
        <f>SUM(F22:F27)</f>
        <v>0</v>
      </c>
      <c r="G28" s="152"/>
      <c r="H28" s="171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6"/>
      <c r="D29" s="155"/>
      <c r="E29" s="173"/>
      <c r="F29" s="156"/>
      <c r="G29" s="155"/>
      <c r="H29" s="173"/>
      <c r="I29" s="155"/>
      <c r="J29" s="155"/>
      <c r="K29" s="168"/>
    </row>
    <row r="30" spans="2:11" ht="16.5" thickTop="1" thickBot="1" x14ac:dyDescent="0.3">
      <c r="B30" s="60" t="s">
        <v>6</v>
      </c>
      <c r="C30" s="133">
        <f>SUM(C19,C28)</f>
        <v>0</v>
      </c>
      <c r="D30" s="152"/>
      <c r="E30" s="171">
        <f>IFERROR(SUM(E19,E28),0)</f>
        <v>0</v>
      </c>
      <c r="F30" s="133">
        <f>SUM(F19,F28)</f>
        <v>0</v>
      </c>
      <c r="G30" s="152"/>
      <c r="H30" s="171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1" t="s">
        <v>198</v>
      </c>
      <c r="C31" s="192"/>
      <c r="D31" s="192"/>
      <c r="E31" s="192"/>
      <c r="F31" s="192"/>
      <c r="G31" s="192"/>
      <c r="H31" s="192"/>
      <c r="I31" s="192"/>
      <c r="J31" s="192"/>
      <c r="K31" s="19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1"/>
  <sheetViews>
    <sheetView showGridLines="0" showZeros="0" view="pageBreakPreview" zoomScaleNormal="8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199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128</v>
      </c>
      <c r="D5" s="203"/>
      <c r="E5" s="203"/>
      <c r="F5" s="198" t="s">
        <v>195</v>
      </c>
      <c r="G5" s="203"/>
      <c r="H5" s="203"/>
      <c r="I5" s="198" t="s">
        <v>3</v>
      </c>
      <c r="J5" s="198"/>
      <c r="K5" s="199"/>
    </row>
    <row r="6" spans="2:11" x14ac:dyDescent="0.2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2">
        <v>0</v>
      </c>
      <c r="D7" s="170">
        <f t="shared" ref="D7:D18" si="0">IFERROR(C7/C$19,0)</f>
        <v>0</v>
      </c>
      <c r="E7" s="170">
        <f t="shared" ref="E7:E18" si="1">IFERROR(C7/C$30,0)</f>
        <v>0</v>
      </c>
      <c r="F7" s="132">
        <v>0</v>
      </c>
      <c r="G7" s="170">
        <f t="shared" ref="G7:G18" si="2">IFERROR(F7/F$19,0)</f>
        <v>0</v>
      </c>
      <c r="H7" s="170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0</v>
      </c>
      <c r="G8" s="170">
        <f t="shared" si="2"/>
        <v>0</v>
      </c>
      <c r="H8" s="170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0</v>
      </c>
      <c r="G9" s="170">
        <f t="shared" si="2"/>
        <v>0</v>
      </c>
      <c r="H9" s="17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0</v>
      </c>
      <c r="G10" s="170">
        <f t="shared" si="2"/>
        <v>0</v>
      </c>
      <c r="H10" s="17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0</v>
      </c>
      <c r="G11" s="170">
        <f t="shared" si="2"/>
        <v>0</v>
      </c>
      <c r="H11" s="17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182</v>
      </c>
      <c r="C12" s="132">
        <v>0</v>
      </c>
      <c r="D12" s="170">
        <f t="shared" si="0"/>
        <v>0</v>
      </c>
      <c r="E12" s="170">
        <f t="shared" si="1"/>
        <v>0</v>
      </c>
      <c r="F12" s="132">
        <v>0</v>
      </c>
      <c r="G12" s="170">
        <f t="shared" si="2"/>
        <v>0</v>
      </c>
      <c r="H12" s="17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123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124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226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205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183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3">
        <f>SUM(C7:C18)</f>
        <v>0</v>
      </c>
      <c r="D19" s="171">
        <f>IFERROR(SUM(D7:D18),0)</f>
        <v>0</v>
      </c>
      <c r="E19" s="171">
        <f>IFERROR(SUM(E7:E18),0)</f>
        <v>0</v>
      </c>
      <c r="F19" s="133">
        <f>SUM(F7:F18)</f>
        <v>0</v>
      </c>
      <c r="G19" s="171">
        <f>IFERROR(SUM(G7:G18),0)</f>
        <v>0</v>
      </c>
      <c r="H19" s="171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4">
        <v>0</v>
      </c>
      <c r="D22" s="153"/>
      <c r="E22" s="172">
        <f>IFERROR(C22/C$30,0)</f>
        <v>0</v>
      </c>
      <c r="F22" s="134">
        <v>0</v>
      </c>
      <c r="G22" s="153"/>
      <c r="H22" s="172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4">
        <v>0</v>
      </c>
      <c r="D23" s="153"/>
      <c r="E23" s="172">
        <f t="shared" ref="E23:E27" si="8">IFERROR(C23/C$30,0)</f>
        <v>0</v>
      </c>
      <c r="F23" s="134">
        <v>0</v>
      </c>
      <c r="G23" s="153"/>
      <c r="H23" s="172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4">
        <v>0</v>
      </c>
      <c r="D24" s="153"/>
      <c r="E24" s="172">
        <f t="shared" si="8"/>
        <v>0</v>
      </c>
      <c r="F24" s="134">
        <v>0</v>
      </c>
      <c r="G24" s="153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4">
        <v>0</v>
      </c>
      <c r="D25" s="153"/>
      <c r="E25" s="172">
        <f t="shared" si="8"/>
        <v>0</v>
      </c>
      <c r="F25" s="134">
        <v>0</v>
      </c>
      <c r="G25" s="153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4">
        <v>0</v>
      </c>
      <c r="D26" s="153"/>
      <c r="E26" s="172">
        <f t="shared" si="8"/>
        <v>0</v>
      </c>
      <c r="F26" s="134">
        <v>0</v>
      </c>
      <c r="G26" s="153"/>
      <c r="H26" s="172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8">
        <v>0</v>
      </c>
      <c r="D27" s="154"/>
      <c r="E27" s="172">
        <f t="shared" si="8"/>
        <v>0</v>
      </c>
      <c r="F27" s="138">
        <v>0</v>
      </c>
      <c r="G27" s="154"/>
      <c r="H27" s="172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3">
        <f>SUM(C22:C27)</f>
        <v>0</v>
      </c>
      <c r="D28" s="152"/>
      <c r="E28" s="171">
        <f>IFERROR(SUM(E22:E27),0)</f>
        <v>0</v>
      </c>
      <c r="F28" s="133">
        <f>SUM(F22:F27)</f>
        <v>0</v>
      </c>
      <c r="G28" s="152"/>
      <c r="H28" s="171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6"/>
      <c r="D29" s="155"/>
      <c r="E29" s="173"/>
      <c r="F29" s="156"/>
      <c r="G29" s="155"/>
      <c r="H29" s="173"/>
      <c r="I29" s="155"/>
      <c r="J29" s="155"/>
      <c r="K29" s="168"/>
    </row>
    <row r="30" spans="2:11" ht="16.5" thickTop="1" thickBot="1" x14ac:dyDescent="0.3">
      <c r="B30" s="60" t="s">
        <v>6</v>
      </c>
      <c r="C30" s="133">
        <f>SUM(C19,C28)</f>
        <v>0</v>
      </c>
      <c r="D30" s="152"/>
      <c r="E30" s="171">
        <f>IFERROR(SUM(E19,E28),0)</f>
        <v>0</v>
      </c>
      <c r="F30" s="133">
        <f>SUM(F19,F28)</f>
        <v>0</v>
      </c>
      <c r="G30" s="152"/>
      <c r="H30" s="171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1" t="s">
        <v>200</v>
      </c>
      <c r="C31" s="192"/>
      <c r="D31" s="192"/>
      <c r="E31" s="192"/>
      <c r="F31" s="192"/>
      <c r="G31" s="192"/>
      <c r="H31" s="192"/>
      <c r="I31" s="192"/>
      <c r="J31" s="192"/>
      <c r="K31" s="19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1"/>
  <sheetViews>
    <sheetView showGridLines="0" showZeros="0" view="pageBreakPreview" topLeftCell="A5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3" t="s">
        <v>30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s="5" customFormat="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s="5" customFormat="1" x14ac:dyDescent="0.2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9.8958333333333301E-2</v>
      </c>
      <c r="D7" s="12">
        <f t="shared" ref="D7:D18" si="0">IFERROR(C7/C$19,0)</f>
        <v>0.25938960014562218</v>
      </c>
      <c r="E7" s="12">
        <f t="shared" ref="E7:E18" si="1">IFERROR(C7/C$30,0)</f>
        <v>0.12248406274622156</v>
      </c>
      <c r="F7" s="11">
        <v>1.9282407407407401E-2</v>
      </c>
      <c r="G7" s="12">
        <f t="shared" ref="G7:G18" si="2">IFERROR(F7/F$19,0)</f>
        <v>0.2520042353653002</v>
      </c>
      <c r="H7" s="12">
        <f t="shared" ref="H7:H18" si="3">IFERROR(F7/F$30,0)</f>
        <v>0.10633816301780816</v>
      </c>
      <c r="I7" s="11">
        <v>2.98032407407407E-2</v>
      </c>
      <c r="J7" s="12">
        <f t="shared" ref="J7:J18" si="4">IFERROR(I7/I$19,0)</f>
        <v>0.25711432850723892</v>
      </c>
      <c r="K7" s="12">
        <f t="shared" ref="K7:K18" si="5">IFERROR(I7/I$30,0)</f>
        <v>0.11864172502764456</v>
      </c>
      <c r="L7" s="13">
        <f>SUM(C7,F7,I7)</f>
        <v>0.1480439814814814</v>
      </c>
      <c r="M7" s="12">
        <f t="shared" ref="M7:M18" si="6">IFERROR(L7/L$19,0)</f>
        <v>0.25794547067838997</v>
      </c>
      <c r="N7" s="14">
        <f t="shared" ref="N7:N18" si="7">IFERROR(L7/L$30,0)</f>
        <v>0.11934574904829434</v>
      </c>
    </row>
    <row r="8" spans="2:14" s="5" customFormat="1" x14ac:dyDescent="0.25">
      <c r="B8" s="150" t="s">
        <v>116</v>
      </c>
      <c r="C8" s="11">
        <v>7.9247685185185199E-2</v>
      </c>
      <c r="D8" s="12">
        <f t="shared" si="0"/>
        <v>0.20772404587100304</v>
      </c>
      <c r="E8" s="12">
        <f t="shared" si="1"/>
        <v>9.8087529546594082E-2</v>
      </c>
      <c r="F8" s="11">
        <v>1.2881944444444401E-2</v>
      </c>
      <c r="G8" s="12">
        <f t="shared" si="2"/>
        <v>0.16835577068522103</v>
      </c>
      <c r="H8" s="12">
        <f t="shared" si="3"/>
        <v>7.1041041679964056E-2</v>
      </c>
      <c r="I8" s="11">
        <v>2.6203703703703701E-2</v>
      </c>
      <c r="J8" s="12">
        <f t="shared" si="4"/>
        <v>0.22606090863704456</v>
      </c>
      <c r="K8" s="12">
        <f t="shared" si="5"/>
        <v>0.10431256911168452</v>
      </c>
      <c r="L8" s="13">
        <f t="shared" ref="L8:L16" si="8">SUM(C8,F8,I8)</f>
        <v>0.1183333333333333</v>
      </c>
      <c r="M8" s="12">
        <f t="shared" si="6"/>
        <v>0.2061789142534485</v>
      </c>
      <c r="N8" s="14">
        <f t="shared" si="7"/>
        <v>9.5394491304023277E-2</v>
      </c>
    </row>
    <row r="9" spans="2:14" s="5" customFormat="1" x14ac:dyDescent="0.25">
      <c r="B9" s="10" t="s">
        <v>51</v>
      </c>
      <c r="C9" s="11">
        <v>3.5347222222222197E-2</v>
      </c>
      <c r="D9" s="12">
        <f t="shared" si="0"/>
        <v>9.265214489412045E-2</v>
      </c>
      <c r="E9" s="12">
        <f t="shared" si="1"/>
        <v>4.3750447675667894E-2</v>
      </c>
      <c r="F9" s="11">
        <v>5.0925925925925904E-3</v>
      </c>
      <c r="G9" s="12">
        <f t="shared" si="2"/>
        <v>6.6555740432612295E-2</v>
      </c>
      <c r="H9" s="12">
        <f t="shared" si="3"/>
        <v>2.8084508840237447E-2</v>
      </c>
      <c r="I9" s="11">
        <v>9.6759259259259298E-3</v>
      </c>
      <c r="J9" s="12">
        <f t="shared" si="4"/>
        <v>8.347478781827268E-2</v>
      </c>
      <c r="K9" s="12">
        <f t="shared" si="5"/>
        <v>3.8518245484703312E-2</v>
      </c>
      <c r="L9" s="13">
        <f t="shared" si="8"/>
        <v>5.0115740740740718E-2</v>
      </c>
      <c r="M9" s="12">
        <f t="shared" si="6"/>
        <v>8.7319512785351314E-2</v>
      </c>
      <c r="N9" s="14">
        <f t="shared" si="7"/>
        <v>4.0400836008061491E-2</v>
      </c>
    </row>
    <row r="10" spans="2:14" s="5" customFormat="1" x14ac:dyDescent="0.25">
      <c r="B10" s="10" t="s">
        <v>11</v>
      </c>
      <c r="C10" s="11">
        <v>8.5833333333333303E-2</v>
      </c>
      <c r="D10" s="12">
        <f t="shared" si="0"/>
        <v>0.22498634791578179</v>
      </c>
      <c r="E10" s="12">
        <f t="shared" si="1"/>
        <v>0.10623880810830164</v>
      </c>
      <c r="F10" s="11">
        <v>1.3946759259259299E-2</v>
      </c>
      <c r="G10" s="12">
        <f t="shared" si="2"/>
        <v>0.18227197095749562</v>
      </c>
      <c r="H10" s="12">
        <f t="shared" si="3"/>
        <v>7.6913257164741441E-2</v>
      </c>
      <c r="I10" s="11">
        <v>2.7615740740740701E-2</v>
      </c>
      <c r="J10" s="12">
        <f t="shared" si="4"/>
        <v>0.23824263604593091</v>
      </c>
      <c r="K10" s="12">
        <f t="shared" si="5"/>
        <v>0.10993365278289705</v>
      </c>
      <c r="L10" s="13">
        <f t="shared" si="8"/>
        <v>0.12739583333333329</v>
      </c>
      <c r="M10" s="12">
        <f t="shared" si="6"/>
        <v>0.22196902476405589</v>
      </c>
      <c r="N10" s="14">
        <f t="shared" si="7"/>
        <v>0.10270023139508842</v>
      </c>
    </row>
    <row r="11" spans="2:14" s="5" customFormat="1" x14ac:dyDescent="0.25">
      <c r="B11" s="10" t="s">
        <v>12</v>
      </c>
      <c r="C11" s="11">
        <v>1.90277777777778E-2</v>
      </c>
      <c r="D11" s="12">
        <f t="shared" si="0"/>
        <v>4.9875614343789884E-2</v>
      </c>
      <c r="E11" s="12">
        <f t="shared" si="1"/>
        <v>2.355132153857176E-2</v>
      </c>
      <c r="F11" s="11">
        <v>1.0995370370370399E-3</v>
      </c>
      <c r="G11" s="12">
        <f t="shared" si="2"/>
        <v>1.4369989411586789E-2</v>
      </c>
      <c r="H11" s="12">
        <f t="shared" si="3"/>
        <v>6.0637007723240129E-3</v>
      </c>
      <c r="I11" s="11">
        <v>4.6874999999999998E-3</v>
      </c>
      <c r="J11" s="12">
        <f t="shared" si="4"/>
        <v>4.0439340988517244E-2</v>
      </c>
      <c r="K11" s="12">
        <f t="shared" si="5"/>
        <v>1.8660154810173246E-2</v>
      </c>
      <c r="L11" s="13">
        <f t="shared" si="8"/>
        <v>2.4814814814814842E-2</v>
      </c>
      <c r="M11" s="12">
        <f t="shared" si="6"/>
        <v>4.3236266838751383E-2</v>
      </c>
      <c r="N11" s="14">
        <f t="shared" si="7"/>
        <v>2.0004478614615236E-2</v>
      </c>
    </row>
    <row r="12" spans="2:14" s="5" customFormat="1" x14ac:dyDescent="0.25">
      <c r="B12" s="10" t="s">
        <v>182</v>
      </c>
      <c r="C12" s="11">
        <v>1.88657407407407E-2</v>
      </c>
      <c r="D12" s="12">
        <f t="shared" si="0"/>
        <v>4.9450882834779344E-2</v>
      </c>
      <c r="E12" s="12">
        <f t="shared" si="1"/>
        <v>2.3350762839338103E-2</v>
      </c>
      <c r="F12" s="11">
        <v>1.2037037037037001E-3</v>
      </c>
      <c r="G12" s="12">
        <f t="shared" si="2"/>
        <v>1.5731356829526501E-2</v>
      </c>
      <c r="H12" s="12">
        <f t="shared" si="3"/>
        <v>6.6381566349651977E-3</v>
      </c>
      <c r="I12" s="11">
        <v>7.6620370370370401E-3</v>
      </c>
      <c r="J12" s="12">
        <f t="shared" si="4"/>
        <v>6.6100848726909703E-2</v>
      </c>
      <c r="K12" s="12">
        <f t="shared" si="5"/>
        <v>3.0501290084777026E-2</v>
      </c>
      <c r="L12" s="13">
        <f t="shared" si="8"/>
        <v>2.773148148148144E-2</v>
      </c>
      <c r="M12" s="12">
        <f t="shared" si="6"/>
        <v>4.8318141485843305E-2</v>
      </c>
      <c r="N12" s="14">
        <f t="shared" si="7"/>
        <v>2.2355751287601672E-2</v>
      </c>
    </row>
    <row r="13" spans="2:14" s="5" customFormat="1" x14ac:dyDescent="0.25">
      <c r="B13" s="10" t="s">
        <v>123</v>
      </c>
      <c r="C13" s="11">
        <v>1.00810185185185E-2</v>
      </c>
      <c r="D13" s="12">
        <f t="shared" si="0"/>
        <v>2.6424367453431179E-2</v>
      </c>
      <c r="E13" s="12">
        <f t="shared" si="1"/>
        <v>1.2477616216603369E-2</v>
      </c>
      <c r="F13" s="11">
        <v>1.88657407407407E-3</v>
      </c>
      <c r="G13" s="12">
        <f t="shared" si="2"/>
        <v>2.4655876569354057E-2</v>
      </c>
      <c r="H13" s="12">
        <f t="shared" si="3"/>
        <v>1.0404033956724309E-2</v>
      </c>
      <c r="I13" s="11">
        <v>2.0601851851851901E-3</v>
      </c>
      <c r="J13" s="12">
        <f t="shared" si="4"/>
        <v>1.7773339990015031E-2</v>
      </c>
      <c r="K13" s="12">
        <f t="shared" si="5"/>
        <v>8.2012532252119658E-3</v>
      </c>
      <c r="L13" s="13">
        <f>SUM(C13,F13,I13)</f>
        <v>1.4027777777777761E-2</v>
      </c>
      <c r="M13" s="12">
        <f t="shared" si="6"/>
        <v>2.4441397112204551E-2</v>
      </c>
      <c r="N13" s="14">
        <f t="shared" si="7"/>
        <v>1.1308501903411199E-2</v>
      </c>
    </row>
    <row r="14" spans="2:14" s="5" customFormat="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225</v>
      </c>
      <c r="C15" s="11">
        <v>1.6203703703703701E-4</v>
      </c>
      <c r="D15" s="12">
        <f t="shared" si="0"/>
        <v>4.2473150901037559E-4</v>
      </c>
      <c r="E15" s="12">
        <f t="shared" si="1"/>
        <v>2.0055869923357917E-4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>SUM(C15,F15,I15)</f>
        <v>1.6203703703703701E-4</v>
      </c>
      <c r="M15" s="12">
        <f t="shared" si="6"/>
        <v>2.8232636928289117E-4</v>
      </c>
      <c r="N15" s="14">
        <f t="shared" si="7"/>
        <v>1.306262596103605E-4</v>
      </c>
    </row>
    <row r="16" spans="2:14" s="5" customFormat="1" x14ac:dyDescent="0.25">
      <c r="B16" s="10" t="s">
        <v>205</v>
      </c>
      <c r="C16" s="11">
        <v>6.3657407407407402E-4</v>
      </c>
      <c r="D16" s="12">
        <f t="shared" si="0"/>
        <v>1.6685880711121901E-3</v>
      </c>
      <c r="E16" s="12">
        <f t="shared" si="1"/>
        <v>7.879091755604897E-4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6.3657407407407402E-4</v>
      </c>
      <c r="M16" s="12">
        <f t="shared" si="6"/>
        <v>1.1091393078970725E-3</v>
      </c>
      <c r="N16" s="14">
        <f t="shared" si="7"/>
        <v>5.1317459132641636E-4</v>
      </c>
    </row>
    <row r="17" spans="2:14" s="5" customFormat="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 x14ac:dyDescent="0.3">
      <c r="B18" s="10" t="s">
        <v>13</v>
      </c>
      <c r="C18" s="11">
        <v>3.33449074074074E-2</v>
      </c>
      <c r="D18" s="12">
        <f t="shared" si="0"/>
        <v>8.740367696134943E-2</v>
      </c>
      <c r="E18" s="12">
        <f t="shared" si="1"/>
        <v>4.1272115177995831E-2</v>
      </c>
      <c r="F18" s="11">
        <v>2.1122685185185199E-2</v>
      </c>
      <c r="G18" s="12">
        <f t="shared" si="2"/>
        <v>0.27605505974890354</v>
      </c>
      <c r="H18" s="12">
        <f t="shared" si="3"/>
        <v>0.11648688325780318</v>
      </c>
      <c r="I18" s="11">
        <v>8.2060185185185205E-3</v>
      </c>
      <c r="J18" s="12">
        <f t="shared" si="4"/>
        <v>7.0793809286070958E-2</v>
      </c>
      <c r="K18" s="12">
        <f t="shared" si="5"/>
        <v>3.2666789531883546E-2</v>
      </c>
      <c r="L18" s="13">
        <f>SUM(C18,F18,I18)</f>
        <v>6.267361111111111E-2</v>
      </c>
      <c r="M18" s="12">
        <f t="shared" si="6"/>
        <v>0.10919980640477542</v>
      </c>
      <c r="N18" s="14">
        <f t="shared" si="7"/>
        <v>5.0524371127864454E-2</v>
      </c>
    </row>
    <row r="19" spans="2:14" s="5" customFormat="1" ht="16.5" thickTop="1" thickBot="1" x14ac:dyDescent="0.3">
      <c r="B19" s="31" t="s">
        <v>3</v>
      </c>
      <c r="C19" s="32">
        <f>SUM(C7:C18)</f>
        <v>0.38150462962962955</v>
      </c>
      <c r="D19" s="33">
        <f>IFERROR(SUM(D7:D18),0)</f>
        <v>0.99999999999999967</v>
      </c>
      <c r="E19" s="33">
        <f>IFERROR(SUM(E7:E18),0)</f>
        <v>0.47220113172408829</v>
      </c>
      <c r="F19" s="32">
        <f>SUM(F7:F18)</f>
        <v>7.6516203703703697E-2</v>
      </c>
      <c r="G19" s="33">
        <f>IFERROR(SUM(G7:G18),0)</f>
        <v>1</v>
      </c>
      <c r="H19" s="33">
        <f>IFERROR(SUM(H7:H18),0)</f>
        <v>0.42196974532456777</v>
      </c>
      <c r="I19" s="32">
        <f>SUM(I7:I18)</f>
        <v>0.11591435185185178</v>
      </c>
      <c r="J19" s="33">
        <f>IFERROR(SUM(J7:J18),0)</f>
        <v>0.99999999999999989</v>
      </c>
      <c r="K19" s="33">
        <f>IFERROR(SUM(K7:K18),0)</f>
        <v>0.46143568005897523</v>
      </c>
      <c r="L19" s="32">
        <f>SUM(L7:L18)</f>
        <v>0.57393518518518483</v>
      </c>
      <c r="M19" s="33">
        <f>IFERROR(SUM(M7:M18),0)</f>
        <v>1.0000000000000002</v>
      </c>
      <c r="N19" s="34">
        <f>IFERROR(SUM(N7:N18),0)</f>
        <v>0.46267821153989686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6.4884259259259294E-2</v>
      </c>
      <c r="D22" s="19"/>
      <c r="E22" s="12">
        <f>IFERROR(C22/C$30,0)</f>
        <v>8.0309433421674695E-2</v>
      </c>
      <c r="F22" s="11">
        <v>1.1111111111111099E-2</v>
      </c>
      <c r="G22" s="19"/>
      <c r="H22" s="12">
        <f>IFERROR(F22/F$30,0)</f>
        <v>6.127529201506348E-2</v>
      </c>
      <c r="I22" s="11">
        <v>2.1145833333333301E-2</v>
      </c>
      <c r="J22" s="19"/>
      <c r="K22" s="12">
        <f>IFERROR(I22/I$30,0)</f>
        <v>8.4178031699225858E-2</v>
      </c>
      <c r="L22" s="13">
        <f>SUM(C22,F22,I22)</f>
        <v>9.7141203703703688E-2</v>
      </c>
      <c r="M22" s="19"/>
      <c r="N22" s="14">
        <f>IFERROR(L22/L$30,0)</f>
        <v>7.8310442636411126E-2</v>
      </c>
    </row>
    <row r="23" spans="2:14" s="5" customFormat="1" x14ac:dyDescent="0.25">
      <c r="B23" s="18" t="s">
        <v>16</v>
      </c>
      <c r="C23" s="11">
        <v>4.5717592592592598E-3</v>
      </c>
      <c r="D23" s="19"/>
      <c r="E23" s="12">
        <f t="shared" ref="E23:E27" si="9">IFERROR(C23/C$30,0)</f>
        <v>5.6586204426617003E-3</v>
      </c>
      <c r="F23" s="11">
        <v>0</v>
      </c>
      <c r="G23" s="19"/>
      <c r="H23" s="12">
        <f t="shared" ref="H23:H27" si="10">IFERROR(F23/F$30,0)</f>
        <v>0</v>
      </c>
      <c r="I23" s="11">
        <v>7.4074074074074103E-4</v>
      </c>
      <c r="J23" s="19"/>
      <c r="K23" s="12">
        <f t="shared" ref="K23:K27" si="11">IFERROR(I23/I$30,0)</f>
        <v>2.9487652045705887E-3</v>
      </c>
      <c r="L23" s="13">
        <f t="shared" ref="L23:L27" si="12">SUM(C23,F23,I23)</f>
        <v>5.3125000000000012E-3</v>
      </c>
      <c r="M23" s="19"/>
      <c r="N23" s="14">
        <f t="shared" ref="N23:N27" si="13">IFERROR(L23/L$30,0)</f>
        <v>4.2826752257968219E-3</v>
      </c>
    </row>
    <row r="24" spans="2:14" s="5" customFormat="1" x14ac:dyDescent="0.25">
      <c r="B24" s="18" t="s">
        <v>17</v>
      </c>
      <c r="C24" s="11">
        <v>1.74768518518519E-3</v>
      </c>
      <c r="D24" s="19"/>
      <c r="E24" s="12">
        <f t="shared" si="9"/>
        <v>2.1631688274478963E-3</v>
      </c>
      <c r="F24" s="11">
        <v>3.2407407407407401E-4</v>
      </c>
      <c r="G24" s="19"/>
      <c r="H24" s="12">
        <f t="shared" si="10"/>
        <v>1.7871960171060197E-3</v>
      </c>
      <c r="I24" s="11">
        <v>8.3333333333333295E-4</v>
      </c>
      <c r="J24" s="19"/>
      <c r="K24" s="12">
        <f t="shared" si="11"/>
        <v>3.3173608551419092E-3</v>
      </c>
      <c r="L24" s="13">
        <f t="shared" si="12"/>
        <v>2.9050925925925971E-3</v>
      </c>
      <c r="M24" s="19"/>
      <c r="N24" s="14">
        <f t="shared" si="13"/>
        <v>2.3419422258714674E-3</v>
      </c>
    </row>
    <row r="25" spans="2:14" s="5" customFormat="1" x14ac:dyDescent="0.25">
      <c r="B25" s="18" t="s">
        <v>18</v>
      </c>
      <c r="C25" s="11">
        <v>0.14221064814814799</v>
      </c>
      <c r="D25" s="19"/>
      <c r="E25" s="12">
        <f t="shared" si="9"/>
        <v>0.17601890982021323</v>
      </c>
      <c r="F25" s="11">
        <v>2.7928240740740701E-2</v>
      </c>
      <c r="G25" s="19"/>
      <c r="H25" s="12">
        <f t="shared" si="10"/>
        <v>0.15401799961702931</v>
      </c>
      <c r="I25" s="11">
        <v>4.65972222222222E-2</v>
      </c>
      <c r="J25" s="19"/>
      <c r="K25" s="12">
        <f t="shared" si="11"/>
        <v>0.18549576115001842</v>
      </c>
      <c r="L25" s="13">
        <f t="shared" si="12"/>
        <v>0.21673611111111091</v>
      </c>
      <c r="M25" s="19"/>
      <c r="N25" s="14">
        <f t="shared" si="13"/>
        <v>0.17472195267597207</v>
      </c>
    </row>
    <row r="26" spans="2:14" s="5" customFormat="1" x14ac:dyDescent="0.25">
      <c r="B26" s="18" t="s">
        <v>19</v>
      </c>
      <c r="C26" s="11">
        <v>0.20900462962963001</v>
      </c>
      <c r="D26" s="19"/>
      <c r="E26" s="12">
        <f t="shared" si="9"/>
        <v>0.25869207076857004</v>
      </c>
      <c r="F26" s="11">
        <v>6.5335648148148101E-2</v>
      </c>
      <c r="G26" s="19"/>
      <c r="H26" s="12">
        <f t="shared" si="10"/>
        <v>0.36031148273440988</v>
      </c>
      <c r="I26" s="11">
        <v>6.4479166666666698E-2</v>
      </c>
      <c r="J26" s="19"/>
      <c r="K26" s="12">
        <f t="shared" si="11"/>
        <v>0.2566807961666055</v>
      </c>
      <c r="L26" s="13">
        <f t="shared" si="12"/>
        <v>0.33881944444444484</v>
      </c>
      <c r="M26" s="19"/>
      <c r="N26" s="14">
        <f t="shared" si="13"/>
        <v>0.27313950884526422</v>
      </c>
    </row>
    <row r="27" spans="2:14" s="5" customFormat="1" ht="15.75" thickBot="1" x14ac:dyDescent="0.3">
      <c r="B27" s="23" t="s">
        <v>20</v>
      </c>
      <c r="C27" s="20">
        <v>4.0046296296296297E-3</v>
      </c>
      <c r="D27" s="24"/>
      <c r="E27" s="21">
        <f t="shared" si="9"/>
        <v>4.956664995344172E-3</v>
      </c>
      <c r="F27" s="20">
        <v>1.15740740740741E-4</v>
      </c>
      <c r="G27" s="24"/>
      <c r="H27" s="21">
        <f t="shared" si="10"/>
        <v>6.3828429182358009E-4</v>
      </c>
      <c r="I27" s="20">
        <v>1.49305555555556E-3</v>
      </c>
      <c r="J27" s="24"/>
      <c r="K27" s="21">
        <f t="shared" si="11"/>
        <v>5.9436048654626077E-3</v>
      </c>
      <c r="L27" s="13">
        <f t="shared" si="12"/>
        <v>5.6134259259259306E-3</v>
      </c>
      <c r="M27" s="24"/>
      <c r="N27" s="22">
        <f t="shared" si="13"/>
        <v>4.5252668507874934E-3</v>
      </c>
    </row>
    <row r="28" spans="2:14" s="5" customFormat="1" ht="16.5" thickTop="1" thickBot="1" x14ac:dyDescent="0.3">
      <c r="B28" s="31" t="s">
        <v>3</v>
      </c>
      <c r="C28" s="32">
        <f>SUM(C22:C27)</f>
        <v>0.42642361111111132</v>
      </c>
      <c r="D28" s="33"/>
      <c r="E28" s="33">
        <f>IFERROR(SUM(E22:E27),0)</f>
        <v>0.52779886827591171</v>
      </c>
      <c r="F28" s="32">
        <f>SUM(F22:F27)</f>
        <v>0.10481481481481471</v>
      </c>
      <c r="G28" s="33"/>
      <c r="H28" s="33">
        <f>IFERROR(SUM(H22:H27),0)</f>
        <v>0.57803025467543223</v>
      </c>
      <c r="I28" s="32">
        <f>SUM(I22:I27)</f>
        <v>0.13528935185185184</v>
      </c>
      <c r="J28" s="33"/>
      <c r="K28" s="33">
        <f>IFERROR(SUM(K22:K27),0)</f>
        <v>0.53856431994102483</v>
      </c>
      <c r="L28" s="32">
        <f>SUM(L22:L27)</f>
        <v>0.66652777777777805</v>
      </c>
      <c r="M28" s="33"/>
      <c r="N28" s="34">
        <f>IFERROR(SUM(N22:N27),0)</f>
        <v>0.53732178846010326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0.80792824074074088</v>
      </c>
      <c r="D30" s="35"/>
      <c r="E30" s="36">
        <f>IFERROR(SUM(E19,E28),0)</f>
        <v>1</v>
      </c>
      <c r="F30" s="32">
        <f>SUM(F19,F28)</f>
        <v>0.18133101851851841</v>
      </c>
      <c r="G30" s="35"/>
      <c r="H30" s="36">
        <f>IFERROR(SUM(H19,H28),0)</f>
        <v>1</v>
      </c>
      <c r="I30" s="32">
        <f>SUM(I19,I28)</f>
        <v>0.2512037037037036</v>
      </c>
      <c r="J30" s="35"/>
      <c r="K30" s="36">
        <f>IFERROR(SUM(K19,K28),0)</f>
        <v>1</v>
      </c>
      <c r="L30" s="37">
        <f>SUM(L19,L28)</f>
        <v>1.2404629629629629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80" t="s">
        <v>179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2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1"/>
  <sheetViews>
    <sheetView showGridLines="0" showZeros="0" view="pageBreakPreview" zoomScaleNormal="7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201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129</v>
      </c>
      <c r="D5" s="203"/>
      <c r="E5" s="203"/>
      <c r="F5" s="198" t="s">
        <v>195</v>
      </c>
      <c r="G5" s="198"/>
      <c r="H5" s="199"/>
      <c r="I5" s="198" t="s">
        <v>3</v>
      </c>
      <c r="J5" s="198"/>
      <c r="K5" s="199"/>
    </row>
    <row r="6" spans="2:11" x14ac:dyDescent="0.2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2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2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7" t="s">
        <v>116</v>
      </c>
      <c r="C8" s="132">
        <v>0</v>
      </c>
      <c r="D8" s="165">
        <f t="shared" si="0"/>
        <v>0</v>
      </c>
      <c r="E8" s="165">
        <f t="shared" si="1"/>
        <v>0</v>
      </c>
      <c r="F8" s="132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2">
        <v>0</v>
      </c>
      <c r="D9" s="165">
        <f t="shared" si="0"/>
        <v>0</v>
      </c>
      <c r="E9" s="165">
        <f t="shared" si="1"/>
        <v>0</v>
      </c>
      <c r="F9" s="132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2">
        <v>0</v>
      </c>
      <c r="D10" s="165">
        <f t="shared" si="0"/>
        <v>0</v>
      </c>
      <c r="E10" s="165">
        <f t="shared" si="1"/>
        <v>0</v>
      </c>
      <c r="F10" s="132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2">
        <v>0</v>
      </c>
      <c r="D11" s="165">
        <f t="shared" si="0"/>
        <v>0</v>
      </c>
      <c r="E11" s="165">
        <f t="shared" si="1"/>
        <v>0</v>
      </c>
      <c r="F11" s="132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182</v>
      </c>
      <c r="C12" s="132">
        <v>0</v>
      </c>
      <c r="D12" s="165">
        <f t="shared" si="0"/>
        <v>0</v>
      </c>
      <c r="E12" s="165">
        <f t="shared" si="1"/>
        <v>0</v>
      </c>
      <c r="F12" s="132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123</v>
      </c>
      <c r="C13" s="132">
        <v>0</v>
      </c>
      <c r="D13" s="165">
        <f t="shared" si="0"/>
        <v>0</v>
      </c>
      <c r="E13" s="165">
        <f t="shared" si="1"/>
        <v>0</v>
      </c>
      <c r="F13" s="132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124</v>
      </c>
      <c r="C14" s="132">
        <v>0</v>
      </c>
      <c r="D14" s="165">
        <f t="shared" si="0"/>
        <v>0</v>
      </c>
      <c r="E14" s="165">
        <f t="shared" si="1"/>
        <v>0</v>
      </c>
      <c r="F14" s="132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226</v>
      </c>
      <c r="C15" s="132">
        <v>0</v>
      </c>
      <c r="D15" s="165">
        <f t="shared" si="0"/>
        <v>0</v>
      </c>
      <c r="E15" s="165">
        <f t="shared" si="1"/>
        <v>0</v>
      </c>
      <c r="F15" s="132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205</v>
      </c>
      <c r="C16" s="132">
        <v>0</v>
      </c>
      <c r="D16" s="165">
        <f t="shared" si="0"/>
        <v>0</v>
      </c>
      <c r="E16" s="165">
        <f t="shared" si="1"/>
        <v>0</v>
      </c>
      <c r="F16" s="132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183</v>
      </c>
      <c r="C17" s="132">
        <v>0</v>
      </c>
      <c r="D17" s="165">
        <f t="shared" si="0"/>
        <v>0</v>
      </c>
      <c r="E17" s="165">
        <f t="shared" si="1"/>
        <v>0</v>
      </c>
      <c r="F17" s="132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2">
        <v>0</v>
      </c>
      <c r="D18" s="165">
        <f t="shared" si="0"/>
        <v>0</v>
      </c>
      <c r="E18" s="165">
        <f t="shared" si="1"/>
        <v>0</v>
      </c>
      <c r="F18" s="132">
        <v>2.5694444444444402E-3</v>
      </c>
      <c r="G18" s="165">
        <f t="shared" si="2"/>
        <v>1</v>
      </c>
      <c r="H18" s="165">
        <f t="shared" si="3"/>
        <v>0.76816608996539759</v>
      </c>
      <c r="I18" s="44">
        <f t="shared" si="6"/>
        <v>2.5694444444444402E-3</v>
      </c>
      <c r="J18" s="45">
        <f t="shared" si="4"/>
        <v>1</v>
      </c>
      <c r="K18" s="47">
        <f t="shared" si="5"/>
        <v>0.76816608996539759</v>
      </c>
    </row>
    <row r="19" spans="2:11" ht="16.5" thickTop="1" thickBot="1" x14ac:dyDescent="0.3">
      <c r="B19" s="60" t="s">
        <v>3</v>
      </c>
      <c r="C19" s="133">
        <f>SUM(C7:C18)</f>
        <v>0</v>
      </c>
      <c r="D19" s="62">
        <f>IFERROR(SUM(D7:D18),0)</f>
        <v>0</v>
      </c>
      <c r="E19" s="62">
        <f>IFERROR(SUM(E7:E18),0)</f>
        <v>0</v>
      </c>
      <c r="F19" s="133">
        <f>SUM(F7:F18)</f>
        <v>2.5694444444444402E-3</v>
      </c>
      <c r="G19" s="62">
        <f>IFERROR(SUM(G7:G18),0)</f>
        <v>1</v>
      </c>
      <c r="H19" s="62">
        <f>IFERROR(SUM(H7:H18),0)</f>
        <v>0.76816608996539759</v>
      </c>
      <c r="I19" s="61">
        <f>SUM(I7:I18)</f>
        <v>2.5694444444444402E-3</v>
      </c>
      <c r="J19" s="62">
        <f>IFERROR(SUM(J7:J18),0)</f>
        <v>1</v>
      </c>
      <c r="K19" s="63">
        <f>IFERROR(SUM(K7:K18),0)</f>
        <v>0.76816608996539759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4">
        <v>0</v>
      </c>
      <c r="D22" s="153"/>
      <c r="E22" s="166">
        <f>IFERROR(C22/C$30,0)</f>
        <v>0</v>
      </c>
      <c r="F22" s="134">
        <v>7.7546296296296304E-4</v>
      </c>
      <c r="G22" s="153"/>
      <c r="H22" s="166">
        <f>IFERROR(F22/F$30,0)</f>
        <v>0.23183391003460238</v>
      </c>
      <c r="I22" s="44">
        <f t="shared" ref="I22:I27" si="7">SUM(C22,F22)</f>
        <v>7.7546296296296304E-4</v>
      </c>
      <c r="J22" s="51"/>
      <c r="K22" s="47">
        <f>IFERROR(I22/I$30,0)</f>
        <v>0.23183391003460238</v>
      </c>
    </row>
    <row r="23" spans="2:11" x14ac:dyDescent="0.25">
      <c r="B23" s="50" t="s">
        <v>16</v>
      </c>
      <c r="C23" s="134">
        <v>0</v>
      </c>
      <c r="D23" s="153"/>
      <c r="E23" s="166">
        <f t="shared" ref="E23:E27" si="8">IFERROR(C23/C$30,0)</f>
        <v>0</v>
      </c>
      <c r="F23" s="134">
        <v>0</v>
      </c>
      <c r="G23" s="153"/>
      <c r="H23" s="166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4">
        <v>0</v>
      </c>
      <c r="D24" s="153"/>
      <c r="E24" s="166">
        <f t="shared" si="8"/>
        <v>0</v>
      </c>
      <c r="F24" s="134">
        <v>0</v>
      </c>
      <c r="G24" s="153"/>
      <c r="H24" s="166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4">
        <v>0</v>
      </c>
      <c r="D25" s="153"/>
      <c r="E25" s="166">
        <f t="shared" si="8"/>
        <v>0</v>
      </c>
      <c r="F25" s="134">
        <v>0</v>
      </c>
      <c r="G25" s="153"/>
      <c r="H25" s="166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4">
        <v>0</v>
      </c>
      <c r="D26" s="153"/>
      <c r="E26" s="166">
        <f t="shared" si="8"/>
        <v>0</v>
      </c>
      <c r="F26" s="134">
        <v>0</v>
      </c>
      <c r="G26" s="153"/>
      <c r="H26" s="166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8">
        <v>0</v>
      </c>
      <c r="D27" s="154"/>
      <c r="E27" s="166">
        <f t="shared" si="8"/>
        <v>0</v>
      </c>
      <c r="F27" s="138">
        <v>0</v>
      </c>
      <c r="G27" s="154"/>
      <c r="H27" s="166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3">
        <f>SUM(C22:C27)</f>
        <v>0</v>
      </c>
      <c r="D28" s="152"/>
      <c r="E28" s="62">
        <f>IFERROR(SUM(E22:E27),0)</f>
        <v>0</v>
      </c>
      <c r="F28" s="133">
        <f>SUM(F22:F27)</f>
        <v>7.7546296296296304E-4</v>
      </c>
      <c r="G28" s="152"/>
      <c r="H28" s="62">
        <f>IFERROR(SUM(H22:H27),0)</f>
        <v>0.23183391003460238</v>
      </c>
      <c r="I28" s="61">
        <f>SUM(I22:I27)</f>
        <v>7.7546296296296304E-4</v>
      </c>
      <c r="J28" s="62"/>
      <c r="K28" s="63">
        <f>IFERROR(SUM(K22:K27),0)</f>
        <v>0.23183391003460238</v>
      </c>
    </row>
    <row r="29" spans="2:11" ht="16.5" thickTop="1" thickBot="1" x14ac:dyDescent="0.3">
      <c r="B29" s="59"/>
      <c r="C29" s="156"/>
      <c r="D29" s="155"/>
      <c r="E29" s="167"/>
      <c r="F29" s="156"/>
      <c r="G29" s="155"/>
      <c r="H29" s="167"/>
      <c r="I29" s="155"/>
      <c r="J29" s="155"/>
      <c r="K29" s="168"/>
    </row>
    <row r="30" spans="2:11" ht="16.5" thickTop="1" thickBot="1" x14ac:dyDescent="0.3">
      <c r="B30" s="60" t="s">
        <v>6</v>
      </c>
      <c r="C30" s="133">
        <f>SUM(C19,C28)</f>
        <v>0</v>
      </c>
      <c r="D30" s="152"/>
      <c r="E30" s="62">
        <f>IFERROR(SUM(E19,E28),0)</f>
        <v>0</v>
      </c>
      <c r="F30" s="133">
        <f>SUM(F19,F28)</f>
        <v>3.3449074074074032E-3</v>
      </c>
      <c r="G30" s="152"/>
      <c r="H30" s="62">
        <f>IFERROR(SUM(H19,H28),0)</f>
        <v>1</v>
      </c>
      <c r="I30" s="61">
        <f>SUM(I19,I28)</f>
        <v>3.3449074074074032E-3</v>
      </c>
      <c r="J30" s="64"/>
      <c r="K30" s="66">
        <f>IFERROR(SUM(K19,K28),0)</f>
        <v>1</v>
      </c>
    </row>
    <row r="31" spans="2:11" ht="66" customHeight="1" thickTop="1" thickBot="1" x14ac:dyDescent="0.3">
      <c r="B31" s="191" t="s">
        <v>231</v>
      </c>
      <c r="C31" s="192"/>
      <c r="D31" s="192"/>
      <c r="E31" s="192"/>
      <c r="F31" s="192"/>
      <c r="G31" s="192"/>
      <c r="H31" s="192"/>
      <c r="I31" s="192"/>
      <c r="J31" s="192"/>
      <c r="K31" s="193"/>
    </row>
    <row r="61" ht="16.5" customHeight="1" x14ac:dyDescent="0.25"/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1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162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130</v>
      </c>
      <c r="D5" s="203"/>
      <c r="E5" s="203"/>
      <c r="F5" s="198" t="s">
        <v>21</v>
      </c>
      <c r="G5" s="198"/>
      <c r="H5" s="199"/>
      <c r="I5" s="198" t="s">
        <v>3</v>
      </c>
      <c r="J5" s="198"/>
      <c r="K5" s="199"/>
    </row>
    <row r="6" spans="2:11" x14ac:dyDescent="0.2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2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2">
        <v>0</v>
      </c>
      <c r="G7" s="163">
        <f t="shared" ref="G7:G18" si="2">IFERROR(F7/F$19,0)</f>
        <v>0</v>
      </c>
      <c r="H7" s="163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7" t="s">
        <v>116</v>
      </c>
      <c r="C8" s="132">
        <v>0</v>
      </c>
      <c r="D8" s="165">
        <f t="shared" si="0"/>
        <v>0</v>
      </c>
      <c r="E8" s="165">
        <f t="shared" si="1"/>
        <v>0</v>
      </c>
      <c r="F8" s="132">
        <v>0</v>
      </c>
      <c r="G8" s="163">
        <f t="shared" si="2"/>
        <v>0</v>
      </c>
      <c r="H8" s="163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2">
        <v>0</v>
      </c>
      <c r="D9" s="165">
        <f t="shared" si="0"/>
        <v>0</v>
      </c>
      <c r="E9" s="165">
        <f t="shared" si="1"/>
        <v>0</v>
      </c>
      <c r="F9" s="132">
        <v>0</v>
      </c>
      <c r="G9" s="163">
        <f t="shared" si="2"/>
        <v>0</v>
      </c>
      <c r="H9" s="16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2">
        <v>0</v>
      </c>
      <c r="D10" s="165">
        <f t="shared" si="0"/>
        <v>0</v>
      </c>
      <c r="E10" s="165">
        <f t="shared" si="1"/>
        <v>0</v>
      </c>
      <c r="F10" s="132">
        <v>0</v>
      </c>
      <c r="G10" s="163">
        <f t="shared" si="2"/>
        <v>0</v>
      </c>
      <c r="H10" s="16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2">
        <v>0</v>
      </c>
      <c r="D11" s="165">
        <f t="shared" si="0"/>
        <v>0</v>
      </c>
      <c r="E11" s="165">
        <f t="shared" si="1"/>
        <v>0</v>
      </c>
      <c r="F11" s="132">
        <v>0</v>
      </c>
      <c r="G11" s="163">
        <f t="shared" si="2"/>
        <v>0</v>
      </c>
      <c r="H11" s="16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182</v>
      </c>
      <c r="C12" s="132">
        <v>0</v>
      </c>
      <c r="D12" s="165">
        <f t="shared" si="0"/>
        <v>0</v>
      </c>
      <c r="E12" s="165">
        <f t="shared" si="1"/>
        <v>0</v>
      </c>
      <c r="F12" s="132">
        <v>0</v>
      </c>
      <c r="G12" s="163">
        <f t="shared" si="2"/>
        <v>0</v>
      </c>
      <c r="H12" s="16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123</v>
      </c>
      <c r="C13" s="132">
        <v>0</v>
      </c>
      <c r="D13" s="165">
        <f t="shared" si="0"/>
        <v>0</v>
      </c>
      <c r="E13" s="165">
        <f t="shared" si="1"/>
        <v>0</v>
      </c>
      <c r="F13" s="132">
        <v>0</v>
      </c>
      <c r="G13" s="163">
        <f t="shared" si="2"/>
        <v>0</v>
      </c>
      <c r="H13" s="16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124</v>
      </c>
      <c r="C14" s="132">
        <v>0</v>
      </c>
      <c r="D14" s="165">
        <f t="shared" si="0"/>
        <v>0</v>
      </c>
      <c r="E14" s="165">
        <f t="shared" si="1"/>
        <v>0</v>
      </c>
      <c r="F14" s="132">
        <v>0</v>
      </c>
      <c r="G14" s="163">
        <f t="shared" si="2"/>
        <v>0</v>
      </c>
      <c r="H14" s="16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226</v>
      </c>
      <c r="C15" s="132">
        <v>0</v>
      </c>
      <c r="D15" s="165">
        <f t="shared" si="0"/>
        <v>0</v>
      </c>
      <c r="E15" s="165">
        <f t="shared" si="1"/>
        <v>0</v>
      </c>
      <c r="F15" s="132">
        <v>0</v>
      </c>
      <c r="G15" s="163">
        <f t="shared" si="2"/>
        <v>0</v>
      </c>
      <c r="H15" s="16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205</v>
      </c>
      <c r="C16" s="132">
        <v>0</v>
      </c>
      <c r="D16" s="165">
        <f t="shared" si="0"/>
        <v>0</v>
      </c>
      <c r="E16" s="165">
        <f t="shared" si="1"/>
        <v>0</v>
      </c>
      <c r="F16" s="132">
        <v>0</v>
      </c>
      <c r="G16" s="163">
        <f t="shared" si="2"/>
        <v>0</v>
      </c>
      <c r="H16" s="16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183</v>
      </c>
      <c r="C17" s="132">
        <v>0</v>
      </c>
      <c r="D17" s="165">
        <f t="shared" si="0"/>
        <v>0</v>
      </c>
      <c r="E17" s="165">
        <f t="shared" si="1"/>
        <v>0</v>
      </c>
      <c r="F17" s="132">
        <v>0</v>
      </c>
      <c r="G17" s="163">
        <f t="shared" si="2"/>
        <v>0</v>
      </c>
      <c r="H17" s="16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2">
        <v>0</v>
      </c>
      <c r="D18" s="165">
        <f t="shared" si="0"/>
        <v>0</v>
      </c>
      <c r="E18" s="165">
        <f t="shared" si="1"/>
        <v>0</v>
      </c>
      <c r="F18" s="132">
        <v>0</v>
      </c>
      <c r="G18" s="163">
        <f t="shared" si="2"/>
        <v>0</v>
      </c>
      <c r="H18" s="16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3">
        <f>SUM(C7:C18)</f>
        <v>0</v>
      </c>
      <c r="D19" s="62">
        <f>IFERROR(SUM(D7:D18),0)</f>
        <v>0</v>
      </c>
      <c r="E19" s="62">
        <f>IFERROR(SUM(E7:E18),0)</f>
        <v>0</v>
      </c>
      <c r="F19" s="133">
        <f>SUM(F7:F18)</f>
        <v>0</v>
      </c>
      <c r="G19" s="152">
        <f>IFERROR(SUM(G7:G18),0)</f>
        <v>0</v>
      </c>
      <c r="H19" s="15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4">
        <v>0</v>
      </c>
      <c r="D22" s="153"/>
      <c r="E22" s="166">
        <f>IFERROR(C22/C$30,0)</f>
        <v>0</v>
      </c>
      <c r="F22" s="134">
        <v>0</v>
      </c>
      <c r="G22" s="153"/>
      <c r="H22" s="166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4">
        <v>0</v>
      </c>
      <c r="D23" s="153"/>
      <c r="E23" s="166">
        <f t="shared" ref="E23:E27" si="8">IFERROR(C23/C$30,0)</f>
        <v>0</v>
      </c>
      <c r="F23" s="134">
        <v>0</v>
      </c>
      <c r="G23" s="153"/>
      <c r="H23" s="166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4">
        <v>0</v>
      </c>
      <c r="D24" s="153"/>
      <c r="E24" s="166">
        <f t="shared" si="8"/>
        <v>0</v>
      </c>
      <c r="F24" s="134">
        <v>0</v>
      </c>
      <c r="G24" s="153"/>
      <c r="H24" s="166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4">
        <v>0</v>
      </c>
      <c r="D25" s="153"/>
      <c r="E25" s="166">
        <f t="shared" si="8"/>
        <v>0</v>
      </c>
      <c r="F25" s="134">
        <v>0</v>
      </c>
      <c r="G25" s="153"/>
      <c r="H25" s="166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4">
        <v>0</v>
      </c>
      <c r="D26" s="153"/>
      <c r="E26" s="166">
        <f t="shared" si="8"/>
        <v>0</v>
      </c>
      <c r="F26" s="134">
        <v>0</v>
      </c>
      <c r="G26" s="153"/>
      <c r="H26" s="166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8">
        <v>0</v>
      </c>
      <c r="D27" s="154"/>
      <c r="E27" s="166">
        <f t="shared" si="8"/>
        <v>0</v>
      </c>
      <c r="F27" s="138">
        <v>0</v>
      </c>
      <c r="G27" s="154"/>
      <c r="H27" s="166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3">
        <f>SUM(C22:C27)</f>
        <v>0</v>
      </c>
      <c r="D28" s="152"/>
      <c r="E28" s="62">
        <f>IFERROR(SUM(E22:E27),0)</f>
        <v>0</v>
      </c>
      <c r="F28" s="133">
        <f>SUM(F22:F27)</f>
        <v>0</v>
      </c>
      <c r="G28" s="152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1"/>
      <c r="D29" s="29"/>
      <c r="E29" s="169"/>
      <c r="F29" s="151"/>
      <c r="G29" s="29"/>
      <c r="H29" s="169"/>
      <c r="I29" s="29"/>
      <c r="J29" s="29"/>
      <c r="K29" s="69"/>
    </row>
    <row r="30" spans="2:11" ht="16.5" thickTop="1" thickBot="1" x14ac:dyDescent="0.3">
      <c r="B30" s="60" t="s">
        <v>6</v>
      </c>
      <c r="C30" s="133">
        <f>SUM(C19,C28)</f>
        <v>0</v>
      </c>
      <c r="D30" s="152"/>
      <c r="E30" s="62">
        <f>IFERROR(SUM(E19,E28),0)</f>
        <v>0</v>
      </c>
      <c r="F30" s="133">
        <f>SUM(F19,F28)</f>
        <v>0</v>
      </c>
      <c r="G30" s="152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1" t="s">
        <v>50</v>
      </c>
      <c r="C31" s="192"/>
      <c r="D31" s="192"/>
      <c r="E31" s="192"/>
      <c r="F31" s="192"/>
      <c r="G31" s="192"/>
      <c r="H31" s="192"/>
      <c r="I31" s="192"/>
      <c r="J31" s="192"/>
      <c r="K31" s="19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1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163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131</v>
      </c>
      <c r="D5" s="203"/>
      <c r="E5" s="203"/>
      <c r="F5" s="198" t="s">
        <v>23</v>
      </c>
      <c r="G5" s="198"/>
      <c r="H5" s="199"/>
      <c r="I5" s="198" t="s">
        <v>3</v>
      </c>
      <c r="J5" s="198"/>
      <c r="K5" s="199"/>
    </row>
    <row r="6" spans="2:11" x14ac:dyDescent="0.2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2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2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7" t="s">
        <v>116</v>
      </c>
      <c r="C8" s="132">
        <v>0</v>
      </c>
      <c r="D8" s="165">
        <f t="shared" si="0"/>
        <v>0</v>
      </c>
      <c r="E8" s="165">
        <f t="shared" si="1"/>
        <v>0</v>
      </c>
      <c r="F8" s="132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2">
        <v>0</v>
      </c>
      <c r="D9" s="165">
        <f t="shared" si="0"/>
        <v>0</v>
      </c>
      <c r="E9" s="165">
        <f t="shared" si="1"/>
        <v>0</v>
      </c>
      <c r="F9" s="132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2">
        <v>0</v>
      </c>
      <c r="D10" s="165">
        <f t="shared" si="0"/>
        <v>0</v>
      </c>
      <c r="E10" s="165">
        <f t="shared" si="1"/>
        <v>0</v>
      </c>
      <c r="F10" s="132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2">
        <v>0</v>
      </c>
      <c r="D11" s="165">
        <f t="shared" si="0"/>
        <v>0</v>
      </c>
      <c r="E11" s="165">
        <f t="shared" si="1"/>
        <v>0</v>
      </c>
      <c r="F11" s="132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182</v>
      </c>
      <c r="C12" s="132">
        <v>0</v>
      </c>
      <c r="D12" s="165">
        <f t="shared" si="0"/>
        <v>0</v>
      </c>
      <c r="E12" s="165">
        <f t="shared" si="1"/>
        <v>0</v>
      </c>
      <c r="F12" s="132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123</v>
      </c>
      <c r="C13" s="132">
        <v>0</v>
      </c>
      <c r="D13" s="165">
        <f t="shared" si="0"/>
        <v>0</v>
      </c>
      <c r="E13" s="165">
        <f t="shared" si="1"/>
        <v>0</v>
      </c>
      <c r="F13" s="132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124</v>
      </c>
      <c r="C14" s="132">
        <v>0</v>
      </c>
      <c r="D14" s="165">
        <f t="shared" si="0"/>
        <v>0</v>
      </c>
      <c r="E14" s="165">
        <f t="shared" si="1"/>
        <v>0</v>
      </c>
      <c r="F14" s="132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226</v>
      </c>
      <c r="C15" s="132">
        <v>0</v>
      </c>
      <c r="D15" s="165">
        <f t="shared" si="0"/>
        <v>0</v>
      </c>
      <c r="E15" s="165">
        <f t="shared" si="1"/>
        <v>0</v>
      </c>
      <c r="F15" s="132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205</v>
      </c>
      <c r="C16" s="132">
        <v>0</v>
      </c>
      <c r="D16" s="165">
        <f t="shared" si="0"/>
        <v>0</v>
      </c>
      <c r="E16" s="165">
        <f t="shared" si="1"/>
        <v>0</v>
      </c>
      <c r="F16" s="132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183</v>
      </c>
      <c r="C17" s="132">
        <v>0</v>
      </c>
      <c r="D17" s="165">
        <f t="shared" si="0"/>
        <v>0</v>
      </c>
      <c r="E17" s="165">
        <f t="shared" si="1"/>
        <v>0</v>
      </c>
      <c r="F17" s="132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2">
        <v>0</v>
      </c>
      <c r="D18" s="165">
        <f t="shared" si="0"/>
        <v>0</v>
      </c>
      <c r="E18" s="165">
        <f t="shared" si="1"/>
        <v>0</v>
      </c>
      <c r="F18" s="132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3">
        <f>SUM(C7:C18)</f>
        <v>0</v>
      </c>
      <c r="D19" s="62">
        <f>IFERROR(SUM(D7:D18),0)</f>
        <v>0</v>
      </c>
      <c r="E19" s="62">
        <f>IFERROR(SUM(E7:E18),0)</f>
        <v>0</v>
      </c>
      <c r="F19" s="133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4">
        <v>0</v>
      </c>
      <c r="D22" s="153"/>
      <c r="E22" s="166">
        <f>IFERROR(C22/C$30,0)</f>
        <v>0</v>
      </c>
      <c r="F22" s="134">
        <v>0</v>
      </c>
      <c r="G22" s="153"/>
      <c r="H22" s="166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4">
        <v>0</v>
      </c>
      <c r="D23" s="153"/>
      <c r="E23" s="166">
        <f t="shared" ref="E23:E27" si="8">IFERROR(C23/C$30,0)</f>
        <v>0</v>
      </c>
      <c r="F23" s="134">
        <v>0</v>
      </c>
      <c r="G23" s="153"/>
      <c r="H23" s="166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4">
        <v>0</v>
      </c>
      <c r="D24" s="153"/>
      <c r="E24" s="166">
        <f t="shared" si="8"/>
        <v>0</v>
      </c>
      <c r="F24" s="134">
        <v>0</v>
      </c>
      <c r="G24" s="153"/>
      <c r="H24" s="166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4">
        <v>0</v>
      </c>
      <c r="D25" s="153"/>
      <c r="E25" s="166">
        <f t="shared" si="8"/>
        <v>0</v>
      </c>
      <c r="F25" s="134">
        <v>0</v>
      </c>
      <c r="G25" s="153"/>
      <c r="H25" s="166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4">
        <v>0</v>
      </c>
      <c r="D26" s="153"/>
      <c r="E26" s="166">
        <f t="shared" si="8"/>
        <v>0</v>
      </c>
      <c r="F26" s="134">
        <v>0</v>
      </c>
      <c r="G26" s="153"/>
      <c r="H26" s="166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8">
        <v>0</v>
      </c>
      <c r="D27" s="154"/>
      <c r="E27" s="166">
        <f t="shared" si="8"/>
        <v>0</v>
      </c>
      <c r="F27" s="138">
        <v>0</v>
      </c>
      <c r="G27" s="154"/>
      <c r="H27" s="166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3">
        <f>SUM(C22:C27)</f>
        <v>0</v>
      </c>
      <c r="D28" s="152"/>
      <c r="E28" s="62">
        <f>IFERROR(SUM(E22:E27),0)</f>
        <v>0</v>
      </c>
      <c r="F28" s="133">
        <f>SUM(F22:F27)</f>
        <v>0</v>
      </c>
      <c r="G28" s="152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6"/>
      <c r="D29" s="155"/>
      <c r="E29" s="167"/>
      <c r="F29" s="156"/>
      <c r="G29" s="155"/>
      <c r="H29" s="167"/>
      <c r="I29" s="155"/>
      <c r="J29" s="155"/>
      <c r="K29" s="168"/>
    </row>
    <row r="30" spans="2:11" ht="16.5" thickTop="1" thickBot="1" x14ac:dyDescent="0.3">
      <c r="B30" s="60" t="s">
        <v>6</v>
      </c>
      <c r="C30" s="133">
        <f>SUM(C19,C28)</f>
        <v>0</v>
      </c>
      <c r="D30" s="152"/>
      <c r="E30" s="62">
        <f>IFERROR(SUM(E19,E28),0)</f>
        <v>0</v>
      </c>
      <c r="F30" s="133">
        <f>SUM(F19,F28)</f>
        <v>0</v>
      </c>
      <c r="G30" s="152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1" t="s">
        <v>56</v>
      </c>
      <c r="C31" s="192"/>
      <c r="D31" s="192"/>
      <c r="E31" s="192"/>
      <c r="F31" s="192"/>
      <c r="G31" s="192"/>
      <c r="H31" s="192"/>
      <c r="I31" s="192"/>
      <c r="J31" s="192"/>
      <c r="K31" s="19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1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164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132</v>
      </c>
      <c r="D5" s="203"/>
      <c r="E5" s="203"/>
      <c r="F5" s="198" t="s">
        <v>24</v>
      </c>
      <c r="G5" s="198"/>
      <c r="H5" s="199"/>
      <c r="I5" s="198" t="s">
        <v>3</v>
      </c>
      <c r="J5" s="198"/>
      <c r="K5" s="199"/>
    </row>
    <row r="6" spans="2:11" x14ac:dyDescent="0.2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2">
        <v>0</v>
      </c>
      <c r="D7" s="163">
        <f t="shared" ref="D7:D18" si="0">IFERROR(C7/C$19,0)</f>
        <v>0</v>
      </c>
      <c r="E7" s="163">
        <f t="shared" ref="E7:E18" si="1">IFERROR(C7/C$30,0)</f>
        <v>0</v>
      </c>
      <c r="F7" s="132">
        <v>5.4166666666666703E-3</v>
      </c>
      <c r="G7" s="170">
        <f t="shared" ref="G7:G18" si="2">IFERROR(F7/F$19,0)</f>
        <v>2.4158579392938282E-2</v>
      </c>
      <c r="H7" s="170">
        <f t="shared" ref="H7:H18" si="3">IFERROR(F7/F$30,0)</f>
        <v>1.9860804617212718E-2</v>
      </c>
      <c r="I7" s="44">
        <f>SUM(C7,F7)</f>
        <v>5.4166666666666703E-3</v>
      </c>
      <c r="J7" s="45">
        <f t="shared" ref="J7:J18" si="4">IFERROR(I7/I$19,0)</f>
        <v>2.4156085475379393E-2</v>
      </c>
      <c r="K7" s="47">
        <f t="shared" ref="K7:K18" si="5">IFERROR(I7/I$30,0)</f>
        <v>1.9859119069846404E-2</v>
      </c>
    </row>
    <row r="8" spans="2:11" x14ac:dyDescent="0.25">
      <c r="B8" s="147" t="s">
        <v>116</v>
      </c>
      <c r="C8" s="132">
        <v>0</v>
      </c>
      <c r="D8" s="163">
        <f t="shared" si="0"/>
        <v>0</v>
      </c>
      <c r="E8" s="163">
        <f t="shared" si="1"/>
        <v>0</v>
      </c>
      <c r="F8" s="132">
        <v>3.4803240740740697E-2</v>
      </c>
      <c r="G8" s="170">
        <f t="shared" si="2"/>
        <v>0.15522403468924204</v>
      </c>
      <c r="H8" s="170">
        <f t="shared" si="3"/>
        <v>0.1276099134272618</v>
      </c>
      <c r="I8" s="44">
        <f t="shared" ref="I8:I18" si="6">SUM(C8,F8)</f>
        <v>3.4803240740740697E-2</v>
      </c>
      <c r="J8" s="45">
        <f t="shared" si="4"/>
        <v>0.15520801073603782</v>
      </c>
      <c r="K8" s="47">
        <f t="shared" si="5"/>
        <v>0.12759908342527357</v>
      </c>
    </row>
    <row r="9" spans="2:11" x14ac:dyDescent="0.25">
      <c r="B9" s="43" t="s">
        <v>51</v>
      </c>
      <c r="C9" s="132">
        <v>2.31481481481481E-5</v>
      </c>
      <c r="D9" s="163">
        <f t="shared" si="0"/>
        <v>1</v>
      </c>
      <c r="E9" s="163">
        <f t="shared" si="1"/>
        <v>1</v>
      </c>
      <c r="F9" s="132">
        <v>1.5428240740740701E-2</v>
      </c>
      <c r="G9" s="170">
        <f t="shared" si="2"/>
        <v>6.8810654552962869E-2</v>
      </c>
      <c r="H9" s="170">
        <f t="shared" si="3"/>
        <v>5.6569343065693299E-2</v>
      </c>
      <c r="I9" s="44">
        <f t="shared" si="6"/>
        <v>1.545138888888885E-2</v>
      </c>
      <c r="J9" s="45">
        <f t="shared" si="4"/>
        <v>6.8906782285537149E-2</v>
      </c>
      <c r="K9" s="47">
        <f t="shared" si="5"/>
        <v>5.6649410167189884E-2</v>
      </c>
    </row>
    <row r="10" spans="2:11" x14ac:dyDescent="0.25">
      <c r="B10" s="43" t="s">
        <v>11</v>
      </c>
      <c r="C10" s="132">
        <v>0</v>
      </c>
      <c r="D10" s="163">
        <f t="shared" si="0"/>
        <v>0</v>
      </c>
      <c r="E10" s="163">
        <f t="shared" si="1"/>
        <v>0</v>
      </c>
      <c r="F10" s="132">
        <v>4.59490740740741E-2</v>
      </c>
      <c r="G10" s="170">
        <f t="shared" si="2"/>
        <v>0.20493495767086534</v>
      </c>
      <c r="H10" s="170">
        <f t="shared" si="3"/>
        <v>0.1684773383126805</v>
      </c>
      <c r="I10" s="44">
        <f t="shared" si="6"/>
        <v>4.59490740740741E-2</v>
      </c>
      <c r="J10" s="45">
        <f t="shared" si="4"/>
        <v>0.20491380200268416</v>
      </c>
      <c r="K10" s="47">
        <f t="shared" si="5"/>
        <v>0.16846303997284234</v>
      </c>
    </row>
    <row r="11" spans="2:11" x14ac:dyDescent="0.25">
      <c r="B11" s="43" t="s">
        <v>12</v>
      </c>
      <c r="C11" s="132">
        <v>0</v>
      </c>
      <c r="D11" s="163">
        <f t="shared" si="0"/>
        <v>0</v>
      </c>
      <c r="E11" s="163">
        <f t="shared" si="1"/>
        <v>0</v>
      </c>
      <c r="F11" s="132">
        <v>1.2777777777777799E-2</v>
      </c>
      <c r="G11" s="170">
        <f t="shared" si="2"/>
        <v>5.6989469337187799E-2</v>
      </c>
      <c r="H11" s="170">
        <f t="shared" si="3"/>
        <v>4.6851128840604404E-2</v>
      </c>
      <c r="I11" s="44">
        <f t="shared" si="6"/>
        <v>1.2777777777777799E-2</v>
      </c>
      <c r="J11" s="45">
        <f t="shared" si="4"/>
        <v>5.6983586249612986E-2</v>
      </c>
      <c r="K11" s="47">
        <f t="shared" si="5"/>
        <v>4.6847152677586441E-2</v>
      </c>
    </row>
    <row r="12" spans="2:11" x14ac:dyDescent="0.25">
      <c r="B12" s="43" t="s">
        <v>182</v>
      </c>
      <c r="C12" s="132">
        <v>0</v>
      </c>
      <c r="D12" s="163">
        <f t="shared" si="0"/>
        <v>0</v>
      </c>
      <c r="E12" s="163">
        <f t="shared" si="1"/>
        <v>0</v>
      </c>
      <c r="F12" s="132">
        <v>4.4675925925925897E-2</v>
      </c>
      <c r="G12" s="170">
        <f t="shared" si="2"/>
        <v>0.19925665909560181</v>
      </c>
      <c r="H12" s="170">
        <f t="shared" si="3"/>
        <v>0.16380920047530123</v>
      </c>
      <c r="I12" s="44">
        <f t="shared" si="6"/>
        <v>4.4675925925925897E-2</v>
      </c>
      <c r="J12" s="45">
        <f t="shared" si="4"/>
        <v>0.19923608960462466</v>
      </c>
      <c r="K12" s="47">
        <f t="shared" si="5"/>
        <v>0.1637952983111261</v>
      </c>
    </row>
    <row r="13" spans="2:11" x14ac:dyDescent="0.25">
      <c r="B13" s="43" t="s">
        <v>123</v>
      </c>
      <c r="C13" s="132">
        <v>0</v>
      </c>
      <c r="D13" s="163">
        <f t="shared" si="0"/>
        <v>0</v>
      </c>
      <c r="E13" s="163">
        <f t="shared" si="1"/>
        <v>0</v>
      </c>
      <c r="F13" s="132">
        <v>2.0833333333333299E-4</v>
      </c>
      <c r="G13" s="170">
        <f t="shared" si="2"/>
        <v>9.2917613049762408E-4</v>
      </c>
      <c r="H13" s="170">
        <f t="shared" si="3"/>
        <v>7.6387710066202574E-4</v>
      </c>
      <c r="I13" s="44">
        <f t="shared" si="6"/>
        <v>2.0833333333333299E-4</v>
      </c>
      <c r="J13" s="45">
        <f t="shared" si="4"/>
        <v>9.2908021059151297E-4</v>
      </c>
      <c r="K13" s="47">
        <f t="shared" si="5"/>
        <v>7.638122719171676E-4</v>
      </c>
    </row>
    <row r="14" spans="2:11" x14ac:dyDescent="0.25">
      <c r="B14" s="43" t="s">
        <v>124</v>
      </c>
      <c r="C14" s="132">
        <v>0</v>
      </c>
      <c r="D14" s="163">
        <f t="shared" si="0"/>
        <v>0</v>
      </c>
      <c r="E14" s="163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226</v>
      </c>
      <c r="C15" s="132">
        <v>0</v>
      </c>
      <c r="D15" s="163">
        <f t="shared" si="0"/>
        <v>0</v>
      </c>
      <c r="E15" s="163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205</v>
      </c>
      <c r="C16" s="132">
        <v>0</v>
      </c>
      <c r="D16" s="163">
        <f t="shared" si="0"/>
        <v>0</v>
      </c>
      <c r="E16" s="163">
        <f t="shared" si="1"/>
        <v>0</v>
      </c>
      <c r="F16" s="132">
        <v>1.2025462962963E-2</v>
      </c>
      <c r="G16" s="170">
        <f t="shared" si="2"/>
        <v>5.3634111088168665E-2</v>
      </c>
      <c r="H16" s="170">
        <f t="shared" si="3"/>
        <v>4.4092683754880471E-2</v>
      </c>
      <c r="I16" s="44">
        <f t="shared" si="6"/>
        <v>1.2025462962963E-2</v>
      </c>
      <c r="J16" s="45">
        <f t="shared" si="4"/>
        <v>5.362857437803259E-2</v>
      </c>
      <c r="K16" s="47">
        <f t="shared" si="5"/>
        <v>4.4088941695663388E-2</v>
      </c>
    </row>
    <row r="17" spans="2:11" x14ac:dyDescent="0.25">
      <c r="B17" s="43" t="s">
        <v>183</v>
      </c>
      <c r="C17" s="132">
        <v>0</v>
      </c>
      <c r="D17" s="163">
        <f t="shared" si="0"/>
        <v>0</v>
      </c>
      <c r="E17" s="163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2">
        <v>0</v>
      </c>
      <c r="D18" s="163">
        <f t="shared" si="0"/>
        <v>0</v>
      </c>
      <c r="E18" s="163">
        <f t="shared" si="1"/>
        <v>0</v>
      </c>
      <c r="F18" s="132">
        <v>5.2928240740740699E-2</v>
      </c>
      <c r="G18" s="170">
        <f t="shared" si="2"/>
        <v>0.23606235804253548</v>
      </c>
      <c r="H18" s="170">
        <f t="shared" si="3"/>
        <v>0.19406722118485817</v>
      </c>
      <c r="I18" s="44">
        <f t="shared" si="6"/>
        <v>5.2928240740740699E-2</v>
      </c>
      <c r="J18" s="45">
        <f t="shared" si="4"/>
        <v>0.23603798905749959</v>
      </c>
      <c r="K18" s="47">
        <f t="shared" si="5"/>
        <v>0.19405075108206726</v>
      </c>
    </row>
    <row r="19" spans="2:11" ht="16.5" thickTop="1" thickBot="1" x14ac:dyDescent="0.3">
      <c r="B19" s="60" t="s">
        <v>3</v>
      </c>
      <c r="C19" s="133">
        <f>SUM(C7:C18)</f>
        <v>2.31481481481481E-5</v>
      </c>
      <c r="D19" s="152">
        <f>IFERROR(SUM(D7:D18),0)</f>
        <v>1</v>
      </c>
      <c r="E19" s="152">
        <f>IFERROR(SUM(E7:E18),0)</f>
        <v>1</v>
      </c>
      <c r="F19" s="133">
        <f>SUM(F7:F18)</f>
        <v>0.22421296296296292</v>
      </c>
      <c r="G19" s="171">
        <f>IFERROR(SUM(G7:G18),0)</f>
        <v>0.99999999999999978</v>
      </c>
      <c r="H19" s="171">
        <f>IFERROR(SUM(H7:H18),0)</f>
        <v>0.82210151077915472</v>
      </c>
      <c r="I19" s="61">
        <f>SUM(I7:I18)</f>
        <v>0.22423611111111108</v>
      </c>
      <c r="J19" s="62">
        <f>IFERROR(SUM(J7:J18),0)</f>
        <v>0.99999999999999989</v>
      </c>
      <c r="K19" s="63">
        <f>IFERROR(SUM(K7:K18),0)</f>
        <v>0.82211660867351255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4">
        <v>0</v>
      </c>
      <c r="D22" s="153"/>
      <c r="E22" s="172">
        <f>IFERROR(C22/C$30,0)</f>
        <v>0</v>
      </c>
      <c r="F22" s="134">
        <v>3.00925925925926E-4</v>
      </c>
      <c r="G22" s="153"/>
      <c r="H22" s="172">
        <f>IFERROR(F22/F$30,0)</f>
        <v>1.1033780342895949E-3</v>
      </c>
      <c r="I22" s="44">
        <f t="shared" ref="I22:I27" si="7">SUM(C22,F22)</f>
        <v>3.00925925925926E-4</v>
      </c>
      <c r="J22" s="51"/>
      <c r="K22" s="47">
        <f>IFERROR(I22/I$30,0)</f>
        <v>1.1032843927692442E-3</v>
      </c>
    </row>
    <row r="23" spans="2:11" x14ac:dyDescent="0.25">
      <c r="B23" s="50" t="s">
        <v>16</v>
      </c>
      <c r="C23" s="134">
        <v>0</v>
      </c>
      <c r="D23" s="153"/>
      <c r="E23" s="172">
        <f t="shared" ref="E23:E27" si="8">IFERROR(C23/C$30,0)</f>
        <v>0</v>
      </c>
      <c r="F23" s="134">
        <v>0</v>
      </c>
      <c r="G23" s="153"/>
      <c r="H23" s="172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4">
        <v>0</v>
      </c>
      <c r="D24" s="153"/>
      <c r="E24" s="172">
        <f t="shared" si="8"/>
        <v>0</v>
      </c>
      <c r="F24" s="134">
        <v>0</v>
      </c>
      <c r="G24" s="153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4">
        <v>0</v>
      </c>
      <c r="D25" s="153"/>
      <c r="E25" s="172">
        <f t="shared" si="8"/>
        <v>0</v>
      </c>
      <c r="F25" s="134">
        <v>4.8726851851851804E-3</v>
      </c>
      <c r="G25" s="153"/>
      <c r="H25" s="172">
        <f t="shared" si="9"/>
        <v>1.7866236632150725E-2</v>
      </c>
      <c r="I25" s="44">
        <f t="shared" si="7"/>
        <v>4.8726851851851804E-3</v>
      </c>
      <c r="J25" s="51"/>
      <c r="K25" s="47">
        <f t="shared" si="10"/>
        <v>1.7864720359840432E-2</v>
      </c>
    </row>
    <row r="26" spans="2:11" x14ac:dyDescent="0.25">
      <c r="B26" s="50" t="s">
        <v>19</v>
      </c>
      <c r="C26" s="134">
        <v>0</v>
      </c>
      <c r="D26" s="153"/>
      <c r="E26" s="172">
        <f t="shared" si="8"/>
        <v>0</v>
      </c>
      <c r="F26" s="134">
        <v>4.3344907407407401E-2</v>
      </c>
      <c r="G26" s="153"/>
      <c r="H26" s="172">
        <f t="shared" si="9"/>
        <v>0.15892887455440505</v>
      </c>
      <c r="I26" s="44">
        <f t="shared" si="7"/>
        <v>4.3344907407407401E-2</v>
      </c>
      <c r="J26" s="51"/>
      <c r="K26" s="47">
        <f t="shared" si="10"/>
        <v>0.1589153865738776</v>
      </c>
    </row>
    <row r="27" spans="2:11" ht="15.75" thickBot="1" x14ac:dyDescent="0.3">
      <c r="B27" s="55" t="s">
        <v>20</v>
      </c>
      <c r="C27" s="138">
        <v>0</v>
      </c>
      <c r="D27" s="154"/>
      <c r="E27" s="172">
        <f t="shared" si="8"/>
        <v>0</v>
      </c>
      <c r="F27" s="138">
        <v>0</v>
      </c>
      <c r="G27" s="154"/>
      <c r="H27" s="172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3">
        <f>SUM(C22:C27)</f>
        <v>0</v>
      </c>
      <c r="D28" s="152"/>
      <c r="E28" s="171">
        <f>IFERROR(SUM(E22:E27),0)</f>
        <v>0</v>
      </c>
      <c r="F28" s="133">
        <f>SUM(F22:F27)</f>
        <v>4.8518518518518509E-2</v>
      </c>
      <c r="G28" s="152"/>
      <c r="H28" s="171">
        <f>IFERROR(SUM(H22:H27),0)</f>
        <v>0.17789848922084536</v>
      </c>
      <c r="I28" s="61">
        <f>SUM(I22:I27)</f>
        <v>4.8518518518518509E-2</v>
      </c>
      <c r="J28" s="62"/>
      <c r="K28" s="63">
        <f>IFERROR(SUM(K22:K27),0)</f>
        <v>0.17788339132648728</v>
      </c>
    </row>
    <row r="29" spans="2:11" ht="16.5" thickTop="1" thickBot="1" x14ac:dyDescent="0.3">
      <c r="B29" s="59"/>
      <c r="C29" s="156"/>
      <c r="D29" s="155"/>
      <c r="E29" s="173"/>
      <c r="F29" s="156"/>
      <c r="G29" s="155"/>
      <c r="H29" s="173"/>
      <c r="I29" s="155"/>
      <c r="J29" s="155"/>
      <c r="K29" s="168"/>
    </row>
    <row r="30" spans="2:11" ht="16.5" thickTop="1" thickBot="1" x14ac:dyDescent="0.3">
      <c r="B30" s="60" t="s">
        <v>6</v>
      </c>
      <c r="C30" s="133">
        <f>SUM(C19,C28)</f>
        <v>2.31481481481481E-5</v>
      </c>
      <c r="D30" s="152"/>
      <c r="E30" s="171">
        <f>IFERROR(SUM(E19,E28),0)</f>
        <v>1</v>
      </c>
      <c r="F30" s="133">
        <f>SUM(F19,F28)</f>
        <v>0.27273148148148141</v>
      </c>
      <c r="G30" s="152"/>
      <c r="H30" s="171">
        <f>IFERROR(SUM(H19,H28),0)</f>
        <v>1</v>
      </c>
      <c r="I30" s="61">
        <f>SUM(I19,I28)</f>
        <v>0.2727546296296296</v>
      </c>
      <c r="J30" s="64"/>
      <c r="K30" s="66">
        <f>IFERROR(SUM(K19,K28),0)</f>
        <v>0.99999999999999978</v>
      </c>
    </row>
    <row r="31" spans="2:11" ht="66" customHeight="1" thickTop="1" thickBot="1" x14ac:dyDescent="0.3">
      <c r="B31" s="191" t="s">
        <v>232</v>
      </c>
      <c r="C31" s="192"/>
      <c r="D31" s="192"/>
      <c r="E31" s="192"/>
      <c r="F31" s="192"/>
      <c r="G31" s="192"/>
      <c r="H31" s="192"/>
      <c r="I31" s="192"/>
      <c r="J31" s="192"/>
      <c r="K31" s="19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1"/>
  <sheetViews>
    <sheetView showGridLines="0" showZeros="0" view="pageBreakPreview" zoomScaleNormal="80" zoomScaleSheetLayoutView="100" zoomScalePageLayoutView="9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165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133</v>
      </c>
      <c r="D5" s="203"/>
      <c r="E5" s="203"/>
      <c r="F5" s="198" t="s">
        <v>134</v>
      </c>
      <c r="G5" s="198"/>
      <c r="H5" s="199"/>
      <c r="I5" s="198" t="s">
        <v>3</v>
      </c>
      <c r="J5" s="198"/>
      <c r="K5" s="199"/>
    </row>
    <row r="6" spans="2:11" x14ac:dyDescent="0.2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2">
        <v>0</v>
      </c>
      <c r="D7" s="170">
        <f t="shared" ref="D7:D18" si="0">IFERROR(C7/C$19,0)</f>
        <v>0</v>
      </c>
      <c r="E7" s="170">
        <f t="shared" ref="E7:E18" si="1">IFERROR(C7/C$30,0)</f>
        <v>0</v>
      </c>
      <c r="F7" s="132">
        <v>0</v>
      </c>
      <c r="G7" s="170">
        <f t="shared" ref="G7:G18" si="2">IFERROR(F7/F$19,0)</f>
        <v>0</v>
      </c>
      <c r="H7" s="170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0</v>
      </c>
      <c r="G8" s="170">
        <f t="shared" si="2"/>
        <v>0</v>
      </c>
      <c r="H8" s="170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0</v>
      </c>
      <c r="G9" s="170">
        <f t="shared" si="2"/>
        <v>0</v>
      </c>
      <c r="H9" s="17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0</v>
      </c>
      <c r="G10" s="170">
        <f t="shared" si="2"/>
        <v>0</v>
      </c>
      <c r="H10" s="17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0</v>
      </c>
      <c r="G11" s="170">
        <f t="shared" si="2"/>
        <v>0</v>
      </c>
      <c r="H11" s="17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182</v>
      </c>
      <c r="C12" s="132">
        <v>0</v>
      </c>
      <c r="D12" s="170">
        <f t="shared" si="0"/>
        <v>0</v>
      </c>
      <c r="E12" s="170">
        <f t="shared" si="1"/>
        <v>0</v>
      </c>
      <c r="F12" s="132">
        <v>0</v>
      </c>
      <c r="G12" s="170">
        <f t="shared" si="2"/>
        <v>0</v>
      </c>
      <c r="H12" s="17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123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124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226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205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183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3">
        <f>SUM(C7:C18)</f>
        <v>0</v>
      </c>
      <c r="D19" s="171">
        <f>IFERROR(SUM(D7:D18),0)</f>
        <v>0</v>
      </c>
      <c r="E19" s="171">
        <f>IFERROR(SUM(E7:E18),0)</f>
        <v>0</v>
      </c>
      <c r="F19" s="133">
        <f>SUM(F7:F18)</f>
        <v>0</v>
      </c>
      <c r="G19" s="171">
        <f>IFERROR(SUM(G7:G18),0)</f>
        <v>0</v>
      </c>
      <c r="H19" s="171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/>
      <c r="E21" s="174" t="s">
        <v>5</v>
      </c>
      <c r="F21" s="130" t="s">
        <v>4</v>
      </c>
      <c r="G21" s="130"/>
      <c r="H21" s="174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4">
        <v>0</v>
      </c>
      <c r="D22" s="153"/>
      <c r="E22" s="172">
        <f>IFERROR(C22/C$30,0)</f>
        <v>0</v>
      </c>
      <c r="F22" s="134">
        <v>0</v>
      </c>
      <c r="G22" s="153"/>
      <c r="H22" s="172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4">
        <v>0</v>
      </c>
      <c r="D23" s="153"/>
      <c r="E23" s="172">
        <f t="shared" ref="E23:E27" si="8">IFERROR(C23/C$30,0)</f>
        <v>0</v>
      </c>
      <c r="F23" s="134">
        <v>0</v>
      </c>
      <c r="G23" s="153"/>
      <c r="H23" s="172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4">
        <v>0</v>
      </c>
      <c r="D24" s="153"/>
      <c r="E24" s="172">
        <f t="shared" si="8"/>
        <v>0</v>
      </c>
      <c r="F24" s="134">
        <v>0</v>
      </c>
      <c r="G24" s="153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4">
        <v>0</v>
      </c>
      <c r="D25" s="153"/>
      <c r="E25" s="172">
        <f t="shared" si="8"/>
        <v>0</v>
      </c>
      <c r="F25" s="134">
        <v>0</v>
      </c>
      <c r="G25" s="153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4">
        <v>0</v>
      </c>
      <c r="D26" s="153"/>
      <c r="E26" s="172">
        <f t="shared" si="8"/>
        <v>0</v>
      </c>
      <c r="F26" s="134">
        <v>0</v>
      </c>
      <c r="G26" s="153"/>
      <c r="H26" s="172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8">
        <v>0</v>
      </c>
      <c r="D27" s="154"/>
      <c r="E27" s="172">
        <f t="shared" si="8"/>
        <v>0</v>
      </c>
      <c r="F27" s="138">
        <v>0</v>
      </c>
      <c r="G27" s="154"/>
      <c r="H27" s="172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3">
        <f>SUM(C22:C27)</f>
        <v>0</v>
      </c>
      <c r="D28" s="152"/>
      <c r="E28" s="171">
        <f>IFERROR(SUM(E22:E27),0)</f>
        <v>0</v>
      </c>
      <c r="F28" s="133">
        <f>SUM(F22:F27)</f>
        <v>0</v>
      </c>
      <c r="G28" s="152"/>
      <c r="H28" s="171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6"/>
      <c r="D29" s="155"/>
      <c r="E29" s="173"/>
      <c r="F29" s="156"/>
      <c r="G29" s="155"/>
      <c r="H29" s="173"/>
      <c r="I29" s="155"/>
      <c r="J29" s="155"/>
      <c r="K29" s="168"/>
    </row>
    <row r="30" spans="2:11" ht="16.5" thickTop="1" thickBot="1" x14ac:dyDescent="0.3">
      <c r="B30" s="60" t="s">
        <v>6</v>
      </c>
      <c r="C30" s="133">
        <f>SUM(C19,C28)</f>
        <v>0</v>
      </c>
      <c r="D30" s="152"/>
      <c r="E30" s="171">
        <f>IFERROR(SUM(E19,E28),0)</f>
        <v>0</v>
      </c>
      <c r="F30" s="133">
        <f>SUM(F19,F28)</f>
        <v>0</v>
      </c>
      <c r="G30" s="152"/>
      <c r="H30" s="171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1" t="s">
        <v>46</v>
      </c>
      <c r="C31" s="192"/>
      <c r="D31" s="192"/>
      <c r="E31" s="192"/>
      <c r="F31" s="192"/>
      <c r="G31" s="192"/>
      <c r="H31" s="192"/>
      <c r="I31" s="192"/>
      <c r="J31" s="192"/>
      <c r="K31" s="19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1"/>
  <sheetViews>
    <sheetView showGridLines="0" showZeros="0" view="pageBreakPreview" zoomScaleNormal="80" zoomScaleSheetLayoutView="100" zoomScalePageLayoutView="8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166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135</v>
      </c>
      <c r="D5" s="203"/>
      <c r="E5" s="203"/>
      <c r="F5" s="198" t="s">
        <v>22</v>
      </c>
      <c r="G5" s="198"/>
      <c r="H5" s="199"/>
      <c r="I5" s="198" t="s">
        <v>3</v>
      </c>
      <c r="J5" s="198"/>
      <c r="K5" s="199"/>
    </row>
    <row r="6" spans="2:11" x14ac:dyDescent="0.2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2">
        <v>0</v>
      </c>
      <c r="D7" s="170">
        <f t="shared" ref="D7:D18" si="0">IFERROR(C7/C$19,0)</f>
        <v>0</v>
      </c>
      <c r="E7" s="170">
        <f t="shared" ref="E7:E18" si="1">IFERROR(C7/C$30,0)</f>
        <v>0</v>
      </c>
      <c r="F7" s="132">
        <v>0</v>
      </c>
      <c r="G7" s="170">
        <f t="shared" ref="G7:G18" si="2">IFERROR(F7/F$19,0)</f>
        <v>0</v>
      </c>
      <c r="H7" s="170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4.8379629629629597E-3</v>
      </c>
      <c r="G8" s="170">
        <f t="shared" si="2"/>
        <v>0.30050323508267412</v>
      </c>
      <c r="H8" s="170">
        <f t="shared" si="3"/>
        <v>0.17279867713931393</v>
      </c>
      <c r="I8" s="44">
        <f t="shared" ref="I8:I18" si="6">SUM(C8,F8)</f>
        <v>4.8379629629629597E-3</v>
      </c>
      <c r="J8" s="45">
        <f t="shared" si="4"/>
        <v>0.30050323508267412</v>
      </c>
      <c r="K8" s="47">
        <f t="shared" si="5"/>
        <v>0.17279867713931393</v>
      </c>
    </row>
    <row r="9" spans="2:11" x14ac:dyDescent="0.2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0</v>
      </c>
      <c r="G9" s="170">
        <f t="shared" si="2"/>
        <v>0</v>
      </c>
      <c r="H9" s="17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7.9976851851851893E-3</v>
      </c>
      <c r="G10" s="170">
        <f t="shared" si="2"/>
        <v>0.49676491732566525</v>
      </c>
      <c r="H10" s="170">
        <f t="shared" si="3"/>
        <v>0.2856552294336509</v>
      </c>
      <c r="I10" s="44">
        <f t="shared" si="6"/>
        <v>7.9976851851851893E-3</v>
      </c>
      <c r="J10" s="45">
        <f t="shared" si="4"/>
        <v>0.49676491732566525</v>
      </c>
      <c r="K10" s="47">
        <f t="shared" si="5"/>
        <v>0.2856552294336509</v>
      </c>
    </row>
    <row r="11" spans="2:11" x14ac:dyDescent="0.2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3.26388888888889E-3</v>
      </c>
      <c r="G11" s="170">
        <f t="shared" si="2"/>
        <v>0.20273184759166074</v>
      </c>
      <c r="H11" s="170">
        <f t="shared" si="3"/>
        <v>0.1165770979743698</v>
      </c>
      <c r="I11" s="44">
        <f t="shared" si="6"/>
        <v>3.26388888888889E-3</v>
      </c>
      <c r="J11" s="45">
        <f t="shared" si="4"/>
        <v>0.20273184759166074</v>
      </c>
      <c r="K11" s="47">
        <f t="shared" si="5"/>
        <v>0.1165770979743698</v>
      </c>
    </row>
    <row r="12" spans="2:11" x14ac:dyDescent="0.25">
      <c r="B12" s="43" t="s">
        <v>182</v>
      </c>
      <c r="C12" s="132">
        <v>0</v>
      </c>
      <c r="D12" s="170">
        <f t="shared" si="0"/>
        <v>0</v>
      </c>
      <c r="E12" s="170">
        <f t="shared" si="1"/>
        <v>0</v>
      </c>
      <c r="F12" s="132">
        <v>0</v>
      </c>
      <c r="G12" s="170">
        <f t="shared" si="2"/>
        <v>0</v>
      </c>
      <c r="H12" s="17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123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124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226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205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183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3">
        <f>SUM(C7:C18)</f>
        <v>0</v>
      </c>
      <c r="D19" s="171">
        <f>IFERROR(SUM(D7:D18),0)</f>
        <v>0</v>
      </c>
      <c r="E19" s="171">
        <f>IFERROR(SUM(E7:E18),0)</f>
        <v>0</v>
      </c>
      <c r="F19" s="133">
        <f>SUM(F7:F18)</f>
        <v>1.6099537037037037E-2</v>
      </c>
      <c r="G19" s="171">
        <f>IFERROR(SUM(G7:G18),0)</f>
        <v>1</v>
      </c>
      <c r="H19" s="171">
        <f>IFERROR(SUM(H7:H18),0)</f>
        <v>0.57503100454733458</v>
      </c>
      <c r="I19" s="61">
        <f>SUM(I7:I18)</f>
        <v>1.6099537037037037E-2</v>
      </c>
      <c r="J19" s="62">
        <f>IFERROR(SUM(J7:J18),0)</f>
        <v>1</v>
      </c>
      <c r="K19" s="63">
        <f>IFERROR(SUM(K7:K18),0)</f>
        <v>0.57503100454733458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4">
        <v>0</v>
      </c>
      <c r="D22" s="153"/>
      <c r="E22" s="172">
        <f>IFERROR(C22/C$30,0)</f>
        <v>0</v>
      </c>
      <c r="F22" s="134">
        <v>0</v>
      </c>
      <c r="G22" s="153"/>
      <c r="H22" s="172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4">
        <v>0</v>
      </c>
      <c r="D23" s="153"/>
      <c r="E23" s="172">
        <f t="shared" ref="E23:E27" si="8">IFERROR(C23/C$30,0)</f>
        <v>0</v>
      </c>
      <c r="F23" s="134">
        <v>0</v>
      </c>
      <c r="G23" s="153"/>
      <c r="H23" s="172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4">
        <v>0</v>
      </c>
      <c r="D24" s="153"/>
      <c r="E24" s="172">
        <f t="shared" si="8"/>
        <v>0</v>
      </c>
      <c r="F24" s="134">
        <v>0</v>
      </c>
      <c r="G24" s="153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4">
        <v>0</v>
      </c>
      <c r="D25" s="153"/>
      <c r="E25" s="172">
        <f t="shared" si="8"/>
        <v>0</v>
      </c>
      <c r="F25" s="134">
        <v>1.18981481481481E-2</v>
      </c>
      <c r="G25" s="153"/>
      <c r="H25" s="172">
        <f t="shared" si="9"/>
        <v>0.42496899545266537</v>
      </c>
      <c r="I25" s="44">
        <f t="shared" si="7"/>
        <v>1.18981481481481E-2</v>
      </c>
      <c r="J25" s="51"/>
      <c r="K25" s="47">
        <f t="shared" si="10"/>
        <v>0.42496899545266537</v>
      </c>
    </row>
    <row r="26" spans="2:11" x14ac:dyDescent="0.25">
      <c r="B26" s="50" t="s">
        <v>19</v>
      </c>
      <c r="C26" s="134">
        <v>0</v>
      </c>
      <c r="D26" s="153"/>
      <c r="E26" s="172">
        <f t="shared" si="8"/>
        <v>0</v>
      </c>
      <c r="F26" s="134">
        <v>0</v>
      </c>
      <c r="G26" s="153"/>
      <c r="H26" s="172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8">
        <v>0</v>
      </c>
      <c r="D27" s="154"/>
      <c r="E27" s="172">
        <f t="shared" si="8"/>
        <v>0</v>
      </c>
      <c r="F27" s="138">
        <v>0</v>
      </c>
      <c r="G27" s="154"/>
      <c r="H27" s="172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3">
        <f>SUM(C22:C27)</f>
        <v>0</v>
      </c>
      <c r="D28" s="152"/>
      <c r="E28" s="171">
        <f>IFERROR(SUM(E22:E27),0)</f>
        <v>0</v>
      </c>
      <c r="F28" s="133">
        <f>SUM(F22:F27)</f>
        <v>1.18981481481481E-2</v>
      </c>
      <c r="G28" s="152"/>
      <c r="H28" s="171">
        <f>IFERROR(SUM(H22:H27),0)</f>
        <v>0.42496899545266537</v>
      </c>
      <c r="I28" s="61">
        <f>SUM(I22:I27)</f>
        <v>1.18981481481481E-2</v>
      </c>
      <c r="J28" s="62"/>
      <c r="K28" s="63">
        <f>IFERROR(SUM(K22:K27),0)</f>
        <v>0.42496899545266537</v>
      </c>
    </row>
    <row r="29" spans="2:11" ht="16.5" thickTop="1" thickBot="1" x14ac:dyDescent="0.3">
      <c r="B29" s="59"/>
      <c r="C29" s="156"/>
      <c r="D29" s="155"/>
      <c r="E29" s="173"/>
      <c r="F29" s="156"/>
      <c r="G29" s="155"/>
      <c r="H29" s="173"/>
      <c r="I29" s="155"/>
      <c r="J29" s="155"/>
      <c r="K29" s="168"/>
    </row>
    <row r="30" spans="2:11" ht="16.5" thickTop="1" thickBot="1" x14ac:dyDescent="0.3">
      <c r="B30" s="60" t="s">
        <v>6</v>
      </c>
      <c r="C30" s="133">
        <f>SUM(C19,C28)</f>
        <v>0</v>
      </c>
      <c r="D30" s="152"/>
      <c r="E30" s="171">
        <f>IFERROR(SUM(E19,E28),0)</f>
        <v>0</v>
      </c>
      <c r="F30" s="133">
        <f>SUM(F19,F28)</f>
        <v>2.7997685185185139E-2</v>
      </c>
      <c r="G30" s="152"/>
      <c r="H30" s="171">
        <f>IFERROR(SUM(H19,H28),0)</f>
        <v>1</v>
      </c>
      <c r="I30" s="61">
        <f>SUM(I19,I28)</f>
        <v>2.7997685185185139E-2</v>
      </c>
      <c r="J30" s="64"/>
      <c r="K30" s="66">
        <f>IFERROR(SUM(K19,K28),0)</f>
        <v>1</v>
      </c>
    </row>
    <row r="31" spans="2:11" ht="66" customHeight="1" thickTop="1" thickBot="1" x14ac:dyDescent="0.3">
      <c r="B31" s="191" t="s">
        <v>233</v>
      </c>
      <c r="C31" s="192"/>
      <c r="D31" s="192"/>
      <c r="E31" s="192"/>
      <c r="F31" s="192"/>
      <c r="G31" s="192"/>
      <c r="H31" s="192"/>
      <c r="I31" s="192"/>
      <c r="J31" s="192"/>
      <c r="K31" s="19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1"/>
  <sheetViews>
    <sheetView showGridLines="0" showZeros="0" view="pageBreakPreview" zoomScaleNormal="7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167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202</v>
      </c>
      <c r="D5" s="203"/>
      <c r="E5" s="203"/>
      <c r="F5" s="198" t="s">
        <v>203</v>
      </c>
      <c r="G5" s="198"/>
      <c r="H5" s="199"/>
      <c r="I5" s="198" t="s">
        <v>3</v>
      </c>
      <c r="J5" s="198"/>
      <c r="K5" s="199"/>
    </row>
    <row r="6" spans="2:11" x14ac:dyDescent="0.2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2">
        <v>0</v>
      </c>
      <c r="D7" s="170">
        <f t="shared" ref="D7:D18" si="0">IFERROR(C7/C$19,0)</f>
        <v>0</v>
      </c>
      <c r="E7" s="170">
        <f t="shared" ref="E7:E18" si="1">IFERROR(C7/C$30,0)</f>
        <v>0</v>
      </c>
      <c r="F7" s="132">
        <v>0</v>
      </c>
      <c r="G7" s="170">
        <f t="shared" ref="G7:G18" si="2">IFERROR(F7/F$19,0)</f>
        <v>0</v>
      </c>
      <c r="H7" s="170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0</v>
      </c>
      <c r="G8" s="170">
        <f t="shared" si="2"/>
        <v>0</v>
      </c>
      <c r="H8" s="170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0</v>
      </c>
      <c r="G9" s="170">
        <f t="shared" si="2"/>
        <v>0</v>
      </c>
      <c r="H9" s="17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0</v>
      </c>
      <c r="G10" s="170">
        <f t="shared" si="2"/>
        <v>0</v>
      </c>
      <c r="H10" s="17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0</v>
      </c>
      <c r="G11" s="170">
        <f t="shared" si="2"/>
        <v>0</v>
      </c>
      <c r="H11" s="17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182</v>
      </c>
      <c r="C12" s="132">
        <v>0</v>
      </c>
      <c r="D12" s="170">
        <f t="shared" si="0"/>
        <v>0</v>
      </c>
      <c r="E12" s="170">
        <f t="shared" si="1"/>
        <v>0</v>
      </c>
      <c r="F12" s="132">
        <v>0</v>
      </c>
      <c r="G12" s="170">
        <f t="shared" si="2"/>
        <v>0</v>
      </c>
      <c r="H12" s="17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123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124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226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205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183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3">
        <f>SUM(C7:C18)</f>
        <v>0</v>
      </c>
      <c r="D19" s="171">
        <f>IFERROR(SUM(D7:D18),0)</f>
        <v>0</v>
      </c>
      <c r="E19" s="171">
        <f>IFERROR(SUM(E7:E18),0)</f>
        <v>0</v>
      </c>
      <c r="F19" s="133">
        <f>SUM(F7:F18)</f>
        <v>0</v>
      </c>
      <c r="G19" s="171">
        <f>IFERROR(SUM(G7:G18),0)</f>
        <v>0</v>
      </c>
      <c r="H19" s="171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4">
        <v>0</v>
      </c>
      <c r="D22" s="153"/>
      <c r="E22" s="172">
        <f>IFERROR(C22/C$30,0)</f>
        <v>0</v>
      </c>
      <c r="F22" s="134">
        <v>0</v>
      </c>
      <c r="G22" s="153"/>
      <c r="H22" s="172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4">
        <v>0</v>
      </c>
      <c r="D23" s="153"/>
      <c r="E23" s="172">
        <f t="shared" ref="E23:E27" si="8">IFERROR(C23/C$30,0)</f>
        <v>0</v>
      </c>
      <c r="F23" s="134">
        <v>0</v>
      </c>
      <c r="G23" s="153"/>
      <c r="H23" s="172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4">
        <v>0</v>
      </c>
      <c r="D24" s="153"/>
      <c r="E24" s="172">
        <f t="shared" si="8"/>
        <v>0</v>
      </c>
      <c r="F24" s="134">
        <v>0</v>
      </c>
      <c r="G24" s="153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4">
        <v>0</v>
      </c>
      <c r="D25" s="153"/>
      <c r="E25" s="172">
        <f t="shared" si="8"/>
        <v>0</v>
      </c>
      <c r="F25" s="134">
        <v>0</v>
      </c>
      <c r="G25" s="153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4">
        <v>0</v>
      </c>
      <c r="D26" s="153"/>
      <c r="E26" s="172">
        <f t="shared" si="8"/>
        <v>0</v>
      </c>
      <c r="F26" s="134">
        <v>0</v>
      </c>
      <c r="G26" s="153"/>
      <c r="H26" s="172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8">
        <v>0</v>
      </c>
      <c r="D27" s="154"/>
      <c r="E27" s="172">
        <f t="shared" si="8"/>
        <v>0</v>
      </c>
      <c r="F27" s="138">
        <v>0</v>
      </c>
      <c r="G27" s="154"/>
      <c r="H27" s="172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3">
        <f>SUM(C22:C27)</f>
        <v>0</v>
      </c>
      <c r="D28" s="152"/>
      <c r="E28" s="171">
        <f>IFERROR(SUM(E22:E27),0)</f>
        <v>0</v>
      </c>
      <c r="F28" s="133">
        <f>SUM(F22:F27)</f>
        <v>0</v>
      </c>
      <c r="G28" s="152"/>
      <c r="H28" s="171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6"/>
      <c r="D29" s="155"/>
      <c r="E29" s="173"/>
      <c r="F29" s="156"/>
      <c r="G29" s="155"/>
      <c r="H29" s="173"/>
      <c r="I29" s="155"/>
      <c r="J29" s="155"/>
      <c r="K29" s="168"/>
    </row>
    <row r="30" spans="2:11" ht="16.5" thickTop="1" thickBot="1" x14ac:dyDescent="0.3">
      <c r="B30" s="60" t="s">
        <v>6</v>
      </c>
      <c r="C30" s="133">
        <f>SUM(C19,C28)</f>
        <v>0</v>
      </c>
      <c r="D30" s="152"/>
      <c r="E30" s="171">
        <f>IFERROR(SUM(E19,E28),0)</f>
        <v>0</v>
      </c>
      <c r="F30" s="133">
        <f>SUM(F19,F28)</f>
        <v>0</v>
      </c>
      <c r="G30" s="152"/>
      <c r="H30" s="171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1" t="s">
        <v>47</v>
      </c>
      <c r="C31" s="192"/>
      <c r="D31" s="192"/>
      <c r="E31" s="192"/>
      <c r="F31" s="192"/>
      <c r="G31" s="192"/>
      <c r="H31" s="192"/>
      <c r="I31" s="192"/>
      <c r="J31" s="192"/>
      <c r="K31" s="19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1"/>
  <sheetViews>
    <sheetView showGridLines="0" showZeros="0" view="pageBreakPreview" zoomScale="80" zoomScaleNormal="80" zoomScaleSheetLayoutView="80" zoomScalePageLayoutView="9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168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136</v>
      </c>
      <c r="D5" s="203"/>
      <c r="E5" s="203"/>
      <c r="F5" s="198" t="s">
        <v>137</v>
      </c>
      <c r="G5" s="198"/>
      <c r="H5" s="199"/>
      <c r="I5" s="198" t="s">
        <v>3</v>
      </c>
      <c r="J5" s="198"/>
      <c r="K5" s="199"/>
    </row>
    <row r="6" spans="2:11" x14ac:dyDescent="0.2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2">
        <v>0</v>
      </c>
      <c r="D7" s="170">
        <f t="shared" ref="D7:D18" si="0">IFERROR(C7/C$19,0)</f>
        <v>0</v>
      </c>
      <c r="E7" s="170">
        <f t="shared" ref="E7:E18" si="1">IFERROR(C7/C$30,0)</f>
        <v>0</v>
      </c>
      <c r="F7" s="132">
        <v>0</v>
      </c>
      <c r="G7" s="170">
        <f t="shared" ref="G7:G18" si="2">IFERROR(F7/F$19,0)</f>
        <v>0</v>
      </c>
      <c r="H7" s="170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0</v>
      </c>
      <c r="G8" s="170">
        <f t="shared" si="2"/>
        <v>0</v>
      </c>
      <c r="H8" s="170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0</v>
      </c>
      <c r="G9" s="170">
        <f t="shared" si="2"/>
        <v>0</v>
      </c>
      <c r="H9" s="17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0</v>
      </c>
      <c r="G10" s="170">
        <f t="shared" si="2"/>
        <v>0</v>
      </c>
      <c r="H10" s="17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0</v>
      </c>
      <c r="G11" s="170">
        <f t="shared" si="2"/>
        <v>0</v>
      </c>
      <c r="H11" s="17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182</v>
      </c>
      <c r="C12" s="132">
        <v>0</v>
      </c>
      <c r="D12" s="170">
        <f t="shared" si="0"/>
        <v>0</v>
      </c>
      <c r="E12" s="170">
        <f t="shared" si="1"/>
        <v>0</v>
      </c>
      <c r="F12" s="132">
        <v>0</v>
      </c>
      <c r="G12" s="170">
        <f t="shared" si="2"/>
        <v>0</v>
      </c>
      <c r="H12" s="17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123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124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226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205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183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3">
        <f>SUM(C7:C18)</f>
        <v>0</v>
      </c>
      <c r="D19" s="171">
        <f>IFERROR(SUM(D7:D18),0)</f>
        <v>0</v>
      </c>
      <c r="E19" s="171">
        <f>IFERROR(SUM(E7:E18),0)</f>
        <v>0</v>
      </c>
      <c r="F19" s="133">
        <f>SUM(F7:F18)</f>
        <v>0</v>
      </c>
      <c r="G19" s="171">
        <f>IFERROR(SUM(G7:G18),0)</f>
        <v>0</v>
      </c>
      <c r="H19" s="171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4">
        <v>0</v>
      </c>
      <c r="D22" s="153"/>
      <c r="E22" s="172">
        <f>IFERROR(C22/C$30,0)</f>
        <v>0</v>
      </c>
      <c r="F22" s="134">
        <v>0</v>
      </c>
      <c r="G22" s="153"/>
      <c r="H22" s="172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4">
        <v>0</v>
      </c>
      <c r="D23" s="153"/>
      <c r="E23" s="172">
        <f t="shared" ref="E23:E27" si="8">IFERROR(C23/C$30,0)</f>
        <v>0</v>
      </c>
      <c r="F23" s="134">
        <v>0</v>
      </c>
      <c r="G23" s="153"/>
      <c r="H23" s="172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4">
        <v>0</v>
      </c>
      <c r="D24" s="153"/>
      <c r="E24" s="172">
        <f t="shared" si="8"/>
        <v>0</v>
      </c>
      <c r="F24" s="134">
        <v>0</v>
      </c>
      <c r="G24" s="153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4">
        <v>0</v>
      </c>
      <c r="D25" s="153"/>
      <c r="E25" s="172">
        <f t="shared" si="8"/>
        <v>0</v>
      </c>
      <c r="F25" s="134">
        <v>0</v>
      </c>
      <c r="G25" s="153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4">
        <v>0</v>
      </c>
      <c r="D26" s="153"/>
      <c r="E26" s="172">
        <f t="shared" si="8"/>
        <v>0</v>
      </c>
      <c r="F26" s="134">
        <v>0</v>
      </c>
      <c r="G26" s="153"/>
      <c r="H26" s="172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8">
        <v>0</v>
      </c>
      <c r="D27" s="154"/>
      <c r="E27" s="172">
        <f t="shared" si="8"/>
        <v>0</v>
      </c>
      <c r="F27" s="138">
        <v>0</v>
      </c>
      <c r="G27" s="154"/>
      <c r="H27" s="172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3">
        <f>SUM(C22:C27)</f>
        <v>0</v>
      </c>
      <c r="D28" s="152"/>
      <c r="E28" s="171">
        <f>IFERROR(SUM(E22:E27),0)</f>
        <v>0</v>
      </c>
      <c r="F28" s="133">
        <f>SUM(F22:F27)</f>
        <v>0</v>
      </c>
      <c r="G28" s="152"/>
      <c r="H28" s="171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6"/>
      <c r="D29" s="155"/>
      <c r="E29" s="173"/>
      <c r="F29" s="156"/>
      <c r="G29" s="155"/>
      <c r="H29" s="173"/>
      <c r="I29" s="155"/>
      <c r="J29" s="155"/>
      <c r="K29" s="168"/>
    </row>
    <row r="30" spans="2:11" ht="16.5" thickTop="1" thickBot="1" x14ac:dyDescent="0.3">
      <c r="B30" s="60" t="s">
        <v>6</v>
      </c>
      <c r="C30" s="133">
        <f>SUM(C19,C28)</f>
        <v>0</v>
      </c>
      <c r="D30" s="152"/>
      <c r="E30" s="171">
        <f>IFERROR(SUM(E19,E28),0)</f>
        <v>0</v>
      </c>
      <c r="F30" s="133">
        <f>SUM(F19,F28)</f>
        <v>0</v>
      </c>
      <c r="G30" s="152"/>
      <c r="H30" s="171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5.25" customHeight="1" thickTop="1" thickBot="1" x14ac:dyDescent="0.3">
      <c r="B31" s="191" t="s">
        <v>57</v>
      </c>
      <c r="C31" s="192"/>
      <c r="D31" s="192"/>
      <c r="E31" s="192"/>
      <c r="F31" s="192"/>
      <c r="G31" s="192"/>
      <c r="H31" s="192"/>
      <c r="I31" s="192"/>
      <c r="J31" s="192"/>
      <c r="K31" s="19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2"/>
  <sheetViews>
    <sheetView showGridLines="0" showZeros="0" view="pageBreakPreview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138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8.7500000000000008E-3</v>
      </c>
      <c r="D7" s="132">
        <v>1.1504629629629629E-2</v>
      </c>
      <c r="E7" s="132">
        <v>7.0185185185185184E-2</v>
      </c>
      <c r="F7" s="132">
        <v>2.6550925925925919E-2</v>
      </c>
      <c r="G7" s="132">
        <v>3.3807870370370384E-2</v>
      </c>
      <c r="H7" s="132">
        <v>4.1898148148148146E-3</v>
      </c>
      <c r="I7" s="135">
        <v>3.0092592592592595E-4</v>
      </c>
      <c r="J7" s="146">
        <v>0</v>
      </c>
      <c r="K7" s="137">
        <f>SUM(C7:J7)</f>
        <v>0.15528935185185186</v>
      </c>
    </row>
    <row r="8" spans="2:11" x14ac:dyDescent="0.25">
      <c r="B8" s="147" t="s">
        <v>116</v>
      </c>
      <c r="C8" s="132">
        <v>1.6898148148148145E-2</v>
      </c>
      <c r="D8" s="132">
        <v>1.1840277777777779E-2</v>
      </c>
      <c r="E8" s="132">
        <v>1.5451388888888883E-2</v>
      </c>
      <c r="F8" s="132">
        <v>1.635416666666667E-2</v>
      </c>
      <c r="G8" s="132">
        <v>2.2685185185185183E-2</v>
      </c>
      <c r="H8" s="132">
        <v>6.0069444444444441E-3</v>
      </c>
      <c r="I8" s="135">
        <v>1.2152777777777778E-3</v>
      </c>
      <c r="J8" s="146">
        <v>0</v>
      </c>
      <c r="K8" s="137">
        <f t="shared" ref="K8:K18" si="0">SUM(C8:J8)</f>
        <v>9.0451388888888873E-2</v>
      </c>
    </row>
    <row r="9" spans="2:11" x14ac:dyDescent="0.25">
      <c r="B9" s="147" t="s">
        <v>51</v>
      </c>
      <c r="C9" s="132">
        <v>7.0717592592592585E-3</v>
      </c>
      <c r="D9" s="132">
        <v>1.6284722222222221E-2</v>
      </c>
      <c r="E9" s="132">
        <v>1.9317129629629639E-2</v>
      </c>
      <c r="F9" s="132"/>
      <c r="G9" s="132">
        <v>2.0694444444444446E-2</v>
      </c>
      <c r="H9" s="132">
        <v>3.5532407407407405E-3</v>
      </c>
      <c r="I9" s="135">
        <v>1.6030092592592592E-2</v>
      </c>
      <c r="J9" s="146">
        <v>0</v>
      </c>
      <c r="K9" s="137">
        <f t="shared" si="0"/>
        <v>8.2951388888888908E-2</v>
      </c>
    </row>
    <row r="10" spans="2:11" x14ac:dyDescent="0.25">
      <c r="B10" s="147" t="s">
        <v>11</v>
      </c>
      <c r="C10" s="132">
        <v>1.9398148148148144E-2</v>
      </c>
      <c r="D10" s="132">
        <v>1.8391203703703705E-2</v>
      </c>
      <c r="E10" s="132">
        <v>4.2037037037036998E-2</v>
      </c>
      <c r="F10" s="132">
        <v>1.8310185185185186E-2</v>
      </c>
      <c r="G10" s="132">
        <v>1.9456018518518518E-2</v>
      </c>
      <c r="H10" s="132">
        <v>8.1018518518518514E-3</v>
      </c>
      <c r="I10" s="135">
        <v>1.1134259259259259E-2</v>
      </c>
      <c r="J10" s="146">
        <v>0</v>
      </c>
      <c r="K10" s="137">
        <f t="shared" si="0"/>
        <v>0.13682870370370367</v>
      </c>
    </row>
    <row r="11" spans="2:11" x14ac:dyDescent="0.25">
      <c r="B11" s="43" t="s">
        <v>12</v>
      </c>
      <c r="C11" s="132">
        <v>2.650462962962963E-3</v>
      </c>
      <c r="D11" s="132">
        <v>6.6550925925925935E-3</v>
      </c>
      <c r="E11" s="132">
        <v>3.8773148148148122E-3</v>
      </c>
      <c r="F11" s="132">
        <v>4.9884259259259257E-3</v>
      </c>
      <c r="G11" s="132">
        <v>4.9189814814814808E-3</v>
      </c>
      <c r="H11" s="132"/>
      <c r="I11" s="135">
        <v>1.5624999999999999E-3</v>
      </c>
      <c r="J11" s="146">
        <v>0</v>
      </c>
      <c r="K11" s="137">
        <f t="shared" si="0"/>
        <v>2.465277777777778E-2</v>
      </c>
    </row>
    <row r="12" spans="2:11" x14ac:dyDescent="0.25">
      <c r="B12" s="43" t="s">
        <v>182</v>
      </c>
      <c r="C12" s="132">
        <v>3.634259259259259E-3</v>
      </c>
      <c r="D12" s="132">
        <v>1.7592592592592592E-3</v>
      </c>
      <c r="E12" s="132">
        <v>1.6319444444444439E-2</v>
      </c>
      <c r="F12" s="132">
        <v>1.2175925925925927E-2</v>
      </c>
      <c r="G12" s="132">
        <v>1.8472222222222223E-2</v>
      </c>
      <c r="H12" s="132">
        <v>8.6574074074074088E-3</v>
      </c>
      <c r="I12" s="135"/>
      <c r="J12" s="146">
        <v>0</v>
      </c>
      <c r="K12" s="137">
        <f t="shared" si="0"/>
        <v>6.1018518518518514E-2</v>
      </c>
    </row>
    <row r="13" spans="2:11" x14ac:dyDescent="0.25">
      <c r="B13" s="43" t="s">
        <v>123</v>
      </c>
      <c r="C13" s="132"/>
      <c r="D13" s="132">
        <v>1.0833333333333334E-2</v>
      </c>
      <c r="E13" s="132"/>
      <c r="F13" s="132">
        <v>7.3379629629629628E-3</v>
      </c>
      <c r="G13" s="132"/>
      <c r="H13" s="132"/>
      <c r="I13" s="135">
        <v>3.0555555555555557E-3</v>
      </c>
      <c r="J13" s="146">
        <v>0</v>
      </c>
      <c r="K13" s="137">
        <f t="shared" si="0"/>
        <v>2.1226851851851851E-2</v>
      </c>
    </row>
    <row r="14" spans="2:11" x14ac:dyDescent="0.25">
      <c r="B14" s="43" t="s">
        <v>124</v>
      </c>
      <c r="C14" s="132"/>
      <c r="D14" s="132">
        <v>2.3032407407407407E-3</v>
      </c>
      <c r="E14" s="132"/>
      <c r="F14" s="132">
        <v>2.9166666666666664E-3</v>
      </c>
      <c r="G14" s="132">
        <v>7.5810185185185182E-3</v>
      </c>
      <c r="H14" s="132"/>
      <c r="I14" s="135"/>
      <c r="J14" s="146">
        <v>0</v>
      </c>
      <c r="K14" s="137">
        <f t="shared" si="0"/>
        <v>1.2800925925925926E-2</v>
      </c>
    </row>
    <row r="15" spans="2:11" x14ac:dyDescent="0.25">
      <c r="B15" s="43" t="s">
        <v>226</v>
      </c>
      <c r="C15" s="132"/>
      <c r="D15" s="132">
        <v>5.347222222222222E-3</v>
      </c>
      <c r="E15" s="132">
        <v>5.7175925925925927E-3</v>
      </c>
      <c r="F15" s="132"/>
      <c r="G15" s="132">
        <v>4.1087962962962962E-3</v>
      </c>
      <c r="H15" s="132"/>
      <c r="I15" s="135"/>
      <c r="J15" s="146">
        <v>0</v>
      </c>
      <c r="K15" s="137">
        <f t="shared" si="0"/>
        <v>1.5173611111111112E-2</v>
      </c>
    </row>
    <row r="16" spans="2:11" x14ac:dyDescent="0.25">
      <c r="B16" s="43" t="s">
        <v>205</v>
      </c>
      <c r="C16" s="132"/>
      <c r="D16" s="132"/>
      <c r="E16" s="132"/>
      <c r="F16" s="132">
        <v>3.1249999999999997E-3</v>
      </c>
      <c r="G16" s="132"/>
      <c r="H16" s="132"/>
      <c r="I16" s="135"/>
      <c r="J16" s="146">
        <v>0</v>
      </c>
      <c r="K16" s="137">
        <f t="shared" si="0"/>
        <v>3.1249999999999997E-3</v>
      </c>
    </row>
    <row r="17" spans="2:11" x14ac:dyDescent="0.25">
      <c r="B17" s="43" t="s">
        <v>183</v>
      </c>
      <c r="C17" s="132"/>
      <c r="D17" s="132"/>
      <c r="E17" s="132"/>
      <c r="F17" s="132"/>
      <c r="G17" s="132"/>
      <c r="H17" s="132"/>
      <c r="I17" s="135"/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1.4155092592592591E-2</v>
      </c>
      <c r="D18" s="132">
        <v>3.4189814814814812E-2</v>
      </c>
      <c r="E18" s="132">
        <v>3.3402777777777753E-2</v>
      </c>
      <c r="F18" s="132">
        <v>1.9606481481481482E-2</v>
      </c>
      <c r="G18" s="132">
        <v>4.0949074074074082E-2</v>
      </c>
      <c r="H18" s="132">
        <v>2.1064814814814813E-3</v>
      </c>
      <c r="I18" s="135">
        <v>2.4305555555555552E-4</v>
      </c>
      <c r="J18" s="146">
        <v>0</v>
      </c>
      <c r="K18" s="137">
        <f t="shared" si="0"/>
        <v>0.14465277777777777</v>
      </c>
    </row>
    <row r="19" spans="2:11" ht="16.5" thickTop="1" thickBot="1" x14ac:dyDescent="0.3">
      <c r="B19" s="60" t="s">
        <v>3</v>
      </c>
      <c r="C19" s="133">
        <f t="shared" ref="C19:K19" si="1">SUM(C7:C18)</f>
        <v>7.255787037037037E-2</v>
      </c>
      <c r="D19" s="133">
        <f t="shared" si="1"/>
        <v>0.1191087962962963</v>
      </c>
      <c r="E19" s="133">
        <f t="shared" si="1"/>
        <v>0.20630787037037029</v>
      </c>
      <c r="F19" s="133">
        <f t="shared" si="1"/>
        <v>0.11136574074074074</v>
      </c>
      <c r="G19" s="133">
        <f t="shared" si="1"/>
        <v>0.17267361111111115</v>
      </c>
      <c r="H19" s="133">
        <f t="shared" si="1"/>
        <v>3.2615740740740744E-2</v>
      </c>
      <c r="I19" s="133">
        <f t="shared" si="1"/>
        <v>3.3541666666666671E-2</v>
      </c>
      <c r="J19" s="133">
        <f t="shared" si="1"/>
        <v>0</v>
      </c>
      <c r="K19" s="142">
        <f t="shared" si="1"/>
        <v>0.74817129629629631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4">
        <v>6.3657407407407413E-4</v>
      </c>
      <c r="D22" s="134"/>
      <c r="E22" s="134">
        <v>1.1574074074074073E-2</v>
      </c>
      <c r="F22" s="134">
        <v>7.6388888888888882E-4</v>
      </c>
      <c r="G22" s="134"/>
      <c r="H22" s="134"/>
      <c r="I22" s="135"/>
      <c r="J22" s="136">
        <v>0</v>
      </c>
      <c r="K22" s="137">
        <f>SUM(C22:J22)</f>
        <v>1.2974537037037036E-2</v>
      </c>
    </row>
    <row r="23" spans="2:11" x14ac:dyDescent="0.25">
      <c r="B23" s="50" t="s">
        <v>16</v>
      </c>
      <c r="C23" s="134"/>
      <c r="D23" s="134"/>
      <c r="E23" s="134"/>
      <c r="F23" s="134"/>
      <c r="G23" s="134"/>
      <c r="H23" s="134"/>
      <c r="I23" s="135"/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/>
      <c r="D24" s="134"/>
      <c r="E24" s="134"/>
      <c r="F24" s="134"/>
      <c r="G24" s="134">
        <v>4.6296296296296293E-4</v>
      </c>
      <c r="H24" s="134"/>
      <c r="I24" s="135"/>
      <c r="J24" s="136">
        <v>0</v>
      </c>
      <c r="K24" s="137">
        <f t="shared" si="2"/>
        <v>4.6296296296296293E-4</v>
      </c>
    </row>
    <row r="25" spans="2:11" x14ac:dyDescent="0.25">
      <c r="B25" s="50" t="s">
        <v>18</v>
      </c>
      <c r="C25" s="134">
        <v>9.7222222222222219E-4</v>
      </c>
      <c r="D25" s="134"/>
      <c r="E25" s="134">
        <v>3.6111111111111096E-3</v>
      </c>
      <c r="F25" s="134"/>
      <c r="G25" s="134">
        <v>6.9444444444444447E-4</v>
      </c>
      <c r="H25" s="134"/>
      <c r="I25" s="135"/>
      <c r="J25" s="136">
        <v>0</v>
      </c>
      <c r="K25" s="137">
        <f t="shared" si="2"/>
        <v>5.2777777777777762E-3</v>
      </c>
    </row>
    <row r="26" spans="2:11" x14ac:dyDescent="0.25">
      <c r="B26" s="50" t="s">
        <v>19</v>
      </c>
      <c r="C26" s="134">
        <v>2.9027777777777774E-2</v>
      </c>
      <c r="D26" s="134">
        <v>5.061342592592593E-2</v>
      </c>
      <c r="E26" s="134">
        <v>2.4965277777777739E-2</v>
      </c>
      <c r="F26" s="134">
        <v>3.7731481481481479E-3</v>
      </c>
      <c r="G26" s="134">
        <v>3.5960648148148144E-2</v>
      </c>
      <c r="H26" s="134"/>
      <c r="I26" s="135">
        <v>9.4907407407407397E-4</v>
      </c>
      <c r="J26" s="136">
        <v>0</v>
      </c>
      <c r="K26" s="137">
        <f t="shared" si="2"/>
        <v>0.14528935185185182</v>
      </c>
    </row>
    <row r="27" spans="2:11" ht="15.75" thickBot="1" x14ac:dyDescent="0.3">
      <c r="B27" s="55" t="s">
        <v>20</v>
      </c>
      <c r="C27" s="138">
        <v>2.696759259259259E-3</v>
      </c>
      <c r="D27" s="138"/>
      <c r="E27" s="138"/>
      <c r="F27" s="138">
        <v>2.5925925925925925E-3</v>
      </c>
      <c r="G27" s="138"/>
      <c r="H27" s="138"/>
      <c r="I27" s="139"/>
      <c r="J27" s="140"/>
      <c r="K27" s="141">
        <f t="shared" si="2"/>
        <v>5.2893518518518515E-3</v>
      </c>
    </row>
    <row r="28" spans="2:11" ht="16.5" thickTop="1" thickBot="1" x14ac:dyDescent="0.3">
      <c r="B28" s="60" t="s">
        <v>3</v>
      </c>
      <c r="C28" s="133">
        <f>SUM(C22:C27)</f>
        <v>3.3333333333333326E-2</v>
      </c>
      <c r="D28" s="133">
        <f t="shared" ref="D28:K28" si="3">SUM(D22:D27)</f>
        <v>5.061342592592593E-2</v>
      </c>
      <c r="E28" s="133">
        <f t="shared" si="3"/>
        <v>4.0150462962962923E-2</v>
      </c>
      <c r="F28" s="133">
        <f t="shared" si="3"/>
        <v>7.129629629629629E-3</v>
      </c>
      <c r="G28" s="133">
        <f t="shared" si="3"/>
        <v>3.711805555555555E-2</v>
      </c>
      <c r="H28" s="133">
        <f t="shared" si="3"/>
        <v>0</v>
      </c>
      <c r="I28" s="133">
        <f t="shared" si="3"/>
        <v>9.4907407407407397E-4</v>
      </c>
      <c r="J28" s="133">
        <f t="shared" si="3"/>
        <v>0</v>
      </c>
      <c r="K28" s="142">
        <f t="shared" si="3"/>
        <v>0.16929398148148145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0.1058912037037037</v>
      </c>
      <c r="D30" s="133">
        <f t="shared" si="4"/>
        <v>0.16972222222222222</v>
      </c>
      <c r="E30" s="133">
        <f t="shared" si="4"/>
        <v>0.24645833333333322</v>
      </c>
      <c r="F30" s="133">
        <f t="shared" si="4"/>
        <v>0.11849537037037036</v>
      </c>
      <c r="G30" s="133">
        <f t="shared" si="4"/>
        <v>0.20979166666666671</v>
      </c>
      <c r="H30" s="133">
        <f t="shared" si="4"/>
        <v>3.2615740740740744E-2</v>
      </c>
      <c r="I30" s="133">
        <f t="shared" si="4"/>
        <v>3.4490740740740745E-2</v>
      </c>
      <c r="J30" s="143">
        <f>SUM(J19,J28)</f>
        <v>0</v>
      </c>
      <c r="K30" s="144">
        <f t="shared" si="4"/>
        <v>0.91746527777777775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:K3"/>
    <mergeCell ref="B4:K4"/>
    <mergeCell ref="B32:K32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2"/>
  <sheetViews>
    <sheetView showGridLines="0" showZeros="0" view="pageBreakPreview" topLeftCell="A4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147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1.9675925925925898E-3</v>
      </c>
      <c r="H7" s="132">
        <v>0</v>
      </c>
      <c r="I7" s="135">
        <v>0</v>
      </c>
      <c r="J7" s="146">
        <v>0</v>
      </c>
      <c r="K7" s="137">
        <f>SUM(C7:J7)</f>
        <v>1.9675925925925898E-3</v>
      </c>
    </row>
    <row r="8" spans="2:11" x14ac:dyDescent="0.2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0</v>
      </c>
      <c r="D10" s="132">
        <v>0</v>
      </c>
      <c r="E10" s="132">
        <v>0</v>
      </c>
      <c r="F10" s="132">
        <v>1.55092592592593E-3</v>
      </c>
      <c r="G10" s="132">
        <v>2.2569444444444399E-3</v>
      </c>
      <c r="H10" s="132">
        <v>0</v>
      </c>
      <c r="I10" s="135">
        <v>0</v>
      </c>
      <c r="J10" s="146">
        <v>0</v>
      </c>
      <c r="K10" s="137">
        <f t="shared" si="0"/>
        <v>3.8078703703703699E-3</v>
      </c>
    </row>
    <row r="11" spans="2:11" x14ac:dyDescent="0.2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6.31944444444444E-3</v>
      </c>
      <c r="H18" s="132">
        <v>0</v>
      </c>
      <c r="I18" s="135">
        <v>0</v>
      </c>
      <c r="J18" s="146">
        <v>0</v>
      </c>
      <c r="K18" s="137">
        <f t="shared" si="0"/>
        <v>6.31944444444444E-3</v>
      </c>
    </row>
    <row r="19" spans="2:11" ht="16.5" thickTop="1" thickBot="1" x14ac:dyDescent="0.3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1.55092592592593E-3</v>
      </c>
      <c r="G19" s="133">
        <f t="shared" si="1"/>
        <v>1.054398148148147E-2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1.20949074074074E-2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25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/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 x14ac:dyDescent="0.3">
      <c r="B27" s="55" t="s">
        <v>20</v>
      </c>
      <c r="C27" s="138"/>
      <c r="D27" s="138"/>
      <c r="E27" s="138"/>
      <c r="F27" s="138"/>
      <c r="G27" s="138">
        <v>2.2453703703703702E-3</v>
      </c>
      <c r="H27" s="138"/>
      <c r="I27" s="139"/>
      <c r="J27" s="140"/>
      <c r="K27" s="141">
        <f t="shared" si="2"/>
        <v>2.2453703703703702E-3</v>
      </c>
    </row>
    <row r="28" spans="2:11" ht="16.5" thickTop="1" thickBot="1" x14ac:dyDescent="0.3">
      <c r="B28" s="60" t="s">
        <v>3</v>
      </c>
      <c r="C28" s="133">
        <f>SUM(C22:C27)</f>
        <v>0</v>
      </c>
      <c r="D28" s="133">
        <f t="shared" ref="D28:K28" si="3">SUM(D22:D27)</f>
        <v>0</v>
      </c>
      <c r="E28" s="133">
        <f t="shared" si="3"/>
        <v>0</v>
      </c>
      <c r="F28" s="133">
        <f t="shared" si="3"/>
        <v>0</v>
      </c>
      <c r="G28" s="133">
        <f t="shared" si="3"/>
        <v>2.2453703703703702E-3</v>
      </c>
      <c r="H28" s="133">
        <f t="shared" si="3"/>
        <v>0</v>
      </c>
      <c r="I28" s="133">
        <f t="shared" si="3"/>
        <v>0</v>
      </c>
      <c r="J28" s="133">
        <f t="shared" si="3"/>
        <v>0</v>
      </c>
      <c r="K28" s="142">
        <f t="shared" si="3"/>
        <v>2.2453703703703702E-3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1.55092592592593E-3</v>
      </c>
      <c r="G30" s="133">
        <f t="shared" si="4"/>
        <v>1.278935185185184E-2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1.434027777777777E-2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view="pageBreakPreview" topLeftCell="A4" zoomScale="90" zoomScaleNormal="80" zoomScaleSheetLayoutView="9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3" t="s">
        <v>31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6.1724537037037001E-2</v>
      </c>
      <c r="D7" s="12">
        <f t="shared" ref="D7:D18" si="0">IFERROR(C7/C$19,0)</f>
        <v>0.29741787964976846</v>
      </c>
      <c r="E7" s="12">
        <f t="shared" ref="E7:E18" si="1">IFERROR(C7/C$30,0)</f>
        <v>0.13376307406757124</v>
      </c>
      <c r="F7" s="11">
        <v>1.03240740740741E-2</v>
      </c>
      <c r="G7" s="12">
        <f t="shared" ref="G7:G18" si="2">IFERROR(F7/F$19,0)</f>
        <v>0.15917201998572483</v>
      </c>
      <c r="H7" s="12">
        <f t="shared" ref="H7:H18" si="3">IFERROR(F7/F$30,0)</f>
        <v>6.72344915956887E-2</v>
      </c>
      <c r="I7" s="11">
        <v>7.2048611111111105E-2</v>
      </c>
      <c r="J7" s="12">
        <f t="shared" ref="J7:J18" si="4">IFERROR(I7/I$19,0)</f>
        <v>0.26449968132568524</v>
      </c>
      <c r="K7" s="14">
        <f t="shared" ref="K7:K18" si="5">IFERROR(I7/I$30,0)</f>
        <v>0.11715221318879863</v>
      </c>
    </row>
    <row r="8" spans="2:11" s="5" customFormat="1" x14ac:dyDescent="0.25">
      <c r="B8" s="150" t="s">
        <v>116</v>
      </c>
      <c r="C8" s="11">
        <v>7.6400462962963003E-2</v>
      </c>
      <c r="D8" s="12">
        <f t="shared" si="0"/>
        <v>0.36813340025653923</v>
      </c>
      <c r="E8" s="12">
        <f t="shared" si="1"/>
        <v>0.1655672326870502</v>
      </c>
      <c r="F8" s="11">
        <v>1.40740740740741E-2</v>
      </c>
      <c r="G8" s="12">
        <f t="shared" si="2"/>
        <v>0.21698786581013593</v>
      </c>
      <c r="H8" s="12">
        <f t="shared" si="3"/>
        <v>9.1655988543001582E-2</v>
      </c>
      <c r="I8" s="11">
        <v>9.0474537037037006E-2</v>
      </c>
      <c r="J8" s="12">
        <f t="shared" si="4"/>
        <v>0.33214361589122587</v>
      </c>
      <c r="K8" s="14">
        <f t="shared" si="5"/>
        <v>0.1471130683529058</v>
      </c>
    </row>
    <row r="9" spans="2:11" s="5" customFormat="1" x14ac:dyDescent="0.25">
      <c r="B9" s="10" t="s">
        <v>51</v>
      </c>
      <c r="C9" s="11">
        <v>1.10185185185185E-2</v>
      </c>
      <c r="D9" s="12">
        <f t="shared" si="0"/>
        <v>5.309240979309568E-2</v>
      </c>
      <c r="E9" s="12">
        <f t="shared" si="1"/>
        <v>2.3878201108630728E-2</v>
      </c>
      <c r="F9" s="11">
        <v>5.0925925925925904E-3</v>
      </c>
      <c r="G9" s="12">
        <f t="shared" si="2"/>
        <v>7.8515346181299017E-2</v>
      </c>
      <c r="H9" s="12">
        <f t="shared" si="3"/>
        <v>3.3164995854375497E-2</v>
      </c>
      <c r="I9" s="11">
        <v>1.61111111111111E-2</v>
      </c>
      <c r="J9" s="12">
        <f t="shared" si="4"/>
        <v>5.9145952836201388E-2</v>
      </c>
      <c r="K9" s="14">
        <f t="shared" si="5"/>
        <v>2.6196928635953028E-2</v>
      </c>
    </row>
    <row r="10" spans="2:11" s="5" customFormat="1" x14ac:dyDescent="0.25">
      <c r="B10" s="10" t="s">
        <v>11</v>
      </c>
      <c r="C10" s="11">
        <v>3.0578703703703702E-2</v>
      </c>
      <c r="D10" s="12">
        <f t="shared" si="0"/>
        <v>0.14734259104344433</v>
      </c>
      <c r="E10" s="12">
        <f t="shared" si="1"/>
        <v>6.6267024505254707E-2</v>
      </c>
      <c r="F10" s="11">
        <v>1.9675925925925899E-2</v>
      </c>
      <c r="G10" s="12">
        <f t="shared" si="2"/>
        <v>0.30335474660956407</v>
      </c>
      <c r="H10" s="12">
        <f t="shared" si="3"/>
        <v>0.1281374839828143</v>
      </c>
      <c r="I10" s="11">
        <v>5.0254629629629601E-2</v>
      </c>
      <c r="J10" s="12">
        <f t="shared" si="4"/>
        <v>0.18449118334395578</v>
      </c>
      <c r="K10" s="14">
        <f t="shared" si="5"/>
        <v>8.1714844926227048E-2</v>
      </c>
    </row>
    <row r="11" spans="2:11" s="5" customFormat="1" x14ac:dyDescent="0.25">
      <c r="B11" s="10" t="s">
        <v>12</v>
      </c>
      <c r="C11" s="11">
        <v>5.4629629629629603E-3</v>
      </c>
      <c r="D11" s="12">
        <f t="shared" si="0"/>
        <v>2.6323127544476039E-2</v>
      </c>
      <c r="E11" s="12">
        <f t="shared" si="1"/>
        <v>1.1838771978228694E-2</v>
      </c>
      <c r="F11" s="11">
        <v>2.1180555555555601E-3</v>
      </c>
      <c r="G11" s="12">
        <f t="shared" si="2"/>
        <v>3.2655246252676719E-2</v>
      </c>
      <c r="H11" s="12">
        <f t="shared" si="3"/>
        <v>1.3793623275797116E-2</v>
      </c>
      <c r="I11" s="11">
        <v>7.5810185185185199E-3</v>
      </c>
      <c r="J11" s="12">
        <f t="shared" si="4"/>
        <v>2.7830890163586166E-2</v>
      </c>
      <c r="K11" s="14">
        <f t="shared" si="5"/>
        <v>1.2326859379704919E-2</v>
      </c>
    </row>
    <row r="12" spans="2:11" s="5" customFormat="1" x14ac:dyDescent="0.25">
      <c r="B12" s="10" t="s">
        <v>182</v>
      </c>
      <c r="C12" s="11">
        <v>2.0717592592592602E-3</v>
      </c>
      <c r="D12" s="12">
        <f t="shared" si="0"/>
        <v>9.9827115052144397E-3</v>
      </c>
      <c r="E12" s="12">
        <f t="shared" si="1"/>
        <v>4.4897037798791069E-3</v>
      </c>
      <c r="F12" s="11">
        <v>3.6805555555555602E-3</v>
      </c>
      <c r="G12" s="12">
        <f t="shared" si="2"/>
        <v>5.6745182012848019E-2</v>
      </c>
      <c r="H12" s="12">
        <f t="shared" si="3"/>
        <v>2.396924700384415E-2</v>
      </c>
      <c r="I12" s="11">
        <v>5.7523148148148203E-3</v>
      </c>
      <c r="J12" s="12">
        <f t="shared" si="4"/>
        <v>2.1117484597408143E-2</v>
      </c>
      <c r="K12" s="14">
        <f t="shared" si="5"/>
        <v>9.3533574224631301E-3</v>
      </c>
    </row>
    <row r="13" spans="2:11" s="5" customFormat="1" x14ac:dyDescent="0.25">
      <c r="B13" s="10" t="s">
        <v>123</v>
      </c>
      <c r="C13" s="11">
        <v>4.76851851851852E-3</v>
      </c>
      <c r="D13" s="12">
        <f t="shared" si="0"/>
        <v>2.2976967263398596E-2</v>
      </c>
      <c r="E13" s="12">
        <f t="shared" si="1"/>
        <v>1.0333843336928446E-2</v>
      </c>
      <c r="F13" s="11">
        <v>3.5879629629629599E-3</v>
      </c>
      <c r="G13" s="12">
        <f t="shared" si="2"/>
        <v>5.5317630264097008E-2</v>
      </c>
      <c r="H13" s="12">
        <f t="shared" si="3"/>
        <v>2.3366247079219089E-2</v>
      </c>
      <c r="I13" s="11">
        <v>8.3564814814814804E-3</v>
      </c>
      <c r="J13" s="12">
        <f t="shared" si="4"/>
        <v>3.0677714042914816E-2</v>
      </c>
      <c r="K13" s="14">
        <f t="shared" si="5"/>
        <v>1.3587774766636564E-2</v>
      </c>
    </row>
    <row r="14" spans="2:11" s="5" customFormat="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1.2615740740740699E-3</v>
      </c>
      <c r="G14" s="12">
        <f t="shared" si="2"/>
        <v>1.9450392576730837E-2</v>
      </c>
      <c r="H14" s="12">
        <f t="shared" si="3"/>
        <v>8.2158739730157238E-3</v>
      </c>
      <c r="I14" s="11">
        <v>1.2615740740740699E-3</v>
      </c>
      <c r="J14" s="12">
        <f t="shared" si="4"/>
        <v>4.6314000424898952E-3</v>
      </c>
      <c r="K14" s="14">
        <f t="shared" si="5"/>
        <v>2.0513399578440178E-3</v>
      </c>
    </row>
    <row r="15" spans="2:11" s="5" customFormat="1" x14ac:dyDescent="0.25">
      <c r="B15" s="10" t="s">
        <v>225</v>
      </c>
      <c r="C15" s="11">
        <v>2.4305555555555601E-4</v>
      </c>
      <c r="D15" s="12">
        <f t="shared" si="0"/>
        <v>1.1711560983771146E-3</v>
      </c>
      <c r="E15" s="12">
        <f t="shared" si="1"/>
        <v>5.2672502445509151E-4</v>
      </c>
      <c r="F15" s="11">
        <v>0</v>
      </c>
      <c r="G15" s="12">
        <f t="shared" si="2"/>
        <v>0</v>
      </c>
      <c r="H15" s="12">
        <f t="shared" si="3"/>
        <v>0</v>
      </c>
      <c r="I15" s="11">
        <v>2.4305555555555601E-4</v>
      </c>
      <c r="J15" s="12">
        <f t="shared" si="4"/>
        <v>8.9228808158062667E-4</v>
      </c>
      <c r="K15" s="14">
        <f t="shared" si="5"/>
        <v>3.9521228545618894E-4</v>
      </c>
    </row>
    <row r="16" spans="2:11" s="5" customFormat="1" x14ac:dyDescent="0.25">
      <c r="B16" s="10" t="s">
        <v>205</v>
      </c>
      <c r="C16" s="11">
        <v>1.8518518518518501E-4</v>
      </c>
      <c r="D16" s="12">
        <f t="shared" si="0"/>
        <v>8.9230940828732299E-4</v>
      </c>
      <c r="E16" s="12">
        <f t="shared" si="1"/>
        <v>4.0131430434673521E-4</v>
      </c>
      <c r="F16" s="11">
        <v>8.3333333333333295E-4</v>
      </c>
      <c r="G16" s="12">
        <f t="shared" si="2"/>
        <v>1.2847965738758019E-2</v>
      </c>
      <c r="H16" s="12">
        <f t="shared" si="3"/>
        <v>5.4269993216250808E-3</v>
      </c>
      <c r="I16" s="11">
        <v>1.0185185185185199E-3</v>
      </c>
      <c r="J16" s="12">
        <f t="shared" si="4"/>
        <v>3.7391119609092908E-3</v>
      </c>
      <c r="K16" s="14">
        <f t="shared" si="5"/>
        <v>1.6561276723878386E-3</v>
      </c>
    </row>
    <row r="17" spans="2:11" s="5" customFormat="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1.5081018518518501E-2</v>
      </c>
      <c r="D18" s="12">
        <f t="shared" si="0"/>
        <v>7.2667447437398849E-2</v>
      </c>
      <c r="E18" s="12">
        <f t="shared" si="1"/>
        <v>3.2682033660237239E-2</v>
      </c>
      <c r="F18" s="11">
        <v>4.21296296296296E-3</v>
      </c>
      <c r="G18" s="12">
        <f t="shared" si="2"/>
        <v>6.4953604568165527E-2</v>
      </c>
      <c r="H18" s="12">
        <f t="shared" si="3"/>
        <v>2.7436496570437903E-2</v>
      </c>
      <c r="I18" s="11">
        <v>1.9293981481481499E-2</v>
      </c>
      <c r="J18" s="12">
        <f t="shared" si="4"/>
        <v>7.0830677714043E-2</v>
      </c>
      <c r="K18" s="14">
        <f t="shared" si="5"/>
        <v>3.137232761216506E-2</v>
      </c>
    </row>
    <row r="19" spans="2:11" s="5" customFormat="1" ht="16.5" thickTop="1" thickBot="1" x14ac:dyDescent="0.3">
      <c r="B19" s="31" t="s">
        <v>3</v>
      </c>
      <c r="C19" s="32">
        <f>SUM(C7:C18)</f>
        <v>0.20753472222222219</v>
      </c>
      <c r="D19" s="33">
        <f>IFERROR(SUM(D7:D18),0)</f>
        <v>1.0000000000000002</v>
      </c>
      <c r="E19" s="33">
        <f>IFERROR(SUM(E7:E18),0)</f>
        <v>0.44974792445258222</v>
      </c>
      <c r="F19" s="32">
        <f>SUM(F7:F18)</f>
        <v>6.4861111111111133E-2</v>
      </c>
      <c r="G19" s="33">
        <f>IFERROR(SUM(G7:G18),0)</f>
        <v>1</v>
      </c>
      <c r="H19" s="33">
        <f>IFERROR(SUM(H7:H18),0)</f>
        <v>0.42240144719981915</v>
      </c>
      <c r="I19" s="32">
        <f>SUM(I7:I18)</f>
        <v>0.27239583333333323</v>
      </c>
      <c r="J19" s="33">
        <f>IFERROR(SUM(J7:J18),0)</f>
        <v>1.0000000000000002</v>
      </c>
      <c r="K19" s="34">
        <f>IFERROR(SUM(K7:K18),0)</f>
        <v>0.4429200542005422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8.03240740740741E-3</v>
      </c>
      <c r="D22" s="19"/>
      <c r="E22" s="12">
        <f>IFERROR(C22/C$30,0)</f>
        <v>1.7407007951039662E-2</v>
      </c>
      <c r="F22" s="11">
        <v>1.18402777777778E-2</v>
      </c>
      <c r="G22" s="19"/>
      <c r="H22" s="12">
        <f>IFERROR(F22/F$30,0)</f>
        <v>7.7108615361423202E-2</v>
      </c>
      <c r="I22" s="11">
        <v>1.9872685185185202E-2</v>
      </c>
      <c r="J22" s="19"/>
      <c r="K22" s="14">
        <f>IFERROR(I22/I$30,0)</f>
        <v>3.23133092442036E-2</v>
      </c>
    </row>
    <row r="23" spans="2:11" s="5" customFormat="1" x14ac:dyDescent="0.25">
      <c r="B23" s="18" t="s">
        <v>16</v>
      </c>
      <c r="C23" s="11">
        <v>1.8518518518518501E-4</v>
      </c>
      <c r="D23" s="19"/>
      <c r="E23" s="12">
        <f t="shared" ref="E23:E27" si="6">IFERROR(C23/C$30,0)</f>
        <v>4.0131430434673521E-4</v>
      </c>
      <c r="F23" s="11">
        <v>0</v>
      </c>
      <c r="G23" s="19"/>
      <c r="H23" s="12">
        <f t="shared" ref="H23:H27" si="7">IFERROR(F23/F$30,0)</f>
        <v>0</v>
      </c>
      <c r="I23" s="11">
        <v>1.8518518518518501E-4</v>
      </c>
      <c r="J23" s="19"/>
      <c r="K23" s="14">
        <f t="shared" ref="K23:K27" si="8">IFERROR(I23/I$30,0)</f>
        <v>3.0111412225233359E-4</v>
      </c>
    </row>
    <row r="24" spans="2:11" s="5" customFormat="1" x14ac:dyDescent="0.25">
      <c r="B24" s="18" t="s">
        <v>17</v>
      </c>
      <c r="C24" s="11">
        <v>7.6388888888888904E-4</v>
      </c>
      <c r="D24" s="19"/>
      <c r="E24" s="12">
        <f t="shared" si="6"/>
        <v>1.6554215054302847E-3</v>
      </c>
      <c r="F24" s="11">
        <v>0</v>
      </c>
      <c r="G24" s="19"/>
      <c r="H24" s="12">
        <f t="shared" si="7"/>
        <v>0</v>
      </c>
      <c r="I24" s="11">
        <v>7.6388888888888904E-4</v>
      </c>
      <c r="J24" s="19"/>
      <c r="K24" s="14">
        <f t="shared" si="8"/>
        <v>1.2420957542908775E-3</v>
      </c>
    </row>
    <row r="25" spans="2:11" s="5" customFormat="1" x14ac:dyDescent="0.25">
      <c r="B25" s="18" t="s">
        <v>18</v>
      </c>
      <c r="C25" s="11">
        <v>3.3125000000000002E-2</v>
      </c>
      <c r="D25" s="19"/>
      <c r="E25" s="12">
        <f t="shared" si="6"/>
        <v>7.1785096190022338E-2</v>
      </c>
      <c r="F25" s="11">
        <v>1.9328703703703699E-2</v>
      </c>
      <c r="G25" s="19"/>
      <c r="H25" s="12">
        <f t="shared" si="7"/>
        <v>0.12587623426547065</v>
      </c>
      <c r="I25" s="11">
        <v>5.2453703703703697E-2</v>
      </c>
      <c r="J25" s="19"/>
      <c r="K25" s="14">
        <f t="shared" si="8"/>
        <v>8.5290575127973556E-2</v>
      </c>
    </row>
    <row r="26" spans="2:11" s="5" customFormat="1" x14ac:dyDescent="0.25">
      <c r="B26" s="18" t="s">
        <v>19</v>
      </c>
      <c r="C26" s="11">
        <v>0.20359953703703701</v>
      </c>
      <c r="D26" s="19"/>
      <c r="E26" s="12">
        <f t="shared" si="6"/>
        <v>0.44121999548521407</v>
      </c>
      <c r="F26" s="11">
        <v>5.4594907407407398E-2</v>
      </c>
      <c r="G26" s="19"/>
      <c r="H26" s="12">
        <f t="shared" si="7"/>
        <v>0.35554383055702105</v>
      </c>
      <c r="I26" s="11">
        <v>0.258194444444444</v>
      </c>
      <c r="J26" s="19"/>
      <c r="K26" s="14">
        <f t="shared" si="8"/>
        <v>0.41982836495031578</v>
      </c>
    </row>
    <row r="27" spans="2:11" s="5" customFormat="1" ht="15.75" thickBot="1" x14ac:dyDescent="0.3">
      <c r="B27" s="23" t="s">
        <v>20</v>
      </c>
      <c r="C27" s="20">
        <v>8.2060185185185205E-3</v>
      </c>
      <c r="D27" s="24"/>
      <c r="E27" s="21">
        <f t="shared" si="6"/>
        <v>1.7783240111364725E-2</v>
      </c>
      <c r="F27" s="20">
        <v>2.9282407407407399E-3</v>
      </c>
      <c r="G27" s="24"/>
      <c r="H27" s="21">
        <f t="shared" si="7"/>
        <v>1.9069872616265911E-2</v>
      </c>
      <c r="I27" s="20">
        <v>1.11342592592593E-2</v>
      </c>
      <c r="J27" s="24"/>
      <c r="K27" s="22">
        <f t="shared" si="8"/>
        <v>1.8104486600421639E-2</v>
      </c>
    </row>
    <row r="28" spans="2:11" s="5" customFormat="1" ht="16.5" thickTop="1" thickBot="1" x14ac:dyDescent="0.3">
      <c r="B28" s="31" t="s">
        <v>3</v>
      </c>
      <c r="C28" s="32">
        <f>SUM(C22:C27)</f>
        <v>0.25391203703703702</v>
      </c>
      <c r="D28" s="33"/>
      <c r="E28" s="33">
        <f>IFERROR(SUM(E22:E27),0)</f>
        <v>0.55025207554741773</v>
      </c>
      <c r="F28" s="32">
        <f>SUM(F22:F27)</f>
        <v>8.8692129629629635E-2</v>
      </c>
      <c r="G28" s="33"/>
      <c r="H28" s="33">
        <f>IFERROR(SUM(H22:H27),0)</f>
        <v>0.5775985528001808</v>
      </c>
      <c r="I28" s="32">
        <f>SUM(I22:I27)</f>
        <v>0.34260416666666632</v>
      </c>
      <c r="J28" s="33"/>
      <c r="K28" s="34">
        <f>IFERROR(SUM(K22:K27),0)</f>
        <v>0.55707994579945774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0.46144675925925921</v>
      </c>
      <c r="D30" s="35"/>
      <c r="E30" s="36">
        <f>IFERROR(SUM(E19,E28),0)</f>
        <v>1</v>
      </c>
      <c r="F30" s="32">
        <f>SUM(F19,F28)</f>
        <v>0.15355324074074078</v>
      </c>
      <c r="G30" s="35"/>
      <c r="H30" s="36">
        <f>IFERROR(SUM(H19,H28),0)</f>
        <v>1</v>
      </c>
      <c r="I30" s="32">
        <f>SUM(I19,I28)</f>
        <v>0.61499999999999955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2"/>
  <sheetViews>
    <sheetView showGridLines="0" showZeros="0" view="pageBreakPreview" topLeftCell="A4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148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3.5069444444444401E-3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3.5069444444444401E-3</v>
      </c>
    </row>
    <row r="8" spans="2:11" x14ac:dyDescent="0.2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0</v>
      </c>
      <c r="D10" s="132">
        <v>0</v>
      </c>
      <c r="E10" s="132">
        <v>0</v>
      </c>
      <c r="F10" s="132">
        <v>5.9143518518518503E-3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5.9143518518518503E-3</v>
      </c>
    </row>
    <row r="11" spans="2:11" x14ac:dyDescent="0.2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0</v>
      </c>
      <c r="D18" s="132">
        <v>3.0671296296296302E-3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3.0671296296296302E-3</v>
      </c>
    </row>
    <row r="19" spans="2:11" ht="16.5" thickTop="1" thickBot="1" x14ac:dyDescent="0.3">
      <c r="B19" s="60" t="s">
        <v>3</v>
      </c>
      <c r="C19" s="133">
        <v>0</v>
      </c>
      <c r="D19" s="133">
        <f>SUM(D7:D18)</f>
        <v>6.5740740740740707E-3</v>
      </c>
      <c r="E19" s="133">
        <f t="shared" ref="E19:F19" si="1">SUM(E7:E18)</f>
        <v>0</v>
      </c>
      <c r="F19" s="133">
        <f t="shared" si="1"/>
        <v>5.9143518518518503E-3</v>
      </c>
      <c r="G19" s="133">
        <v>0</v>
      </c>
      <c r="H19" s="133">
        <v>0</v>
      </c>
      <c r="I19" s="133">
        <v>0</v>
      </c>
      <c r="J19" s="133">
        <v>0</v>
      </c>
      <c r="K19" s="142">
        <f>SUM(K7:K18)</f>
        <v>1.248842592592592E-2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6" si="2">SUM(C23:J23)</f>
        <v>0</v>
      </c>
    </row>
    <row r="24" spans="2:11" x14ac:dyDescent="0.25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0</v>
      </c>
      <c r="D25" s="134"/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25">
      <c r="B26" s="50" t="s">
        <v>19</v>
      </c>
      <c r="C26" s="134">
        <v>0</v>
      </c>
      <c r="D26" s="134">
        <v>7.4421296296296301E-3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7.4421296296296301E-3</v>
      </c>
    </row>
    <row r="27" spans="2:11" ht="15.75" thickBot="1" x14ac:dyDescent="0.3">
      <c r="B27" s="55" t="s">
        <v>20</v>
      </c>
      <c r="C27" s="138">
        <v>0</v>
      </c>
      <c r="D27" s="138">
        <v>5.2777777777777771E-3</v>
      </c>
      <c r="E27" s="138"/>
      <c r="F27" s="138"/>
      <c r="G27" s="138">
        <v>0</v>
      </c>
      <c r="H27" s="138">
        <v>0</v>
      </c>
      <c r="I27" s="139">
        <v>0</v>
      </c>
      <c r="J27" s="140">
        <v>0</v>
      </c>
      <c r="K27" s="141">
        <f>SUM(C27:J27)</f>
        <v>5.2777777777777771E-3</v>
      </c>
    </row>
    <row r="28" spans="2:11" ht="16.5" thickTop="1" thickBot="1" x14ac:dyDescent="0.3">
      <c r="B28" s="60" t="s">
        <v>3</v>
      </c>
      <c r="C28" s="133">
        <f>SUM(C22:C27)</f>
        <v>0</v>
      </c>
      <c r="D28" s="133">
        <f t="shared" ref="D28:K28" si="3">SUM(D22:D27)</f>
        <v>1.2719907407407407E-2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 t="shared" si="3"/>
        <v>0</v>
      </c>
      <c r="K28" s="142">
        <f t="shared" si="3"/>
        <v>1.2719907407407407E-2</v>
      </c>
    </row>
    <row r="29" spans="2:11" ht="16.5" thickTop="1" thickBot="1" x14ac:dyDescent="0.3">
      <c r="B29" s="59"/>
      <c r="C29" s="151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>SUM(C28,C19)</f>
        <v>0</v>
      </c>
      <c r="D30" s="133">
        <f t="shared" ref="D30:K30" si="4">SUM(D28,D19)</f>
        <v>1.9293981481481478E-2</v>
      </c>
      <c r="E30" s="133">
        <f t="shared" si="4"/>
        <v>0</v>
      </c>
      <c r="F30" s="133">
        <f t="shared" si="4"/>
        <v>5.9143518518518503E-3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33">
        <f t="shared" si="4"/>
        <v>0</v>
      </c>
      <c r="K30" s="142">
        <f t="shared" si="4"/>
        <v>2.5208333333333326E-2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2"/>
  <sheetViews>
    <sheetView showGridLines="0" showZeros="0" view="pageBreakPreview" topLeftCell="A4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149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2.2337962962963E-2</v>
      </c>
      <c r="D7" s="132">
        <v>0</v>
      </c>
      <c r="E7" s="132">
        <v>1.2731481481481499E-4</v>
      </c>
      <c r="F7" s="132">
        <v>0</v>
      </c>
      <c r="G7" s="132">
        <v>0</v>
      </c>
      <c r="H7" s="132">
        <v>5.0000000000000001E-3</v>
      </c>
      <c r="I7" s="135">
        <v>0</v>
      </c>
      <c r="J7" s="146">
        <v>0</v>
      </c>
      <c r="K7" s="137">
        <f>SUM(C7:J7)</f>
        <v>2.7465277777777818E-2</v>
      </c>
    </row>
    <row r="8" spans="2:11" x14ac:dyDescent="0.25">
      <c r="B8" s="147" t="s">
        <v>116</v>
      </c>
      <c r="C8" s="132">
        <v>4.2372685185185201E-2</v>
      </c>
      <c r="D8" s="132">
        <v>0</v>
      </c>
      <c r="E8" s="132">
        <v>5.1967592592592603E-3</v>
      </c>
      <c r="F8" s="132">
        <v>0</v>
      </c>
      <c r="G8" s="132">
        <v>1.49189814814815E-2</v>
      </c>
      <c r="H8" s="132">
        <v>3.4606481481481502E-3</v>
      </c>
      <c r="I8" s="135">
        <v>1.8749999999999999E-3</v>
      </c>
      <c r="J8" s="146">
        <v>0</v>
      </c>
      <c r="K8" s="137">
        <f t="shared" ref="K8:K18" si="0">SUM(C8:J8)</f>
        <v>6.7824074074074106E-2</v>
      </c>
    </row>
    <row r="9" spans="2:11" x14ac:dyDescent="0.25">
      <c r="B9" s="147" t="s">
        <v>51</v>
      </c>
      <c r="C9" s="132">
        <v>2.4525462962962999E-2</v>
      </c>
      <c r="D9" s="132">
        <v>0</v>
      </c>
      <c r="E9" s="132">
        <v>1.8518518518518501E-4</v>
      </c>
      <c r="F9" s="132">
        <v>0</v>
      </c>
      <c r="G9" s="132">
        <v>0</v>
      </c>
      <c r="H9" s="132">
        <v>1.99074074074074E-3</v>
      </c>
      <c r="I9" s="135">
        <v>0</v>
      </c>
      <c r="J9" s="146">
        <v>0</v>
      </c>
      <c r="K9" s="137">
        <f t="shared" si="0"/>
        <v>2.6701388888888924E-2</v>
      </c>
    </row>
    <row r="10" spans="2:11" x14ac:dyDescent="0.25">
      <c r="B10" s="147" t="s">
        <v>11</v>
      </c>
      <c r="C10" s="132">
        <v>3.6423611111111101E-2</v>
      </c>
      <c r="D10" s="132">
        <v>4.5254629629629603E-3</v>
      </c>
      <c r="E10" s="132">
        <v>7.9513888888888898E-3</v>
      </c>
      <c r="F10" s="132">
        <v>0</v>
      </c>
      <c r="G10" s="132">
        <v>0</v>
      </c>
      <c r="H10" s="132">
        <v>5.1736111111111097E-3</v>
      </c>
      <c r="I10" s="135">
        <v>3.7037037037036999E-3</v>
      </c>
      <c r="J10" s="146">
        <v>0</v>
      </c>
      <c r="K10" s="137">
        <f t="shared" si="0"/>
        <v>5.7777777777777761E-2</v>
      </c>
    </row>
    <row r="11" spans="2:11" x14ac:dyDescent="0.25">
      <c r="B11" s="43" t="s">
        <v>12</v>
      </c>
      <c r="C11" s="132">
        <v>3.9120370370370403E-3</v>
      </c>
      <c r="D11" s="132">
        <v>0</v>
      </c>
      <c r="E11" s="132">
        <v>3.65740740740741E-3</v>
      </c>
      <c r="F11" s="132">
        <v>0</v>
      </c>
      <c r="G11" s="132">
        <v>8.8425925925925894E-3</v>
      </c>
      <c r="H11" s="132">
        <v>8.3333333333333295E-4</v>
      </c>
      <c r="I11" s="135">
        <v>0</v>
      </c>
      <c r="J11" s="146">
        <v>0</v>
      </c>
      <c r="K11" s="137">
        <f t="shared" si="0"/>
        <v>1.7245370370370369E-2</v>
      </c>
    </row>
    <row r="12" spans="2:11" x14ac:dyDescent="0.25">
      <c r="B12" s="43" t="s">
        <v>182</v>
      </c>
      <c r="C12" s="132">
        <v>1.32523148148148E-2</v>
      </c>
      <c r="D12" s="132">
        <v>0</v>
      </c>
      <c r="E12" s="132">
        <v>3.1250000000000001E-4</v>
      </c>
      <c r="F12" s="132">
        <v>0</v>
      </c>
      <c r="G12" s="132">
        <v>4.5717592592592598E-3</v>
      </c>
      <c r="H12" s="132">
        <v>9.8379629629629598E-4</v>
      </c>
      <c r="I12" s="135">
        <v>0</v>
      </c>
      <c r="J12" s="146">
        <v>0</v>
      </c>
      <c r="K12" s="137">
        <f t="shared" si="0"/>
        <v>1.9120370370370357E-2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3.1250000000000001E-4</v>
      </c>
      <c r="H13" s="132">
        <v>3.5879629629629602E-4</v>
      </c>
      <c r="I13" s="135">
        <v>0</v>
      </c>
      <c r="J13" s="146">
        <v>0</v>
      </c>
      <c r="K13" s="137">
        <f t="shared" si="0"/>
        <v>6.7129629629629603E-4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3.9930555555555596E-3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3.9930555555555596E-3</v>
      </c>
    </row>
    <row r="16" spans="2:11" x14ac:dyDescent="0.25">
      <c r="B16" s="43" t="s">
        <v>205</v>
      </c>
      <c r="C16" s="132">
        <v>1.1099537037037E-2</v>
      </c>
      <c r="D16" s="132">
        <v>0</v>
      </c>
      <c r="E16" s="132">
        <v>3.7268518518518501E-3</v>
      </c>
      <c r="F16" s="132">
        <v>0</v>
      </c>
      <c r="G16" s="132">
        <v>0</v>
      </c>
      <c r="H16" s="132">
        <v>6.9444444444444404E-5</v>
      </c>
      <c r="I16" s="135">
        <v>0</v>
      </c>
      <c r="J16" s="146">
        <v>0</v>
      </c>
      <c r="K16" s="137">
        <f t="shared" si="0"/>
        <v>1.4895833333333296E-2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1.5254629629629601E-2</v>
      </c>
      <c r="D18" s="132">
        <v>1.7361111111111099E-3</v>
      </c>
      <c r="E18" s="132">
        <v>1.55902777777778E-2</v>
      </c>
      <c r="F18" s="132">
        <v>0</v>
      </c>
      <c r="G18" s="132">
        <v>4.0509259259259301E-4</v>
      </c>
      <c r="H18" s="132">
        <v>4.4560185185185197E-3</v>
      </c>
      <c r="I18" s="135">
        <v>0</v>
      </c>
      <c r="J18" s="146">
        <v>0</v>
      </c>
      <c r="K18" s="137">
        <f t="shared" si="0"/>
        <v>3.7442129629629624E-2</v>
      </c>
    </row>
    <row r="19" spans="2:11" ht="16.5" thickTop="1" thickBot="1" x14ac:dyDescent="0.3">
      <c r="B19" s="60" t="s">
        <v>3</v>
      </c>
      <c r="C19" s="133">
        <f t="shared" ref="C19:K19" si="1">SUM(C7:C18)</f>
        <v>0.17317129629629632</v>
      </c>
      <c r="D19" s="133">
        <f t="shared" si="1"/>
        <v>6.2615740740740704E-3</v>
      </c>
      <c r="E19" s="133">
        <f t="shared" si="1"/>
        <v>3.674768518518521E-2</v>
      </c>
      <c r="F19" s="133">
        <f t="shared" si="1"/>
        <v>0</v>
      </c>
      <c r="G19" s="133">
        <f t="shared" si="1"/>
        <v>2.9050925925925942E-2</v>
      </c>
      <c r="H19" s="133">
        <f t="shared" si="1"/>
        <v>2.2326388888888885E-2</v>
      </c>
      <c r="I19" s="133">
        <f t="shared" si="1"/>
        <v>5.5787037037037003E-3</v>
      </c>
      <c r="J19" s="133">
        <f t="shared" si="1"/>
        <v>0</v>
      </c>
      <c r="K19" s="142">
        <f t="shared" si="1"/>
        <v>0.27313657407407416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/>
      <c r="D22" s="134"/>
      <c r="E22" s="134">
        <v>3.8194444444444441E-4</v>
      </c>
      <c r="F22" s="134">
        <v>0</v>
      </c>
      <c r="G22" s="134"/>
      <c r="H22" s="134">
        <v>3.2407407407407406E-4</v>
      </c>
      <c r="I22" s="135">
        <v>0</v>
      </c>
      <c r="J22" s="136">
        <v>0</v>
      </c>
      <c r="K22" s="137">
        <f>SUM(C22:J22)</f>
        <v>7.0601851851851847E-4</v>
      </c>
    </row>
    <row r="23" spans="2:11" x14ac:dyDescent="0.25">
      <c r="B23" s="50" t="s">
        <v>16</v>
      </c>
      <c r="C23" s="134"/>
      <c r="D23" s="134"/>
      <c r="E23" s="134"/>
      <c r="F23" s="134">
        <v>0</v>
      </c>
      <c r="G23" s="134"/>
      <c r="H23" s="134"/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/>
      <c r="D24" s="134"/>
      <c r="E24" s="134"/>
      <c r="F24" s="134">
        <v>0</v>
      </c>
      <c r="G24" s="134"/>
      <c r="H24" s="134"/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5.1736111111111115E-3</v>
      </c>
      <c r="D25" s="134"/>
      <c r="E25" s="134">
        <v>5.7870370370370366E-5</v>
      </c>
      <c r="F25" s="134">
        <v>0</v>
      </c>
      <c r="G25" s="134">
        <v>7.9861111111111116E-4</v>
      </c>
      <c r="H25" s="134">
        <v>3.1365740740740742E-3</v>
      </c>
      <c r="I25" s="135">
        <v>0</v>
      </c>
      <c r="J25" s="136">
        <v>0</v>
      </c>
      <c r="K25" s="137">
        <f t="shared" si="2"/>
        <v>9.1666666666666667E-3</v>
      </c>
    </row>
    <row r="26" spans="2:11" x14ac:dyDescent="0.25">
      <c r="B26" s="50" t="s">
        <v>19</v>
      </c>
      <c r="C26" s="134">
        <v>0.10407407407407408</v>
      </c>
      <c r="D26" s="134">
        <v>8.3912037037037028E-3</v>
      </c>
      <c r="E26" s="134">
        <v>6.7592592592592591E-3</v>
      </c>
      <c r="F26" s="134">
        <v>0</v>
      </c>
      <c r="G26" s="134"/>
      <c r="H26" s="134">
        <v>1.3263888888888891E-2</v>
      </c>
      <c r="I26" s="135">
        <v>0</v>
      </c>
      <c r="J26" s="136">
        <v>0</v>
      </c>
      <c r="K26" s="137">
        <f t="shared" si="2"/>
        <v>0.13248842592592594</v>
      </c>
    </row>
    <row r="27" spans="2:11" ht="15.75" thickBot="1" x14ac:dyDescent="0.3">
      <c r="B27" s="55" t="s">
        <v>20</v>
      </c>
      <c r="C27" s="138">
        <v>1.3564814814814814E-2</v>
      </c>
      <c r="D27" s="138"/>
      <c r="E27" s="138"/>
      <c r="F27" s="138"/>
      <c r="G27" s="138"/>
      <c r="H27" s="138"/>
      <c r="I27" s="139">
        <v>0</v>
      </c>
      <c r="J27" s="140">
        <v>0</v>
      </c>
      <c r="K27" s="141">
        <f t="shared" si="2"/>
        <v>1.3564814814814814E-2</v>
      </c>
    </row>
    <row r="28" spans="2:11" ht="16.5" thickTop="1" thickBot="1" x14ac:dyDescent="0.3">
      <c r="B28" s="60" t="s">
        <v>3</v>
      </c>
      <c r="C28" s="133">
        <f t="shared" ref="C28:K28" si="3">SUM(C22:C27)</f>
        <v>0.12281250000000002</v>
      </c>
      <c r="D28" s="133">
        <f t="shared" si="3"/>
        <v>8.3912037037037028E-3</v>
      </c>
      <c r="E28" s="133">
        <f t="shared" si="3"/>
        <v>7.1990740740740739E-3</v>
      </c>
      <c r="F28" s="133">
        <f t="shared" si="3"/>
        <v>0</v>
      </c>
      <c r="G28" s="133">
        <f t="shared" si="3"/>
        <v>7.9861111111111116E-4</v>
      </c>
      <c r="H28" s="133">
        <f t="shared" si="3"/>
        <v>1.6724537037037038E-2</v>
      </c>
      <c r="I28" s="133">
        <f t="shared" si="3"/>
        <v>0</v>
      </c>
      <c r="J28" s="133">
        <f>SUM(J22:J27)</f>
        <v>0</v>
      </c>
      <c r="K28" s="142">
        <f t="shared" si="3"/>
        <v>0.15592592592592594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0.29598379629629634</v>
      </c>
      <c r="D30" s="133">
        <f t="shared" si="4"/>
        <v>1.4652777777777773E-2</v>
      </c>
      <c r="E30" s="133">
        <f t="shared" si="4"/>
        <v>4.3946759259259283E-2</v>
      </c>
      <c r="F30" s="133">
        <f t="shared" si="4"/>
        <v>0</v>
      </c>
      <c r="G30" s="133">
        <f t="shared" si="4"/>
        <v>2.9849537037037053E-2</v>
      </c>
      <c r="H30" s="133">
        <f t="shared" si="4"/>
        <v>3.9050925925925919E-2</v>
      </c>
      <c r="I30" s="133">
        <f t="shared" si="4"/>
        <v>5.5787037037037003E-3</v>
      </c>
      <c r="J30" s="143">
        <f>SUM(J19,J28)</f>
        <v>0</v>
      </c>
      <c r="K30" s="144">
        <f t="shared" si="4"/>
        <v>0.42906250000000012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2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150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2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2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 x14ac:dyDescent="0.3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25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 x14ac:dyDescent="0.3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 x14ac:dyDescent="0.3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2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151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2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2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 x14ac:dyDescent="0.3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25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 x14ac:dyDescent="0.3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 x14ac:dyDescent="0.3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2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152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2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2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 x14ac:dyDescent="0.3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25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 x14ac:dyDescent="0.3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 x14ac:dyDescent="0.3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2"/>
  <sheetViews>
    <sheetView showGridLines="0" showZeros="0" view="pageBreakPreview" topLeftCell="A4" zoomScaleNormal="8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153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2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2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2.5694444444444402E-3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2.5694444444444402E-3</v>
      </c>
    </row>
    <row r="19" spans="2:11" ht="16.5" thickTop="1" thickBot="1" x14ac:dyDescent="0.3">
      <c r="B19" s="60" t="s">
        <v>3</v>
      </c>
      <c r="C19" s="133">
        <f t="shared" ref="C19:K19" si="1">SUM(C7:C18)</f>
        <v>2.5694444444444402E-3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2.5694444444444402E-3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>
        <v>7.7546296296296282E-4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7.7546296296296282E-4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25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 x14ac:dyDescent="0.3">
      <c r="B27" s="55" t="s">
        <v>20</v>
      </c>
      <c r="C27" s="138"/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 x14ac:dyDescent="0.3">
      <c r="B28" s="60" t="s">
        <v>3</v>
      </c>
      <c r="C28" s="133">
        <f t="shared" ref="C28:K28" si="3">SUM(C22:C27)</f>
        <v>7.7546296296296282E-4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7.7546296296296282E-4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3.3449074074074032E-3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3.3449074074074032E-3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2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154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2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2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 x14ac:dyDescent="0.3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25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 x14ac:dyDescent="0.3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 x14ac:dyDescent="0.3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2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155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2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2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 x14ac:dyDescent="0.3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25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 x14ac:dyDescent="0.3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 x14ac:dyDescent="0.3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2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156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4.8148148148148204E-3</v>
      </c>
      <c r="D7" s="132">
        <v>0</v>
      </c>
      <c r="E7" s="132">
        <v>0</v>
      </c>
      <c r="F7" s="132">
        <v>0</v>
      </c>
      <c r="G7" s="132">
        <v>6.01851851851852E-4</v>
      </c>
      <c r="H7" s="132">
        <v>0</v>
      </c>
      <c r="I7" s="135">
        <v>0</v>
      </c>
      <c r="J7" s="146">
        <v>0</v>
      </c>
      <c r="K7" s="137">
        <f>SUM(C7:J7)</f>
        <v>5.4166666666666721E-3</v>
      </c>
    </row>
    <row r="8" spans="2:11" x14ac:dyDescent="0.25">
      <c r="B8" s="147" t="s">
        <v>116</v>
      </c>
      <c r="C8" s="132">
        <v>1.25810185185185E-2</v>
      </c>
      <c r="D8" s="132">
        <v>0</v>
      </c>
      <c r="E8" s="132">
        <v>0</v>
      </c>
      <c r="F8" s="132">
        <v>0</v>
      </c>
      <c r="G8" s="132">
        <v>1.36458333333333E-2</v>
      </c>
      <c r="H8" s="132">
        <v>0</v>
      </c>
      <c r="I8" s="135">
        <v>0</v>
      </c>
      <c r="J8" s="146">
        <v>8.5763888888888903E-3</v>
      </c>
      <c r="K8" s="137">
        <f t="shared" ref="K8:K18" si="0">SUM(C8:J8)</f>
        <v>3.480324074074069E-2</v>
      </c>
    </row>
    <row r="9" spans="2:11" x14ac:dyDescent="0.25">
      <c r="B9" s="147" t="s">
        <v>51</v>
      </c>
      <c r="C9" s="132">
        <v>9.1666666666666702E-3</v>
      </c>
      <c r="D9" s="132">
        <v>2.31481481481481E-5</v>
      </c>
      <c r="E9" s="132">
        <v>0</v>
      </c>
      <c r="F9" s="132">
        <v>0</v>
      </c>
      <c r="G9" s="132">
        <v>6.2615740740740696E-3</v>
      </c>
      <c r="H9" s="132">
        <v>0</v>
      </c>
      <c r="I9" s="135">
        <v>0</v>
      </c>
      <c r="J9" s="146">
        <v>0</v>
      </c>
      <c r="K9" s="137">
        <f t="shared" si="0"/>
        <v>1.545138888888889E-2</v>
      </c>
    </row>
    <row r="10" spans="2:11" x14ac:dyDescent="0.25">
      <c r="B10" s="147" t="s">
        <v>11</v>
      </c>
      <c r="C10" s="132">
        <v>4.1238425925925901E-2</v>
      </c>
      <c r="D10" s="132">
        <v>2.3611111111111098E-3</v>
      </c>
      <c r="E10" s="132">
        <v>0</v>
      </c>
      <c r="F10" s="132">
        <v>0</v>
      </c>
      <c r="G10" s="132">
        <v>2.0601851851851901E-3</v>
      </c>
      <c r="H10" s="132">
        <v>0</v>
      </c>
      <c r="I10" s="135">
        <v>0</v>
      </c>
      <c r="J10" s="146">
        <v>2.89351851851852E-4</v>
      </c>
      <c r="K10" s="137">
        <f t="shared" si="0"/>
        <v>4.5949074074074059E-2</v>
      </c>
    </row>
    <row r="11" spans="2:11" x14ac:dyDescent="0.25">
      <c r="B11" s="43" t="s">
        <v>12</v>
      </c>
      <c r="C11" s="132">
        <v>7.6504629629629596E-3</v>
      </c>
      <c r="D11" s="132">
        <v>0</v>
      </c>
      <c r="E11" s="132">
        <v>0</v>
      </c>
      <c r="F11" s="132">
        <v>0</v>
      </c>
      <c r="G11" s="132">
        <v>4.4444444444444401E-3</v>
      </c>
      <c r="H11" s="132">
        <v>0</v>
      </c>
      <c r="I11" s="135">
        <v>0</v>
      </c>
      <c r="J11" s="146">
        <v>6.8287037037037003E-4</v>
      </c>
      <c r="K11" s="137">
        <f t="shared" si="0"/>
        <v>1.277777777777777E-2</v>
      </c>
    </row>
    <row r="12" spans="2:11" x14ac:dyDescent="0.25">
      <c r="B12" s="43" t="s">
        <v>182</v>
      </c>
      <c r="C12" s="132">
        <v>4.4675925925925897E-2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4.4675925925925897E-2</v>
      </c>
    </row>
    <row r="13" spans="2:11" x14ac:dyDescent="0.25">
      <c r="B13" s="43" t="s">
        <v>123</v>
      </c>
      <c r="C13" s="132">
        <v>2.0833333333333299E-4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2.0833333333333299E-4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5.8449074074074098E-3</v>
      </c>
      <c r="D16" s="132">
        <v>0</v>
      </c>
      <c r="E16" s="132">
        <v>0</v>
      </c>
      <c r="F16" s="132">
        <v>0</v>
      </c>
      <c r="G16" s="132">
        <v>3.1134259259259301E-3</v>
      </c>
      <c r="H16" s="132">
        <v>0</v>
      </c>
      <c r="I16" s="135">
        <v>0</v>
      </c>
      <c r="J16" s="146">
        <v>3.0671296296296302E-3</v>
      </c>
      <c r="K16" s="137">
        <f t="shared" si="0"/>
        <v>1.2025462962962969E-2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3.5081018518518498E-2</v>
      </c>
      <c r="D18" s="132">
        <v>0</v>
      </c>
      <c r="E18" s="132">
        <v>0</v>
      </c>
      <c r="F18" s="132">
        <v>0</v>
      </c>
      <c r="G18" s="132">
        <v>9.0624999999999994E-3</v>
      </c>
      <c r="H18" s="132">
        <v>0</v>
      </c>
      <c r="I18" s="135">
        <v>0</v>
      </c>
      <c r="J18" s="146">
        <v>8.7847222222222198E-3</v>
      </c>
      <c r="K18" s="137">
        <f t="shared" si="0"/>
        <v>5.292824074074072E-2</v>
      </c>
    </row>
    <row r="19" spans="2:11" ht="16.5" thickTop="1" thickBot="1" x14ac:dyDescent="0.3">
      <c r="B19" s="60" t="s">
        <v>3</v>
      </c>
      <c r="C19" s="133">
        <f t="shared" ref="C19:K19" si="1">SUM(C7:C18)</f>
        <v>0.16126157407407399</v>
      </c>
      <c r="D19" s="133">
        <f t="shared" si="1"/>
        <v>2.3842592592592578E-3</v>
      </c>
      <c r="E19" s="133">
        <f t="shared" si="1"/>
        <v>0</v>
      </c>
      <c r="F19" s="133">
        <f t="shared" si="1"/>
        <v>0</v>
      </c>
      <c r="G19" s="133">
        <f t="shared" si="1"/>
        <v>3.9189814814814782E-2</v>
      </c>
      <c r="H19" s="133">
        <f t="shared" si="1"/>
        <v>0</v>
      </c>
      <c r="I19" s="133">
        <f t="shared" si="1"/>
        <v>0</v>
      </c>
      <c r="J19" s="133">
        <f t="shared" si="1"/>
        <v>2.1400462962962961E-2</v>
      </c>
      <c r="K19" s="142">
        <f t="shared" si="1"/>
        <v>0.22423611111111103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/>
      <c r="D22" s="134"/>
      <c r="E22" s="134">
        <v>0</v>
      </c>
      <c r="F22" s="134">
        <v>0</v>
      </c>
      <c r="G22" s="134">
        <v>3.0092592592592595E-4</v>
      </c>
      <c r="H22" s="134">
        <v>0</v>
      </c>
      <c r="I22" s="135">
        <v>0</v>
      </c>
      <c r="J22" s="136"/>
      <c r="K22" s="137">
        <f>SUM(C22:J22)</f>
        <v>3.0092592592592595E-4</v>
      </c>
    </row>
    <row r="23" spans="2:11" x14ac:dyDescent="0.25">
      <c r="B23" s="50" t="s">
        <v>16</v>
      </c>
      <c r="C23" s="134"/>
      <c r="D23" s="134"/>
      <c r="E23" s="134">
        <v>0</v>
      </c>
      <c r="F23" s="134">
        <v>0</v>
      </c>
      <c r="G23" s="134"/>
      <c r="H23" s="134">
        <v>0</v>
      </c>
      <c r="I23" s="135">
        <v>0</v>
      </c>
      <c r="J23" s="136"/>
      <c r="K23" s="137">
        <f t="shared" ref="K23:K27" si="2">SUM(C23:J23)</f>
        <v>0</v>
      </c>
    </row>
    <row r="24" spans="2:11" x14ac:dyDescent="0.25">
      <c r="B24" s="50" t="s">
        <v>17</v>
      </c>
      <c r="C24" s="134"/>
      <c r="D24" s="134"/>
      <c r="E24" s="134">
        <v>0</v>
      </c>
      <c r="F24" s="134">
        <v>0</v>
      </c>
      <c r="G24" s="134"/>
      <c r="H24" s="134">
        <v>0</v>
      </c>
      <c r="I24" s="135">
        <v>0</v>
      </c>
      <c r="J24" s="136"/>
      <c r="K24" s="137">
        <f t="shared" si="2"/>
        <v>0</v>
      </c>
    </row>
    <row r="25" spans="2:11" x14ac:dyDescent="0.25">
      <c r="B25" s="50" t="s">
        <v>18</v>
      </c>
      <c r="C25" s="134">
        <v>3.5879629629629629E-3</v>
      </c>
      <c r="D25" s="134"/>
      <c r="E25" s="134">
        <v>0</v>
      </c>
      <c r="F25" s="134">
        <v>0</v>
      </c>
      <c r="G25" s="134">
        <v>6.3657407407407413E-4</v>
      </c>
      <c r="H25" s="134">
        <v>0</v>
      </c>
      <c r="I25" s="135">
        <v>0</v>
      </c>
      <c r="J25" s="136">
        <v>6.4814814814814824E-4</v>
      </c>
      <c r="K25" s="137">
        <f t="shared" si="2"/>
        <v>4.8726851851851856E-3</v>
      </c>
    </row>
    <row r="26" spans="2:11" x14ac:dyDescent="0.25">
      <c r="B26" s="50" t="s">
        <v>19</v>
      </c>
      <c r="C26" s="134">
        <v>4.2418981481481474E-2</v>
      </c>
      <c r="D26" s="134"/>
      <c r="E26" s="134">
        <v>0</v>
      </c>
      <c r="F26" s="134">
        <v>0</v>
      </c>
      <c r="G26" s="134">
        <v>6.3657407407407413E-4</v>
      </c>
      <c r="H26" s="134">
        <v>0</v>
      </c>
      <c r="I26" s="135">
        <v>0</v>
      </c>
      <c r="J26" s="136">
        <v>2.8935185185185189E-4</v>
      </c>
      <c r="K26" s="137">
        <f t="shared" si="2"/>
        <v>4.3344907407407401E-2</v>
      </c>
    </row>
    <row r="27" spans="2:11" ht="15.75" thickBot="1" x14ac:dyDescent="0.3">
      <c r="B27" s="55" t="s">
        <v>20</v>
      </c>
      <c r="C27" s="138"/>
      <c r="D27" s="138"/>
      <c r="E27" s="138">
        <v>0</v>
      </c>
      <c r="F27" s="138">
        <v>0</v>
      </c>
      <c r="G27" s="138"/>
      <c r="H27" s="138">
        <v>0</v>
      </c>
      <c r="I27" s="139">
        <v>0</v>
      </c>
      <c r="J27" s="140"/>
      <c r="K27" s="141">
        <f t="shared" si="2"/>
        <v>0</v>
      </c>
    </row>
    <row r="28" spans="2:11" ht="16.5" thickTop="1" thickBot="1" x14ac:dyDescent="0.3">
      <c r="B28" s="60" t="s">
        <v>3</v>
      </c>
      <c r="C28" s="133">
        <f t="shared" ref="C28:K28" si="3">SUM(C22:C27)</f>
        <v>4.6006944444444434E-2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1.5740740740740741E-3</v>
      </c>
      <c r="H28" s="133">
        <f t="shared" si="3"/>
        <v>0</v>
      </c>
      <c r="I28" s="133">
        <f t="shared" si="3"/>
        <v>0</v>
      </c>
      <c r="J28" s="133">
        <f>SUM(J22:J27)</f>
        <v>9.3750000000000018E-4</v>
      </c>
      <c r="K28" s="142">
        <f t="shared" si="3"/>
        <v>4.8518518518518516E-2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0.20726851851851841</v>
      </c>
      <c r="D30" s="133">
        <f t="shared" si="4"/>
        <v>2.3842592592592578E-3</v>
      </c>
      <c r="E30" s="133">
        <f t="shared" si="4"/>
        <v>0</v>
      </c>
      <c r="F30" s="133">
        <f t="shared" si="4"/>
        <v>0</v>
      </c>
      <c r="G30" s="133">
        <f t="shared" si="4"/>
        <v>4.0763888888888856E-2</v>
      </c>
      <c r="H30" s="133">
        <f t="shared" si="4"/>
        <v>0</v>
      </c>
      <c r="I30" s="133">
        <f t="shared" si="4"/>
        <v>0</v>
      </c>
      <c r="J30" s="143">
        <f>SUM(J19,J28)</f>
        <v>2.2337962962962962E-2</v>
      </c>
      <c r="K30" s="144">
        <f t="shared" si="4"/>
        <v>0.27275462962962954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2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157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2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2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 x14ac:dyDescent="0.3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25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 x14ac:dyDescent="0.3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 x14ac:dyDescent="0.3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view="pageBreakPreview" zoomScale="80" zoomScaleNormal="80" zoomScaleSheetLayoutView="8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3" t="s">
        <v>40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1.82407407407407E-2</v>
      </c>
      <c r="D7" s="12">
        <f t="shared" ref="D7:D18" si="0">IFERROR(C7/C$19,0)</f>
        <v>0.32058584214808733</v>
      </c>
      <c r="E7" s="12">
        <f t="shared" ref="E7:E18" si="1">IFERROR(C7/C$30,0)</f>
        <v>0.15156760915560658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1.82407407407407E-2</v>
      </c>
      <c r="J7" s="12">
        <f t="shared" ref="J7:J18" si="4">IFERROR(I7/I$19,0)</f>
        <v>0.32058584214808733</v>
      </c>
      <c r="K7" s="14">
        <f t="shared" ref="K7:K18" si="5">IFERROR(I7/I$30,0)</f>
        <v>0.15156760915560658</v>
      </c>
    </row>
    <row r="8" spans="2:11" x14ac:dyDescent="0.25">
      <c r="B8" s="150" t="s">
        <v>116</v>
      </c>
      <c r="C8" s="11">
        <v>1.6701388888888901E-2</v>
      </c>
      <c r="D8" s="12">
        <f t="shared" si="0"/>
        <v>0.29353132628153006</v>
      </c>
      <c r="E8" s="12">
        <f t="shared" si="1"/>
        <v>0.13877668782458183</v>
      </c>
      <c r="F8" s="11">
        <v>0</v>
      </c>
      <c r="G8" s="12">
        <f t="shared" si="2"/>
        <v>0</v>
      </c>
      <c r="H8" s="12">
        <f t="shared" si="3"/>
        <v>0</v>
      </c>
      <c r="I8" s="11">
        <v>1.6701388888888901E-2</v>
      </c>
      <c r="J8" s="12">
        <f t="shared" si="4"/>
        <v>0.29353132628153006</v>
      </c>
      <c r="K8" s="14">
        <f t="shared" si="5"/>
        <v>0.13877668782458183</v>
      </c>
    </row>
    <row r="9" spans="2:11" x14ac:dyDescent="0.25">
      <c r="B9" s="10" t="s">
        <v>51</v>
      </c>
      <c r="C9" s="11">
        <v>4.0393518518518504E-3</v>
      </c>
      <c r="D9" s="12">
        <f t="shared" si="0"/>
        <v>7.0992676973148913E-2</v>
      </c>
      <c r="E9" s="12">
        <f t="shared" si="1"/>
        <v>3.3564146951336797E-2</v>
      </c>
      <c r="F9" s="11">
        <v>0</v>
      </c>
      <c r="G9" s="12">
        <f t="shared" si="2"/>
        <v>0</v>
      </c>
      <c r="H9" s="12">
        <f t="shared" si="3"/>
        <v>0</v>
      </c>
      <c r="I9" s="11">
        <v>4.0393518518518504E-3</v>
      </c>
      <c r="J9" s="12">
        <f t="shared" si="4"/>
        <v>7.0992676973148913E-2</v>
      </c>
      <c r="K9" s="14">
        <f t="shared" si="5"/>
        <v>3.3564146951336797E-2</v>
      </c>
    </row>
    <row r="10" spans="2:11" x14ac:dyDescent="0.25">
      <c r="B10" s="10" t="s">
        <v>11</v>
      </c>
      <c r="C10" s="11">
        <v>8.4375000000000006E-3</v>
      </c>
      <c r="D10" s="12">
        <f t="shared" si="0"/>
        <v>0.14829129373474378</v>
      </c>
      <c r="E10" s="12">
        <f t="shared" si="1"/>
        <v>7.0109636468551687E-2</v>
      </c>
      <c r="F10" s="11">
        <v>0</v>
      </c>
      <c r="G10" s="12">
        <f t="shared" si="2"/>
        <v>0</v>
      </c>
      <c r="H10" s="12">
        <f t="shared" si="3"/>
        <v>0</v>
      </c>
      <c r="I10" s="11">
        <v>8.4375000000000006E-3</v>
      </c>
      <c r="J10" s="12">
        <f t="shared" si="4"/>
        <v>0.14829129373474378</v>
      </c>
      <c r="K10" s="14">
        <f t="shared" si="5"/>
        <v>7.0109636468551687E-2</v>
      </c>
    </row>
    <row r="11" spans="2:11" x14ac:dyDescent="0.25">
      <c r="B11" s="10" t="s">
        <v>12</v>
      </c>
      <c r="C11" s="11">
        <v>1.6087962962963E-3</v>
      </c>
      <c r="D11" s="12">
        <f t="shared" si="0"/>
        <v>2.8275020341741331E-2</v>
      </c>
      <c r="E11" s="12">
        <f t="shared" si="1"/>
        <v>1.3367955376033891E-2</v>
      </c>
      <c r="F11" s="11">
        <v>0</v>
      </c>
      <c r="G11" s="12">
        <f t="shared" si="2"/>
        <v>0</v>
      </c>
      <c r="H11" s="12">
        <f t="shared" si="3"/>
        <v>0</v>
      </c>
      <c r="I11" s="11">
        <v>1.6087962962963E-3</v>
      </c>
      <c r="J11" s="12">
        <f t="shared" si="4"/>
        <v>2.8275020341741331E-2</v>
      </c>
      <c r="K11" s="14">
        <f t="shared" si="5"/>
        <v>1.3367955376033891E-2</v>
      </c>
    </row>
    <row r="12" spans="2:11" x14ac:dyDescent="0.25">
      <c r="B12" s="10" t="s">
        <v>182</v>
      </c>
      <c r="C12" s="11">
        <v>3.9583333333333302E-3</v>
      </c>
      <c r="D12" s="12">
        <f t="shared" si="0"/>
        <v>6.9568755085435294E-2</v>
      </c>
      <c r="E12" s="12">
        <f t="shared" si="1"/>
        <v>3.2890940565493354E-2</v>
      </c>
      <c r="F12" s="11">
        <v>0</v>
      </c>
      <c r="G12" s="12">
        <f t="shared" si="2"/>
        <v>0</v>
      </c>
      <c r="H12" s="12">
        <f t="shared" si="3"/>
        <v>0</v>
      </c>
      <c r="I12" s="11">
        <v>3.9583333333333302E-3</v>
      </c>
      <c r="J12" s="12">
        <f t="shared" si="4"/>
        <v>6.9568755085435294E-2</v>
      </c>
      <c r="K12" s="14">
        <f t="shared" si="5"/>
        <v>3.2890940565493354E-2</v>
      </c>
    </row>
    <row r="13" spans="2:11" x14ac:dyDescent="0.25">
      <c r="B13" s="10" t="s">
        <v>123</v>
      </c>
      <c r="C13" s="11">
        <v>2.6620370370370399E-4</v>
      </c>
      <c r="D13" s="12">
        <f t="shared" si="0"/>
        <v>4.6786004882017973E-3</v>
      </c>
      <c r="E13" s="12">
        <f t="shared" si="1"/>
        <v>2.2119638391998498E-3</v>
      </c>
      <c r="F13" s="11">
        <v>0</v>
      </c>
      <c r="G13" s="12">
        <f t="shared" si="2"/>
        <v>0</v>
      </c>
      <c r="H13" s="12">
        <f t="shared" si="3"/>
        <v>0</v>
      </c>
      <c r="I13" s="11">
        <v>2.6620370370370399E-4</v>
      </c>
      <c r="J13" s="12">
        <f t="shared" si="4"/>
        <v>4.6786004882017973E-3</v>
      </c>
      <c r="K13" s="14">
        <f t="shared" si="5"/>
        <v>2.2119638391998498E-3</v>
      </c>
    </row>
    <row r="14" spans="2:1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225</v>
      </c>
      <c r="C15" s="11">
        <v>3.3564814814814801E-4</v>
      </c>
      <c r="D15" s="12">
        <f t="shared" si="0"/>
        <v>5.8991049633848663E-3</v>
      </c>
      <c r="E15" s="12">
        <f t="shared" si="1"/>
        <v>2.7889978842085021E-3</v>
      </c>
      <c r="F15" s="11">
        <v>0</v>
      </c>
      <c r="G15" s="12">
        <f t="shared" si="2"/>
        <v>0</v>
      </c>
      <c r="H15" s="12">
        <f t="shared" si="3"/>
        <v>0</v>
      </c>
      <c r="I15" s="11">
        <v>3.3564814814814801E-4</v>
      </c>
      <c r="J15" s="12">
        <f t="shared" si="4"/>
        <v>5.8991049633848663E-3</v>
      </c>
      <c r="K15" s="14">
        <f t="shared" si="5"/>
        <v>2.7889978842085021E-3</v>
      </c>
    </row>
    <row r="16" spans="2:1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3.3101851851851899E-3</v>
      </c>
      <c r="D18" s="12">
        <f t="shared" si="0"/>
        <v>5.8177379983726719E-2</v>
      </c>
      <c r="E18" s="12">
        <f t="shared" si="1"/>
        <v>2.7505289478745965E-2</v>
      </c>
      <c r="F18" s="11">
        <v>0</v>
      </c>
      <c r="G18" s="12">
        <f t="shared" si="2"/>
        <v>0</v>
      </c>
      <c r="H18" s="12">
        <f t="shared" si="3"/>
        <v>0</v>
      </c>
      <c r="I18" s="11">
        <v>3.3101851851851899E-3</v>
      </c>
      <c r="J18" s="12">
        <f t="shared" si="4"/>
        <v>5.8177379983726719E-2</v>
      </c>
      <c r="K18" s="14">
        <f t="shared" si="5"/>
        <v>2.7505289478745965E-2</v>
      </c>
    </row>
    <row r="19" spans="2:11" ht="16.5" thickTop="1" thickBot="1" x14ac:dyDescent="0.3">
      <c r="B19" s="31" t="s">
        <v>3</v>
      </c>
      <c r="C19" s="32">
        <f>SUM(C7:C18)</f>
        <v>5.6898148148148121E-2</v>
      </c>
      <c r="D19" s="33">
        <f>IFERROR(SUM(D7:D18),0)</f>
        <v>1</v>
      </c>
      <c r="E19" s="33">
        <f>IFERROR(SUM(E7:E18),0)</f>
        <v>0.47278322754375846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5.6898148148148121E-2</v>
      </c>
      <c r="J19" s="33">
        <f>IFERROR(SUM(J7:J18),0)</f>
        <v>1</v>
      </c>
      <c r="K19" s="34">
        <f>IFERROR(SUM(K7:K18),0)</f>
        <v>0.47278322754375846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7.8472222222222207E-3</v>
      </c>
      <c r="D22" s="19"/>
      <c r="E22" s="12">
        <f>IFERROR(C22/C$30,0)</f>
        <v>6.5204847085978096E-2</v>
      </c>
      <c r="F22" s="11">
        <v>0</v>
      </c>
      <c r="G22" s="19"/>
      <c r="H22" s="12">
        <f>IFERROR(F22/F$30,0)</f>
        <v>0</v>
      </c>
      <c r="I22" s="11">
        <v>7.8472222222222207E-3</v>
      </c>
      <c r="J22" s="19"/>
      <c r="K22" s="14">
        <f>IFERROR(I22/I$30,0)</f>
        <v>6.5204847085978096E-2</v>
      </c>
    </row>
    <row r="23" spans="2:11" x14ac:dyDescent="0.25">
      <c r="B23" s="18" t="s">
        <v>16</v>
      </c>
      <c r="C23" s="11">
        <v>8.9120370370370395E-4</v>
      </c>
      <c r="D23" s="19"/>
      <c r="E23" s="12">
        <f t="shared" ref="E23:E27" si="6">IFERROR(C23/C$30,0)</f>
        <v>7.4052702442777519E-3</v>
      </c>
      <c r="F23" s="11">
        <v>0</v>
      </c>
      <c r="G23" s="19"/>
      <c r="H23" s="12">
        <f t="shared" ref="H23:H27" si="7">IFERROR(F23/F$30,0)</f>
        <v>0</v>
      </c>
      <c r="I23" s="11">
        <v>8.9120370370370395E-4</v>
      </c>
      <c r="J23" s="19"/>
      <c r="K23" s="14">
        <f t="shared" ref="K23:K27" si="8">IFERROR(I23/I$30,0)</f>
        <v>7.4052702442777519E-3</v>
      </c>
    </row>
    <row r="24" spans="2:11" x14ac:dyDescent="0.25">
      <c r="B24" s="18" t="s">
        <v>17</v>
      </c>
      <c r="C24" s="11">
        <v>1.38888888888889E-4</v>
      </c>
      <c r="D24" s="19"/>
      <c r="E24" s="12">
        <f t="shared" si="6"/>
        <v>1.1540680900173125E-3</v>
      </c>
      <c r="F24" s="11">
        <v>0</v>
      </c>
      <c r="G24" s="19"/>
      <c r="H24" s="12">
        <f t="shared" si="7"/>
        <v>0</v>
      </c>
      <c r="I24" s="11">
        <v>1.38888888888889E-4</v>
      </c>
      <c r="J24" s="19"/>
      <c r="K24" s="14">
        <f t="shared" si="8"/>
        <v>1.1540680900173125E-3</v>
      </c>
    </row>
    <row r="25" spans="2:11" x14ac:dyDescent="0.25">
      <c r="B25" s="18" t="s">
        <v>18</v>
      </c>
      <c r="C25" s="11">
        <v>2.2083333333333299E-2</v>
      </c>
      <c r="D25" s="19"/>
      <c r="E25" s="12">
        <f t="shared" si="6"/>
        <v>0.18349682631275227</v>
      </c>
      <c r="F25" s="11">
        <v>0</v>
      </c>
      <c r="G25" s="19"/>
      <c r="H25" s="12">
        <f t="shared" si="7"/>
        <v>0</v>
      </c>
      <c r="I25" s="11">
        <v>2.2083333333333299E-2</v>
      </c>
      <c r="J25" s="19"/>
      <c r="K25" s="14">
        <f t="shared" si="8"/>
        <v>0.18349682631275227</v>
      </c>
    </row>
    <row r="26" spans="2:11" x14ac:dyDescent="0.25">
      <c r="B26" s="18" t="s">
        <v>19</v>
      </c>
      <c r="C26" s="11">
        <v>3.09375E-2</v>
      </c>
      <c r="D26" s="19"/>
      <c r="E26" s="12">
        <f t="shared" si="6"/>
        <v>0.25706866705135617</v>
      </c>
      <c r="F26" s="11">
        <v>0</v>
      </c>
      <c r="G26" s="19"/>
      <c r="H26" s="12">
        <f t="shared" si="7"/>
        <v>0</v>
      </c>
      <c r="I26" s="11">
        <v>3.09375E-2</v>
      </c>
      <c r="J26" s="19"/>
      <c r="K26" s="14">
        <f t="shared" si="8"/>
        <v>0.25706866705135617</v>
      </c>
    </row>
    <row r="27" spans="2:11" ht="15.75" thickBot="1" x14ac:dyDescent="0.3">
      <c r="B27" s="23" t="s">
        <v>20</v>
      </c>
      <c r="C27" s="20">
        <v>1.55092592592593E-3</v>
      </c>
      <c r="D27" s="24"/>
      <c r="E27" s="21">
        <f t="shared" si="6"/>
        <v>1.2887093671860013E-2</v>
      </c>
      <c r="F27" s="20">
        <v>0</v>
      </c>
      <c r="G27" s="24"/>
      <c r="H27" s="21">
        <f t="shared" si="7"/>
        <v>0</v>
      </c>
      <c r="I27" s="20">
        <v>1.55092592592593E-3</v>
      </c>
      <c r="J27" s="24"/>
      <c r="K27" s="22">
        <f t="shared" si="8"/>
        <v>1.2887093671860013E-2</v>
      </c>
    </row>
    <row r="28" spans="2:11" ht="16.5" thickTop="1" thickBot="1" x14ac:dyDescent="0.3">
      <c r="B28" s="31" t="s">
        <v>3</v>
      </c>
      <c r="C28" s="32">
        <f>SUM(C22:C27)</f>
        <v>6.3449074074074047E-2</v>
      </c>
      <c r="D28" s="33"/>
      <c r="E28" s="33">
        <f>IFERROR(SUM(E22:E27),0)</f>
        <v>0.52721677245624166</v>
      </c>
      <c r="F28" s="32">
        <f>SUM(F22:F27)</f>
        <v>0</v>
      </c>
      <c r="G28" s="33"/>
      <c r="H28" s="33">
        <f>IFERROR(SUM(H22:H27),0)</f>
        <v>0</v>
      </c>
      <c r="I28" s="32">
        <f>SUM(I22:I27)</f>
        <v>6.3449074074074047E-2</v>
      </c>
      <c r="J28" s="33"/>
      <c r="K28" s="34">
        <f>IFERROR(SUM(K22:K27),0)</f>
        <v>0.52721677245624166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0.12034722222222216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0.12034722222222216</v>
      </c>
      <c r="J30" s="35"/>
      <c r="K30" s="38">
        <f>IFERROR(SUM(K19,K28),0)</f>
        <v>1</v>
      </c>
    </row>
    <row r="31" spans="2:1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2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158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25">
      <c r="B8" s="147" t="s">
        <v>116</v>
      </c>
      <c r="C8" s="132">
        <v>4.8379629629629597E-3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4.8379629629629597E-3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7.9976851851851893E-3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7.9976851851851893E-3</v>
      </c>
    </row>
    <row r="11" spans="2:11" x14ac:dyDescent="0.25">
      <c r="B11" s="43" t="s">
        <v>12</v>
      </c>
      <c r="C11" s="132">
        <v>3.26388888888889E-3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3.26388888888889E-3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 x14ac:dyDescent="0.3">
      <c r="B19" s="60" t="s">
        <v>3</v>
      </c>
      <c r="C19" s="133">
        <f t="shared" ref="C19:K19" si="1">SUM(C7:C18)</f>
        <v>1.6099537037037037E-2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1.6099537037037037E-2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/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1.1898148148148147E-2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1.1898148148148147E-2</v>
      </c>
    </row>
    <row r="26" spans="2:11" x14ac:dyDescent="0.25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 x14ac:dyDescent="0.3">
      <c r="B27" s="55" t="s">
        <v>20</v>
      </c>
      <c r="C27" s="138"/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 x14ac:dyDescent="0.3">
      <c r="B28" s="60" t="s">
        <v>3</v>
      </c>
      <c r="C28" s="133">
        <f t="shared" ref="C28:K28" si="3">SUM(C22:C27)</f>
        <v>1.1898148148148147E-2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1.1898148148148147E-2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2.7997685185185184E-2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2.7997685185185184E-2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2"/>
  <sheetViews>
    <sheetView showGridLines="0" showZeros="0" view="pageBreakPreview" zoomScaleNormal="10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 x14ac:dyDescent="0.25">
      <c r="B1" s="148"/>
      <c r="C1" s="149"/>
      <c r="D1" s="149"/>
      <c r="E1" s="149"/>
      <c r="F1" s="149"/>
      <c r="G1" s="149"/>
      <c r="H1" s="149"/>
      <c r="I1" s="149"/>
      <c r="J1" s="149"/>
      <c r="K1" s="149"/>
    </row>
    <row r="2" spans="2:11" ht="15.75" thickBot="1" x14ac:dyDescent="0.3"/>
    <row r="3" spans="2:11" x14ac:dyDescent="0.25">
      <c r="B3" s="194" t="s">
        <v>159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2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2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 x14ac:dyDescent="0.3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25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 x14ac:dyDescent="0.3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 x14ac:dyDescent="0.3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2"/>
  <sheetViews>
    <sheetView showGridLines="0" showZeros="0" view="pageBreakPreview" zoomScale="90" zoomScaleNormal="90" zoomScaleSheetLayoutView="9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160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227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139</v>
      </c>
      <c r="D5" s="178" t="s">
        <v>140</v>
      </c>
      <c r="E5" s="178" t="s">
        <v>141</v>
      </c>
      <c r="F5" s="178" t="s">
        <v>142</v>
      </c>
      <c r="G5" s="178" t="s">
        <v>143</v>
      </c>
      <c r="H5" s="179" t="s">
        <v>144</v>
      </c>
      <c r="I5" s="178" t="s">
        <v>145</v>
      </c>
      <c r="J5" s="178" t="s">
        <v>146</v>
      </c>
      <c r="K5" s="179" t="s">
        <v>3</v>
      </c>
    </row>
    <row r="6" spans="2:11" x14ac:dyDescent="0.2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2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 x14ac:dyDescent="0.2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2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2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25">
      <c r="B12" s="43" t="s">
        <v>182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25">
      <c r="B13" s="43" t="s">
        <v>123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25">
      <c r="B14" s="43" t="s">
        <v>124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25">
      <c r="B15" s="43" t="s">
        <v>226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25">
      <c r="B16" s="43" t="s">
        <v>205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25">
      <c r="B17" s="43" t="s">
        <v>183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 x14ac:dyDescent="0.3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 x14ac:dyDescent="0.3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 x14ac:dyDescent="0.25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 x14ac:dyDescent="0.25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 x14ac:dyDescent="0.25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25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 x14ac:dyDescent="0.3">
      <c r="B27" s="55" t="s">
        <v>20</v>
      </c>
      <c r="C27" s="138"/>
      <c r="D27" s="138"/>
      <c r="E27" s="138"/>
      <c r="F27" s="138"/>
      <c r="G27" s="138"/>
      <c r="H27" s="138"/>
      <c r="I27" s="139"/>
      <c r="J27" s="140"/>
      <c r="K27" s="141">
        <f t="shared" si="2"/>
        <v>0</v>
      </c>
    </row>
    <row r="28" spans="2:11" ht="16.5" thickTop="1" thickBot="1" x14ac:dyDescent="0.3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 x14ac:dyDescent="0.3"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66" customHeight="1" thickBot="1" x14ac:dyDescent="0.3">
      <c r="B32" s="204" t="s">
        <v>181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70" zoomScaleNormal="7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63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s="76" customFormat="1" ht="24" customHeight="1" x14ac:dyDescent="0.25">
      <c r="B5" s="77" t="s">
        <v>10</v>
      </c>
      <c r="C5" s="78" t="s">
        <v>62</v>
      </c>
      <c r="D5" s="231" t="s">
        <v>5</v>
      </c>
    </row>
    <row r="6" spans="2:4" s="76" customFormat="1" ht="24" customHeight="1" x14ac:dyDescent="0.25">
      <c r="B6" s="80" t="s">
        <v>119</v>
      </c>
      <c r="C6" s="81">
        <v>1.64814814814815E-2</v>
      </c>
      <c r="D6" s="82">
        <v>0.13633317376735299</v>
      </c>
    </row>
    <row r="7" spans="2:4" s="76" customFormat="1" ht="24" customHeight="1" x14ac:dyDescent="0.25">
      <c r="B7" s="80" t="s">
        <v>76</v>
      </c>
      <c r="C7" s="81">
        <v>1.5706018518518501E-2</v>
      </c>
      <c r="D7" s="82">
        <v>0.12991862134992799</v>
      </c>
    </row>
    <row r="8" spans="2:4" s="76" customFormat="1" ht="24" customHeight="1" x14ac:dyDescent="0.25">
      <c r="B8" s="80" t="s">
        <v>118</v>
      </c>
      <c r="C8" s="81">
        <v>1.13773148148148E-2</v>
      </c>
      <c r="D8" s="82">
        <v>9.4112015318334102E-2</v>
      </c>
    </row>
    <row r="9" spans="2:4" s="76" customFormat="1" ht="24" customHeight="1" x14ac:dyDescent="0.25">
      <c r="B9" s="80" t="s">
        <v>120</v>
      </c>
      <c r="C9" s="81">
        <v>7.7314814814814798E-3</v>
      </c>
      <c r="D9" s="82">
        <v>6.3954044997606499E-2</v>
      </c>
    </row>
    <row r="10" spans="2:4" s="76" customFormat="1" ht="24" customHeight="1" x14ac:dyDescent="0.25">
      <c r="B10" s="80" t="s">
        <v>77</v>
      </c>
      <c r="C10" s="81">
        <v>5.2430555555555598E-3</v>
      </c>
      <c r="D10" s="82">
        <v>4.3370033508855897E-2</v>
      </c>
    </row>
    <row r="11" spans="2:4" s="76" customFormat="1" ht="24" customHeight="1" x14ac:dyDescent="0.25">
      <c r="B11" s="80" t="s">
        <v>234</v>
      </c>
      <c r="C11" s="81">
        <v>4.6296296296296302E-3</v>
      </c>
      <c r="D11" s="82">
        <v>3.8295835327908097E-2</v>
      </c>
    </row>
    <row r="12" spans="2:4" s="76" customFormat="1" ht="24" customHeight="1" x14ac:dyDescent="0.25">
      <c r="B12" s="80" t="s">
        <v>235</v>
      </c>
      <c r="C12" s="81">
        <v>4.43287037037037E-3</v>
      </c>
      <c r="D12" s="82">
        <v>3.6668262326472002E-2</v>
      </c>
    </row>
    <row r="13" spans="2:4" s="76" customFormat="1" ht="24" customHeight="1" x14ac:dyDescent="0.25">
      <c r="B13" s="80" t="s">
        <v>236</v>
      </c>
      <c r="C13" s="81">
        <v>3.1944444444444399E-3</v>
      </c>
      <c r="D13" s="82">
        <v>2.6424126376256601E-2</v>
      </c>
    </row>
    <row r="14" spans="2:4" s="76" customFormat="1" ht="24" customHeight="1" x14ac:dyDescent="0.25">
      <c r="B14" s="80" t="s">
        <v>81</v>
      </c>
      <c r="C14" s="81">
        <v>2.9745370370370399E-3</v>
      </c>
      <c r="D14" s="82">
        <v>2.46050741981809E-2</v>
      </c>
    </row>
    <row r="15" spans="2:4" s="76" customFormat="1" ht="24" customHeight="1" x14ac:dyDescent="0.25">
      <c r="B15" s="80" t="s">
        <v>184</v>
      </c>
      <c r="C15" s="81">
        <v>2.8356481481481501E-3</v>
      </c>
      <c r="D15" s="82">
        <v>2.3456199138343702E-2</v>
      </c>
    </row>
    <row r="16" spans="2:4" s="76" customFormat="1" ht="24" customHeight="1" x14ac:dyDescent="0.25">
      <c r="B16" s="80" t="s">
        <v>80</v>
      </c>
      <c r="C16" s="81">
        <v>2.6736111111111101E-3</v>
      </c>
      <c r="D16" s="82">
        <v>2.21158449018669E-2</v>
      </c>
    </row>
    <row r="17" spans="2:4" s="76" customFormat="1" ht="24" customHeight="1" x14ac:dyDescent="0.25">
      <c r="B17" s="80" t="s">
        <v>187</v>
      </c>
      <c r="C17" s="81">
        <v>1.8171296296296299E-3</v>
      </c>
      <c r="D17" s="82">
        <v>1.50311153662039E-2</v>
      </c>
    </row>
    <row r="18" spans="2:4" s="76" customFormat="1" ht="24" customHeight="1" x14ac:dyDescent="0.25">
      <c r="B18" s="80" t="s">
        <v>191</v>
      </c>
      <c r="C18" s="81">
        <v>1.65509259259259E-3</v>
      </c>
      <c r="D18" s="82">
        <v>1.36907611297271E-2</v>
      </c>
    </row>
    <row r="19" spans="2:4" s="76" customFormat="1" ht="24" customHeight="1" x14ac:dyDescent="0.25">
      <c r="B19" s="80" t="s">
        <v>206</v>
      </c>
      <c r="C19" s="81">
        <v>1.6435185185185201E-3</v>
      </c>
      <c r="D19" s="82">
        <v>1.35950215414074E-2</v>
      </c>
    </row>
    <row r="20" spans="2:4" s="76" customFormat="1" ht="24" customHeight="1" x14ac:dyDescent="0.25">
      <c r="B20" s="80" t="s">
        <v>122</v>
      </c>
      <c r="C20" s="81">
        <v>1.46990740740741E-3</v>
      </c>
      <c r="D20" s="82">
        <v>1.21589277166108E-2</v>
      </c>
    </row>
    <row r="21" spans="2:4" s="76" customFormat="1" ht="24" customHeight="1" x14ac:dyDescent="0.25">
      <c r="B21" s="80" t="s">
        <v>237</v>
      </c>
      <c r="C21" s="81">
        <v>1.35416666666667E-3</v>
      </c>
      <c r="D21" s="82">
        <v>1.12015318334131E-2</v>
      </c>
    </row>
    <row r="22" spans="2:4" s="76" customFormat="1" ht="24" customHeight="1" x14ac:dyDescent="0.25">
      <c r="B22" s="80" t="s">
        <v>224</v>
      </c>
      <c r="C22" s="81">
        <v>1.2384259259259299E-3</v>
      </c>
      <c r="D22" s="82">
        <v>1.0244135950215401E-2</v>
      </c>
    </row>
    <row r="23" spans="2:4" s="76" customFormat="1" ht="24" customHeight="1" x14ac:dyDescent="0.25">
      <c r="B23" s="80" t="s">
        <v>186</v>
      </c>
      <c r="C23" s="81">
        <v>1.2037037037037001E-3</v>
      </c>
      <c r="D23" s="82">
        <v>9.9569171852560995E-3</v>
      </c>
    </row>
    <row r="24" spans="2:4" s="76" customFormat="1" ht="24" customHeight="1" x14ac:dyDescent="0.25">
      <c r="B24" s="80" t="s">
        <v>189</v>
      </c>
      <c r="C24" s="81">
        <v>1.1458333333333301E-3</v>
      </c>
      <c r="D24" s="82">
        <v>9.4782192436572502E-3</v>
      </c>
    </row>
    <row r="25" spans="2:4" s="76" customFormat="1" ht="24" customHeight="1" x14ac:dyDescent="0.25">
      <c r="B25" s="80" t="s">
        <v>214</v>
      </c>
      <c r="C25" s="81">
        <v>1.1458333333333301E-3</v>
      </c>
      <c r="D25" s="82">
        <v>9.4782192436572502E-3</v>
      </c>
    </row>
    <row r="26" spans="2:4" s="76" customFormat="1" ht="24" customHeight="1" thickBot="1" x14ac:dyDescent="0.3">
      <c r="B26" s="83" t="s">
        <v>209</v>
      </c>
      <c r="C26" s="84">
        <v>1.1458333333333301E-3</v>
      </c>
      <c r="D26" s="85">
        <v>9.4782192436572502E-3</v>
      </c>
    </row>
    <row r="27" spans="2:4" x14ac:dyDescent="0.25">
      <c r="C27" s="1" t="s">
        <v>117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zoomScale="80" zoomScaleNormal="80" zoomScaleSheetLayoutView="8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73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s="76" customFormat="1" ht="24" customHeight="1" x14ac:dyDescent="0.25">
      <c r="B5" s="86" t="s">
        <v>10</v>
      </c>
      <c r="C5" s="87" t="s">
        <v>62</v>
      </c>
      <c r="D5" s="88" t="s">
        <v>5</v>
      </c>
    </row>
    <row r="6" spans="2:4" s="76" customFormat="1" ht="24" customHeight="1" x14ac:dyDescent="0.25">
      <c r="B6" s="80" t="s">
        <v>76</v>
      </c>
      <c r="C6" s="81">
        <v>4.7453703703703703E-3</v>
      </c>
      <c r="D6" s="82">
        <v>0.145390070921986</v>
      </c>
    </row>
    <row r="7" spans="2:4" s="76" customFormat="1" ht="24" customHeight="1" x14ac:dyDescent="0.25">
      <c r="B7" s="80" t="s">
        <v>119</v>
      </c>
      <c r="C7" s="81">
        <v>4.2013888888888899E-3</v>
      </c>
      <c r="D7" s="82">
        <v>0.128723404255319</v>
      </c>
    </row>
    <row r="8" spans="2:4" s="76" customFormat="1" ht="24" customHeight="1" x14ac:dyDescent="0.25">
      <c r="B8" s="80" t="s">
        <v>118</v>
      </c>
      <c r="C8" s="81">
        <v>3.26388888888889E-3</v>
      </c>
      <c r="D8" s="82">
        <v>0.1</v>
      </c>
    </row>
    <row r="9" spans="2:4" s="76" customFormat="1" ht="24" customHeight="1" x14ac:dyDescent="0.25">
      <c r="B9" s="80" t="s">
        <v>120</v>
      </c>
      <c r="C9" s="81">
        <v>2.6273148148148102E-3</v>
      </c>
      <c r="D9" s="82">
        <v>8.0496453900709197E-2</v>
      </c>
    </row>
    <row r="10" spans="2:4" s="76" customFormat="1" ht="24" customHeight="1" x14ac:dyDescent="0.25">
      <c r="B10" s="80" t="s">
        <v>77</v>
      </c>
      <c r="C10" s="81">
        <v>1.6087962962963E-3</v>
      </c>
      <c r="D10" s="82">
        <v>4.9290780141844001E-2</v>
      </c>
    </row>
    <row r="11" spans="2:4" s="76" customFormat="1" ht="24" customHeight="1" x14ac:dyDescent="0.25">
      <c r="B11" s="80" t="s">
        <v>234</v>
      </c>
      <c r="C11" s="81">
        <v>1.2847222222222201E-3</v>
      </c>
      <c r="D11" s="82">
        <v>3.9361702127659597E-2</v>
      </c>
    </row>
    <row r="12" spans="2:4" s="76" customFormat="1" ht="24" customHeight="1" x14ac:dyDescent="0.25">
      <c r="B12" s="80" t="s">
        <v>206</v>
      </c>
      <c r="C12" s="81">
        <v>1.13425925925926E-3</v>
      </c>
      <c r="D12" s="82">
        <v>3.4751773049645399E-2</v>
      </c>
    </row>
    <row r="13" spans="2:4" s="76" customFormat="1" ht="24" customHeight="1" x14ac:dyDescent="0.25">
      <c r="B13" s="80" t="s">
        <v>235</v>
      </c>
      <c r="C13" s="81">
        <v>9.9537037037036999E-4</v>
      </c>
      <c r="D13" s="82">
        <v>3.0496453900709201E-2</v>
      </c>
    </row>
    <row r="14" spans="2:4" s="76" customFormat="1" ht="24" customHeight="1" x14ac:dyDescent="0.25">
      <c r="B14" s="80" t="s">
        <v>80</v>
      </c>
      <c r="C14" s="81">
        <v>7.7546296296296304E-4</v>
      </c>
      <c r="D14" s="82">
        <v>2.3758865248226901E-2</v>
      </c>
    </row>
    <row r="15" spans="2:4" s="76" customFormat="1" ht="24" customHeight="1" x14ac:dyDescent="0.25">
      <c r="B15" s="80" t="s">
        <v>191</v>
      </c>
      <c r="C15" s="81">
        <v>6.2500000000000001E-4</v>
      </c>
      <c r="D15" s="82">
        <v>1.9148936170212801E-2</v>
      </c>
    </row>
    <row r="16" spans="2:4" s="76" customFormat="1" ht="24" customHeight="1" x14ac:dyDescent="0.25">
      <c r="B16" s="80" t="s">
        <v>184</v>
      </c>
      <c r="C16" s="81">
        <v>5.20833333333333E-4</v>
      </c>
      <c r="D16" s="82">
        <v>1.5957446808510599E-2</v>
      </c>
    </row>
    <row r="17" spans="2:4" s="76" customFormat="1" ht="24" customHeight="1" x14ac:dyDescent="0.25">
      <c r="B17" s="80" t="s">
        <v>122</v>
      </c>
      <c r="C17" s="81">
        <v>4.8611111111111099E-4</v>
      </c>
      <c r="D17" s="82">
        <v>1.48936170212766E-2</v>
      </c>
    </row>
    <row r="18" spans="2:4" s="76" customFormat="1" ht="24" customHeight="1" x14ac:dyDescent="0.25">
      <c r="B18" s="80" t="s">
        <v>236</v>
      </c>
      <c r="C18" s="81">
        <v>4.6296296296296298E-4</v>
      </c>
      <c r="D18" s="82">
        <v>1.41843971631206E-2</v>
      </c>
    </row>
    <row r="19" spans="2:4" s="76" customFormat="1" ht="24" customHeight="1" x14ac:dyDescent="0.25">
      <c r="B19" s="80" t="s">
        <v>81</v>
      </c>
      <c r="C19" s="81">
        <v>4.6296296296296298E-4</v>
      </c>
      <c r="D19" s="82">
        <v>1.41843971631206E-2</v>
      </c>
    </row>
    <row r="20" spans="2:4" s="76" customFormat="1" ht="24" customHeight="1" x14ac:dyDescent="0.25">
      <c r="B20" s="80" t="s">
        <v>192</v>
      </c>
      <c r="C20" s="81">
        <v>4.3981481481481503E-4</v>
      </c>
      <c r="D20" s="82">
        <v>1.3475177304964499E-2</v>
      </c>
    </row>
    <row r="21" spans="2:4" s="76" customFormat="1" ht="24" customHeight="1" x14ac:dyDescent="0.25">
      <c r="B21" s="80" t="s">
        <v>190</v>
      </c>
      <c r="C21" s="81">
        <v>4.1666666666666702E-4</v>
      </c>
      <c r="D21" s="82">
        <v>1.27659574468085E-2</v>
      </c>
    </row>
    <row r="22" spans="2:4" s="76" customFormat="1" ht="24" customHeight="1" x14ac:dyDescent="0.25">
      <c r="B22" s="80" t="s">
        <v>237</v>
      </c>
      <c r="C22" s="81">
        <v>3.9351851851851901E-4</v>
      </c>
      <c r="D22" s="82">
        <v>1.20567375886525E-2</v>
      </c>
    </row>
    <row r="23" spans="2:4" s="76" customFormat="1" ht="24" customHeight="1" x14ac:dyDescent="0.25">
      <c r="B23" s="80" t="s">
        <v>207</v>
      </c>
      <c r="C23" s="81">
        <v>3.8194444444444398E-4</v>
      </c>
      <c r="D23" s="82">
        <v>1.1702127659574501E-2</v>
      </c>
    </row>
    <row r="24" spans="2:4" s="76" customFormat="1" ht="24" customHeight="1" x14ac:dyDescent="0.25">
      <c r="B24" s="80" t="s">
        <v>238</v>
      </c>
      <c r="C24" s="81">
        <v>3.4722222222222202E-4</v>
      </c>
      <c r="D24" s="82">
        <v>1.0638297872340399E-2</v>
      </c>
    </row>
    <row r="25" spans="2:4" s="76" customFormat="1" ht="24" customHeight="1" thickBot="1" x14ac:dyDescent="0.3">
      <c r="B25" s="83" t="s">
        <v>224</v>
      </c>
      <c r="C25" s="84">
        <v>3.3564814814814801E-4</v>
      </c>
      <c r="D25" s="85">
        <v>1.02836879432624E-2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5"/>
  <sheetViews>
    <sheetView showGridLines="0" showZeros="0" zoomScale="70" zoomScaleNormal="7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74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ht="24" customHeight="1" x14ac:dyDescent="0.25">
      <c r="B5" s="7" t="s">
        <v>10</v>
      </c>
      <c r="C5" s="8" t="s">
        <v>62</v>
      </c>
      <c r="D5" s="74" t="s">
        <v>5</v>
      </c>
    </row>
    <row r="6" spans="2:4" s="76" customFormat="1" ht="24" customHeight="1" x14ac:dyDescent="0.25">
      <c r="B6" s="80" t="s">
        <v>76</v>
      </c>
      <c r="C6" s="81">
        <v>4.5717592592592598E-3</v>
      </c>
      <c r="D6" s="82">
        <v>0.12750161394448001</v>
      </c>
    </row>
    <row r="7" spans="2:4" s="76" customFormat="1" ht="24" customHeight="1" x14ac:dyDescent="0.25">
      <c r="B7" s="80" t="s">
        <v>119</v>
      </c>
      <c r="C7" s="81">
        <v>4.1319444444444398E-3</v>
      </c>
      <c r="D7" s="82">
        <v>0.115235635894125</v>
      </c>
    </row>
    <row r="8" spans="2:4" s="76" customFormat="1" ht="24" customHeight="1" x14ac:dyDescent="0.25">
      <c r="B8" s="80" t="s">
        <v>118</v>
      </c>
      <c r="C8" s="81">
        <v>3.6342592592592598E-3</v>
      </c>
      <c r="D8" s="82">
        <v>0.10135571336346</v>
      </c>
    </row>
    <row r="9" spans="2:4" s="76" customFormat="1" ht="24" customHeight="1" x14ac:dyDescent="0.25">
      <c r="B9" s="80" t="s">
        <v>77</v>
      </c>
      <c r="C9" s="81">
        <v>1.72453703703704E-3</v>
      </c>
      <c r="D9" s="82">
        <v>4.8095545513234299E-2</v>
      </c>
    </row>
    <row r="10" spans="2:4" s="76" customFormat="1" ht="24" customHeight="1" x14ac:dyDescent="0.25">
      <c r="B10" s="80" t="s">
        <v>120</v>
      </c>
      <c r="C10" s="81">
        <v>1.63194444444444E-3</v>
      </c>
      <c r="D10" s="82">
        <v>4.5513234344738501E-2</v>
      </c>
    </row>
    <row r="11" spans="2:4" s="76" customFormat="1" ht="24" customHeight="1" x14ac:dyDescent="0.25">
      <c r="B11" s="80" t="s">
        <v>234</v>
      </c>
      <c r="C11" s="81">
        <v>1.52777777777778E-3</v>
      </c>
      <c r="D11" s="82">
        <v>4.2608134280180801E-2</v>
      </c>
    </row>
    <row r="12" spans="2:4" s="76" customFormat="1" ht="24" customHeight="1" x14ac:dyDescent="0.25">
      <c r="B12" s="80" t="s">
        <v>184</v>
      </c>
      <c r="C12" s="81">
        <v>1.13425925925926E-3</v>
      </c>
      <c r="D12" s="82">
        <v>3.1633311814073597E-2</v>
      </c>
    </row>
    <row r="13" spans="2:4" s="76" customFormat="1" ht="24" customHeight="1" x14ac:dyDescent="0.25">
      <c r="B13" s="80" t="s">
        <v>224</v>
      </c>
      <c r="C13" s="81">
        <v>1.1226851851851901E-3</v>
      </c>
      <c r="D13" s="82">
        <v>3.1310522918011598E-2</v>
      </c>
    </row>
    <row r="14" spans="2:4" s="76" customFormat="1" ht="24" customHeight="1" x14ac:dyDescent="0.25">
      <c r="B14" s="80" t="s">
        <v>239</v>
      </c>
      <c r="C14" s="81">
        <v>1.0416666666666699E-3</v>
      </c>
      <c r="D14" s="82">
        <v>2.90510006455778E-2</v>
      </c>
    </row>
    <row r="15" spans="2:4" s="76" customFormat="1" ht="24" customHeight="1" x14ac:dyDescent="0.25">
      <c r="B15" s="80" t="s">
        <v>80</v>
      </c>
      <c r="C15" s="81">
        <v>9.6064814814814797E-4</v>
      </c>
      <c r="D15" s="82">
        <v>2.6791478373143999E-2</v>
      </c>
    </row>
    <row r="16" spans="2:4" s="76" customFormat="1" ht="24" customHeight="1" x14ac:dyDescent="0.25">
      <c r="B16" s="80" t="s">
        <v>235</v>
      </c>
      <c r="C16" s="81">
        <v>7.8703703703703705E-4</v>
      </c>
      <c r="D16" s="82">
        <v>2.19496449322143E-2</v>
      </c>
    </row>
    <row r="17" spans="2:4" s="76" customFormat="1" ht="24" customHeight="1" x14ac:dyDescent="0.25">
      <c r="B17" s="80" t="s">
        <v>190</v>
      </c>
      <c r="C17" s="81">
        <v>6.4814814814814802E-4</v>
      </c>
      <c r="D17" s="82">
        <v>1.80761781794706E-2</v>
      </c>
    </row>
    <row r="18" spans="2:4" s="76" customFormat="1" ht="24" customHeight="1" x14ac:dyDescent="0.25">
      <c r="B18" s="80" t="s">
        <v>81</v>
      </c>
      <c r="C18" s="81">
        <v>6.1342592592592601E-4</v>
      </c>
      <c r="D18" s="82">
        <v>1.7107811491284701E-2</v>
      </c>
    </row>
    <row r="19" spans="2:4" s="76" customFormat="1" ht="24" customHeight="1" x14ac:dyDescent="0.25">
      <c r="B19" s="80" t="s">
        <v>188</v>
      </c>
      <c r="C19" s="81">
        <v>6.01851851851852E-4</v>
      </c>
      <c r="D19" s="82">
        <v>1.6785022595222701E-2</v>
      </c>
    </row>
    <row r="20" spans="2:4" s="76" customFormat="1" ht="24" customHeight="1" x14ac:dyDescent="0.25">
      <c r="B20" s="80" t="s">
        <v>236</v>
      </c>
      <c r="C20" s="81">
        <v>5.32407407407407E-4</v>
      </c>
      <c r="D20" s="82">
        <v>1.48482892188509E-2</v>
      </c>
    </row>
    <row r="21" spans="2:4" s="76" customFormat="1" ht="24" customHeight="1" x14ac:dyDescent="0.25">
      <c r="B21" s="80" t="s">
        <v>207</v>
      </c>
      <c r="C21" s="81">
        <v>5.32407407407407E-4</v>
      </c>
      <c r="D21" s="82">
        <v>1.48482892188509E-2</v>
      </c>
    </row>
    <row r="22" spans="2:4" s="76" customFormat="1" ht="24" customHeight="1" x14ac:dyDescent="0.25">
      <c r="B22" s="80" t="s">
        <v>206</v>
      </c>
      <c r="C22" s="81">
        <v>5.20833333333333E-4</v>
      </c>
      <c r="D22" s="82">
        <v>1.45255003227889E-2</v>
      </c>
    </row>
    <row r="23" spans="2:4" s="76" customFormat="1" ht="24" customHeight="1" x14ac:dyDescent="0.25">
      <c r="B23" s="80" t="s">
        <v>186</v>
      </c>
      <c r="C23" s="81">
        <v>4.7453703703703698E-4</v>
      </c>
      <c r="D23" s="82">
        <v>1.3234344738541E-2</v>
      </c>
    </row>
    <row r="24" spans="2:4" s="76" customFormat="1" ht="24" customHeight="1" x14ac:dyDescent="0.25">
      <c r="B24" s="80" t="s">
        <v>189</v>
      </c>
      <c r="C24" s="81">
        <v>4.5138888888888898E-4</v>
      </c>
      <c r="D24" s="82">
        <v>1.2588766946417E-2</v>
      </c>
    </row>
    <row r="25" spans="2:4" s="76" customFormat="1" ht="24" customHeight="1" thickBot="1" x14ac:dyDescent="0.3">
      <c r="B25" s="83" t="s">
        <v>122</v>
      </c>
      <c r="C25" s="84">
        <v>4.3981481481481503E-4</v>
      </c>
      <c r="D25" s="85">
        <v>1.2265978050355101E-2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75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76</v>
      </c>
      <c r="C6" s="81">
        <v>1.9328703703703699E-2</v>
      </c>
      <c r="D6" s="109">
        <v>0.12587623426547101</v>
      </c>
    </row>
    <row r="7" spans="2:4" s="76" customFormat="1" ht="24" customHeight="1" x14ac:dyDescent="0.25">
      <c r="B7" s="80" t="s">
        <v>77</v>
      </c>
      <c r="C7" s="81">
        <v>1.4710648148148099E-2</v>
      </c>
      <c r="D7" s="109">
        <v>9.5801613024798393E-2</v>
      </c>
    </row>
    <row r="8" spans="2:4" s="76" customFormat="1" ht="24" customHeight="1" x14ac:dyDescent="0.25">
      <c r="B8" s="80" t="s">
        <v>190</v>
      </c>
      <c r="C8" s="81">
        <v>1.27662037037037E-2</v>
      </c>
      <c r="D8" s="109">
        <v>8.3138614607673203E-2</v>
      </c>
    </row>
    <row r="9" spans="2:4" s="76" customFormat="1" ht="24" customHeight="1" x14ac:dyDescent="0.25">
      <c r="B9" s="80" t="s">
        <v>118</v>
      </c>
      <c r="C9" s="81">
        <v>1.18402777777778E-2</v>
      </c>
      <c r="D9" s="109">
        <v>7.7108615361423105E-2</v>
      </c>
    </row>
    <row r="10" spans="2:4" s="76" customFormat="1" ht="24" customHeight="1" x14ac:dyDescent="0.25">
      <c r="B10" s="80" t="s">
        <v>119</v>
      </c>
      <c r="C10" s="81">
        <v>1.1261574074074099E-2</v>
      </c>
      <c r="D10" s="109">
        <v>7.3339865832516796E-2</v>
      </c>
    </row>
    <row r="11" spans="2:4" s="76" customFormat="1" ht="24" customHeight="1" x14ac:dyDescent="0.25">
      <c r="B11" s="80" t="s">
        <v>206</v>
      </c>
      <c r="C11" s="81">
        <v>8.7384259259259307E-3</v>
      </c>
      <c r="D11" s="109">
        <v>5.6908117886485303E-2</v>
      </c>
    </row>
    <row r="12" spans="2:4" s="76" customFormat="1" ht="24" customHeight="1" x14ac:dyDescent="0.25">
      <c r="B12" s="80" t="s">
        <v>120</v>
      </c>
      <c r="C12" s="81">
        <v>7.6157407407407398E-3</v>
      </c>
      <c r="D12" s="109">
        <v>4.9596743800407003E-2</v>
      </c>
    </row>
    <row r="13" spans="2:4" s="76" customFormat="1" ht="24" customHeight="1" x14ac:dyDescent="0.25">
      <c r="B13" s="80" t="s">
        <v>184</v>
      </c>
      <c r="C13" s="81">
        <v>6.1342592592592603E-3</v>
      </c>
      <c r="D13" s="109">
        <v>3.9948745006406897E-2</v>
      </c>
    </row>
    <row r="14" spans="2:4" s="76" customFormat="1" ht="24" customHeight="1" x14ac:dyDescent="0.25">
      <c r="B14" s="80" t="s">
        <v>80</v>
      </c>
      <c r="C14" s="81">
        <v>3.9004629629629602E-3</v>
      </c>
      <c r="D14" s="109">
        <v>2.54013718248285E-2</v>
      </c>
    </row>
    <row r="15" spans="2:4" s="76" customFormat="1" ht="24" customHeight="1" x14ac:dyDescent="0.25">
      <c r="B15" s="80" t="s">
        <v>172</v>
      </c>
      <c r="C15" s="81">
        <v>3.5185185185185202E-3</v>
      </c>
      <c r="D15" s="109">
        <v>2.2913997135750399E-2</v>
      </c>
    </row>
    <row r="16" spans="2:4" s="76" customFormat="1" ht="24" customHeight="1" x14ac:dyDescent="0.25">
      <c r="B16" s="80" t="s">
        <v>174</v>
      </c>
      <c r="C16" s="81">
        <v>3.2754629629629601E-3</v>
      </c>
      <c r="D16" s="109">
        <v>2.13311223336097E-2</v>
      </c>
    </row>
    <row r="17" spans="2:4" s="76" customFormat="1" ht="24" customHeight="1" x14ac:dyDescent="0.25">
      <c r="B17" s="80" t="s">
        <v>215</v>
      </c>
      <c r="C17" s="81">
        <v>3.0671296296296302E-3</v>
      </c>
      <c r="D17" s="109">
        <v>1.99743725032034E-2</v>
      </c>
    </row>
    <row r="18" spans="2:4" s="76" customFormat="1" ht="24" customHeight="1" x14ac:dyDescent="0.25">
      <c r="B18" s="80" t="s">
        <v>240</v>
      </c>
      <c r="C18" s="81">
        <v>2.8935185185185201E-3</v>
      </c>
      <c r="D18" s="109">
        <v>1.8843747644531499E-2</v>
      </c>
    </row>
    <row r="19" spans="2:4" s="76" customFormat="1" ht="24" customHeight="1" x14ac:dyDescent="0.25">
      <c r="B19" s="80" t="s">
        <v>214</v>
      </c>
      <c r="C19" s="81">
        <v>2.88194444444444E-3</v>
      </c>
      <c r="D19" s="109">
        <v>1.87683726539534E-2</v>
      </c>
    </row>
    <row r="20" spans="2:4" s="76" customFormat="1" ht="24" customHeight="1" x14ac:dyDescent="0.25">
      <c r="B20" s="80" t="s">
        <v>209</v>
      </c>
      <c r="C20" s="81">
        <v>2.5115740740740702E-3</v>
      </c>
      <c r="D20" s="109">
        <v>1.6356372955453401E-2</v>
      </c>
    </row>
    <row r="21" spans="2:4" s="76" customFormat="1" ht="24" customHeight="1" x14ac:dyDescent="0.25">
      <c r="B21" s="80" t="s">
        <v>185</v>
      </c>
      <c r="C21" s="81">
        <v>2.21064814814815E-3</v>
      </c>
      <c r="D21" s="109">
        <v>1.43966232004221E-2</v>
      </c>
    </row>
    <row r="22" spans="2:4" s="76" customFormat="1" ht="24" customHeight="1" x14ac:dyDescent="0.25">
      <c r="B22" s="80" t="s">
        <v>241</v>
      </c>
      <c r="C22" s="81">
        <v>1.93287037037037E-3</v>
      </c>
      <c r="D22" s="109">
        <v>1.2587623426547101E-2</v>
      </c>
    </row>
    <row r="23" spans="2:4" s="76" customFormat="1" ht="24" customHeight="1" x14ac:dyDescent="0.25">
      <c r="B23" s="80" t="s">
        <v>242</v>
      </c>
      <c r="C23" s="81">
        <v>1.86342592592593E-3</v>
      </c>
      <c r="D23" s="109">
        <v>1.2135373483078299E-2</v>
      </c>
    </row>
    <row r="24" spans="2:4" s="76" customFormat="1" ht="24" customHeight="1" x14ac:dyDescent="0.25">
      <c r="B24" s="80" t="s">
        <v>243</v>
      </c>
      <c r="C24" s="81">
        <v>1.80555555555556E-3</v>
      </c>
      <c r="D24" s="109">
        <v>1.17584985301877E-2</v>
      </c>
    </row>
    <row r="25" spans="2:4" s="76" customFormat="1" ht="24" customHeight="1" thickBot="1" x14ac:dyDescent="0.3">
      <c r="B25" s="83" t="s">
        <v>235</v>
      </c>
      <c r="C25" s="84">
        <v>1.72453703703704E-3</v>
      </c>
      <c r="D25" s="110">
        <v>1.1230873596140801E-2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topLeftCell="B1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78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s="75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5" customFormat="1" ht="24" customHeight="1" x14ac:dyDescent="0.25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79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ht="24" customHeight="1" x14ac:dyDescent="0.25">
      <c r="B5" s="77" t="s">
        <v>10</v>
      </c>
      <c r="C5" s="78" t="s">
        <v>62</v>
      </c>
      <c r="D5" s="79" t="s">
        <v>5</v>
      </c>
    </row>
    <row r="6" spans="2:4" ht="24" customHeight="1" x14ac:dyDescent="0.25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25"/>
  <sheetViews>
    <sheetView showGridLines="0" showZeros="0" topLeftCell="A2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64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ht="24" customHeight="1" x14ac:dyDescent="0.25">
      <c r="B5" s="113" t="s">
        <v>10</v>
      </c>
      <c r="C5" s="114" t="s">
        <v>62</v>
      </c>
      <c r="D5" s="115" t="s">
        <v>5</v>
      </c>
    </row>
    <row r="6" spans="2:4" ht="22.5" customHeight="1" x14ac:dyDescent="0.25">
      <c r="B6" s="80" t="s">
        <v>76</v>
      </c>
      <c r="C6" s="81">
        <v>1.0879629629629601E-3</v>
      </c>
      <c r="D6" s="109">
        <v>0.18951612903225801</v>
      </c>
    </row>
    <row r="7" spans="2:4" ht="22.5" customHeight="1" x14ac:dyDescent="0.25">
      <c r="B7" s="80" t="s">
        <v>119</v>
      </c>
      <c r="C7" s="81">
        <v>7.6388888888888904E-4</v>
      </c>
      <c r="D7" s="109">
        <v>0.133064516129032</v>
      </c>
    </row>
    <row r="8" spans="2:4" ht="22.5" customHeight="1" x14ac:dyDescent="0.25">
      <c r="B8" s="80" t="s">
        <v>77</v>
      </c>
      <c r="C8" s="81">
        <v>5.78703703703704E-4</v>
      </c>
      <c r="D8" s="109">
        <v>0.100806451612903</v>
      </c>
    </row>
    <row r="9" spans="2:4" ht="22.5" customHeight="1" x14ac:dyDescent="0.25">
      <c r="B9" s="80" t="s">
        <v>206</v>
      </c>
      <c r="C9" s="81">
        <v>3.9351851851851901E-4</v>
      </c>
      <c r="D9" s="109">
        <v>6.8548387096774202E-2</v>
      </c>
    </row>
    <row r="10" spans="2:4" ht="22.5" customHeight="1" x14ac:dyDescent="0.25">
      <c r="B10" s="80" t="s">
        <v>118</v>
      </c>
      <c r="C10" s="81">
        <v>3.4722222222222202E-4</v>
      </c>
      <c r="D10" s="109">
        <v>6.0483870967741903E-2</v>
      </c>
    </row>
    <row r="11" spans="2:4" ht="22.5" customHeight="1" x14ac:dyDescent="0.25">
      <c r="B11" s="80" t="s">
        <v>120</v>
      </c>
      <c r="C11" s="81">
        <v>2.6620370370370399E-4</v>
      </c>
      <c r="D11" s="109">
        <v>4.6370967741935498E-2</v>
      </c>
    </row>
    <row r="12" spans="2:4" ht="22.5" customHeight="1" x14ac:dyDescent="0.25">
      <c r="B12" s="80" t="s">
        <v>80</v>
      </c>
      <c r="C12" s="81">
        <v>2.5462962962962999E-4</v>
      </c>
      <c r="D12" s="109">
        <v>4.4354838709677401E-2</v>
      </c>
    </row>
    <row r="13" spans="2:4" ht="22.5" customHeight="1" x14ac:dyDescent="0.25">
      <c r="B13" s="80" t="s">
        <v>190</v>
      </c>
      <c r="C13" s="81">
        <v>2.0833333333333299E-4</v>
      </c>
      <c r="D13" s="109">
        <v>3.6290322580645198E-2</v>
      </c>
    </row>
    <row r="14" spans="2:4" ht="22.5" customHeight="1" x14ac:dyDescent="0.25">
      <c r="B14" s="80" t="s">
        <v>244</v>
      </c>
      <c r="C14" s="81">
        <v>1.9675925925925899E-4</v>
      </c>
      <c r="D14" s="109">
        <v>3.4274193548387101E-2</v>
      </c>
    </row>
    <row r="15" spans="2:4" ht="22.5" customHeight="1" x14ac:dyDescent="0.25">
      <c r="B15" s="80" t="s">
        <v>121</v>
      </c>
      <c r="C15" s="81">
        <v>1.8518518518518501E-4</v>
      </c>
      <c r="D15" s="109">
        <v>3.2258064516128997E-2</v>
      </c>
    </row>
    <row r="16" spans="2:4" ht="22.5" customHeight="1" x14ac:dyDescent="0.25">
      <c r="B16" s="80" t="s">
        <v>236</v>
      </c>
      <c r="C16" s="81">
        <v>1.6203703703703701E-4</v>
      </c>
      <c r="D16" s="109">
        <v>2.8225806451612899E-2</v>
      </c>
    </row>
    <row r="17" spans="2:4" ht="22.5" customHeight="1" x14ac:dyDescent="0.25">
      <c r="B17" s="80" t="s">
        <v>81</v>
      </c>
      <c r="C17" s="81">
        <v>1.6203703703703701E-4</v>
      </c>
      <c r="D17" s="109">
        <v>2.8225806451612899E-2</v>
      </c>
    </row>
    <row r="18" spans="2:4" ht="22.5" customHeight="1" x14ac:dyDescent="0.25">
      <c r="B18" s="80" t="s">
        <v>279</v>
      </c>
      <c r="C18" s="81">
        <v>1.38888888888889E-4</v>
      </c>
      <c r="D18" s="109">
        <v>2.4193548387096801E-2</v>
      </c>
    </row>
    <row r="19" spans="2:4" ht="22.5" customHeight="1" x14ac:dyDescent="0.25">
      <c r="B19" s="80" t="s">
        <v>191</v>
      </c>
      <c r="C19" s="81">
        <v>1.38888888888889E-4</v>
      </c>
      <c r="D19" s="109">
        <v>2.4193548387096801E-2</v>
      </c>
    </row>
    <row r="20" spans="2:4" ht="22.5" customHeight="1" x14ac:dyDescent="0.25">
      <c r="B20" s="80" t="s">
        <v>234</v>
      </c>
      <c r="C20" s="81">
        <v>1.38888888888889E-4</v>
      </c>
      <c r="D20" s="109">
        <v>2.4193548387096801E-2</v>
      </c>
    </row>
    <row r="21" spans="2:4" ht="22.5" customHeight="1" x14ac:dyDescent="0.25">
      <c r="B21" s="80" t="s">
        <v>245</v>
      </c>
      <c r="C21" s="81">
        <v>1.2731481481481499E-4</v>
      </c>
      <c r="D21" s="109">
        <v>2.21774193548387E-2</v>
      </c>
    </row>
    <row r="22" spans="2:4" ht="22.5" customHeight="1" x14ac:dyDescent="0.25">
      <c r="B22" s="80" t="s">
        <v>170</v>
      </c>
      <c r="C22" s="81">
        <v>1.15740740740741E-4</v>
      </c>
      <c r="D22" s="109">
        <v>2.0161290322580599E-2</v>
      </c>
    </row>
    <row r="23" spans="2:4" ht="22.5" customHeight="1" x14ac:dyDescent="0.25">
      <c r="B23" s="80" t="s">
        <v>246</v>
      </c>
      <c r="C23" s="81">
        <v>1.15740740740741E-4</v>
      </c>
      <c r="D23" s="109">
        <v>2.0161290322580599E-2</v>
      </c>
    </row>
    <row r="24" spans="2:4" ht="22.5" customHeight="1" x14ac:dyDescent="0.25">
      <c r="B24" s="80" t="s">
        <v>189</v>
      </c>
      <c r="C24" s="81">
        <v>1.04166666666667E-4</v>
      </c>
      <c r="D24" s="109">
        <v>1.8145161290322599E-2</v>
      </c>
    </row>
    <row r="25" spans="2:4" ht="22.5" customHeight="1" thickBot="1" x14ac:dyDescent="0.3">
      <c r="B25" s="83" t="s">
        <v>247</v>
      </c>
      <c r="C25" s="84">
        <v>1.04166666666667E-4</v>
      </c>
      <c r="D25" s="110">
        <v>1.8145161290322599E-2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view="pageBreakPreview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3" t="s">
        <v>44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8.8194444444444405E-3</v>
      </c>
      <c r="D7" s="12">
        <f t="shared" ref="D7:D18" si="0">IFERROR(C7/C$19,0)</f>
        <v>0.36096636665087639</v>
      </c>
      <c r="E7" s="12">
        <f t="shared" ref="E7:E18" si="1">IFERROR(C7/C$30,0)</f>
        <v>0.1722033898305084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8.8194444444444405E-3</v>
      </c>
      <c r="J7" s="12">
        <f t="shared" ref="J7:J18" si="4">IFERROR(I7/I$19,0)</f>
        <v>0.36096636665087639</v>
      </c>
      <c r="K7" s="14">
        <f t="shared" ref="K7:K18" si="5">IFERROR(I7/I$30,0)</f>
        <v>0.1722033898305084</v>
      </c>
    </row>
    <row r="8" spans="2:11" x14ac:dyDescent="0.25">
      <c r="B8" s="150" t="s">
        <v>116</v>
      </c>
      <c r="C8" s="11">
        <v>4.3402777777777797E-3</v>
      </c>
      <c r="D8" s="12">
        <f t="shared" si="0"/>
        <v>0.17764092846991963</v>
      </c>
      <c r="E8" s="12">
        <f t="shared" si="1"/>
        <v>8.4745762711864445E-2</v>
      </c>
      <c r="F8" s="11">
        <v>0</v>
      </c>
      <c r="G8" s="12">
        <f t="shared" si="2"/>
        <v>0</v>
      </c>
      <c r="H8" s="12">
        <f t="shared" si="3"/>
        <v>0</v>
      </c>
      <c r="I8" s="11">
        <v>4.3402777777777797E-3</v>
      </c>
      <c r="J8" s="12">
        <f t="shared" si="4"/>
        <v>0.17764092846991963</v>
      </c>
      <c r="K8" s="14">
        <f t="shared" si="5"/>
        <v>8.4745762711864445E-2</v>
      </c>
    </row>
    <row r="9" spans="2:11" x14ac:dyDescent="0.25">
      <c r="B9" s="10" t="s">
        <v>51</v>
      </c>
      <c r="C9" s="11">
        <v>2.0717592592592602E-3</v>
      </c>
      <c r="D9" s="12">
        <f t="shared" si="0"/>
        <v>8.4793936522974969E-2</v>
      </c>
      <c r="E9" s="12">
        <f t="shared" si="1"/>
        <v>4.0451977401129963E-2</v>
      </c>
      <c r="F9" s="11">
        <v>0</v>
      </c>
      <c r="G9" s="12">
        <f t="shared" si="2"/>
        <v>0</v>
      </c>
      <c r="H9" s="12">
        <f t="shared" si="3"/>
        <v>0</v>
      </c>
      <c r="I9" s="11">
        <v>2.0717592592592602E-3</v>
      </c>
      <c r="J9" s="12">
        <f t="shared" si="4"/>
        <v>8.4793936522974969E-2</v>
      </c>
      <c r="K9" s="14">
        <f t="shared" si="5"/>
        <v>4.0451977401129963E-2</v>
      </c>
    </row>
    <row r="10" spans="2:11" x14ac:dyDescent="0.25">
      <c r="B10" s="10" t="s">
        <v>11</v>
      </c>
      <c r="C10" s="11">
        <v>3.9814814814814799E-3</v>
      </c>
      <c r="D10" s="12">
        <f t="shared" si="0"/>
        <v>0.16295594504973948</v>
      </c>
      <c r="E10" s="12">
        <f t="shared" si="1"/>
        <v>7.7740112994350255E-2</v>
      </c>
      <c r="F10" s="11">
        <v>0</v>
      </c>
      <c r="G10" s="12">
        <f t="shared" si="2"/>
        <v>0</v>
      </c>
      <c r="H10" s="12">
        <f t="shared" si="3"/>
        <v>0</v>
      </c>
      <c r="I10" s="11">
        <v>3.9814814814814799E-3</v>
      </c>
      <c r="J10" s="12">
        <f t="shared" si="4"/>
        <v>0.16295594504973948</v>
      </c>
      <c r="K10" s="14">
        <f t="shared" si="5"/>
        <v>7.7740112994350255E-2</v>
      </c>
    </row>
    <row r="11" spans="2:11" x14ac:dyDescent="0.25">
      <c r="B11" s="10" t="s">
        <v>12</v>
      </c>
      <c r="C11" s="11">
        <v>2.31481481481481E-4</v>
      </c>
      <c r="D11" s="12">
        <f t="shared" si="0"/>
        <v>9.4741828517290235E-3</v>
      </c>
      <c r="E11" s="12">
        <f t="shared" si="1"/>
        <v>4.5197740112994256E-3</v>
      </c>
      <c r="F11" s="11">
        <v>0</v>
      </c>
      <c r="G11" s="12">
        <f t="shared" si="2"/>
        <v>0</v>
      </c>
      <c r="H11" s="12">
        <f t="shared" si="3"/>
        <v>0</v>
      </c>
      <c r="I11" s="11">
        <v>2.31481481481481E-4</v>
      </c>
      <c r="J11" s="12">
        <f t="shared" si="4"/>
        <v>9.4741828517290235E-3</v>
      </c>
      <c r="K11" s="14">
        <f t="shared" si="5"/>
        <v>4.5197740112994256E-3</v>
      </c>
    </row>
    <row r="12" spans="2:11" x14ac:dyDescent="0.25">
      <c r="B12" s="10" t="s">
        <v>182</v>
      </c>
      <c r="C12" s="11">
        <v>2.0023148148148101E-3</v>
      </c>
      <c r="D12" s="12">
        <f t="shared" si="0"/>
        <v>8.1951681667456033E-2</v>
      </c>
      <c r="E12" s="12">
        <f t="shared" si="1"/>
        <v>3.9096045197740022E-2</v>
      </c>
      <c r="F12" s="11">
        <v>0</v>
      </c>
      <c r="G12" s="12">
        <f t="shared" si="2"/>
        <v>0</v>
      </c>
      <c r="H12" s="12">
        <f t="shared" si="3"/>
        <v>0</v>
      </c>
      <c r="I12" s="11">
        <v>2.0023148148148101E-3</v>
      </c>
      <c r="J12" s="12">
        <f t="shared" si="4"/>
        <v>8.1951681667456033E-2</v>
      </c>
      <c r="K12" s="14">
        <f t="shared" si="5"/>
        <v>3.9096045197740022E-2</v>
      </c>
    </row>
    <row r="13" spans="2:11" x14ac:dyDescent="0.25">
      <c r="B13" s="10" t="s">
        <v>123</v>
      </c>
      <c r="C13" s="11">
        <v>1.8518518518518501E-4</v>
      </c>
      <c r="D13" s="12">
        <f t="shared" si="0"/>
        <v>7.5793462813832273E-3</v>
      </c>
      <c r="E13" s="12">
        <f t="shared" si="1"/>
        <v>3.6158192090395449E-3</v>
      </c>
      <c r="F13" s="11">
        <v>0</v>
      </c>
      <c r="G13" s="12">
        <f t="shared" si="2"/>
        <v>0</v>
      </c>
      <c r="H13" s="12">
        <f t="shared" si="3"/>
        <v>0</v>
      </c>
      <c r="I13" s="11">
        <v>1.8518518518518501E-4</v>
      </c>
      <c r="J13" s="12">
        <f t="shared" si="4"/>
        <v>7.5793462813832273E-3</v>
      </c>
      <c r="K13" s="14">
        <f t="shared" si="5"/>
        <v>3.6158192090395449E-3</v>
      </c>
    </row>
    <row r="14" spans="2:1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225</v>
      </c>
      <c r="C15" s="11">
        <v>1.50462962962963E-4</v>
      </c>
      <c r="D15" s="12">
        <f t="shared" si="0"/>
        <v>6.1582188536238799E-3</v>
      </c>
      <c r="E15" s="12">
        <f t="shared" si="1"/>
        <v>2.9378531073446334E-3</v>
      </c>
      <c r="F15" s="11">
        <v>0</v>
      </c>
      <c r="G15" s="12">
        <f t="shared" si="2"/>
        <v>0</v>
      </c>
      <c r="H15" s="12">
        <f t="shared" si="3"/>
        <v>0</v>
      </c>
      <c r="I15" s="11">
        <v>1.50462962962963E-4</v>
      </c>
      <c r="J15" s="12">
        <f t="shared" si="4"/>
        <v>6.1582188536238799E-3</v>
      </c>
      <c r="K15" s="14">
        <f t="shared" si="5"/>
        <v>2.9378531073446334E-3</v>
      </c>
    </row>
    <row r="16" spans="2:1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2.6504629629629599E-3</v>
      </c>
      <c r="D18" s="12">
        <f t="shared" si="0"/>
        <v>0.10847939365229742</v>
      </c>
      <c r="E18" s="12">
        <f t="shared" si="1"/>
        <v>5.1751412429378474E-2</v>
      </c>
      <c r="F18" s="11">
        <v>0</v>
      </c>
      <c r="G18" s="12">
        <f t="shared" si="2"/>
        <v>0</v>
      </c>
      <c r="H18" s="12">
        <f t="shared" si="3"/>
        <v>0</v>
      </c>
      <c r="I18" s="11">
        <v>2.6504629629629599E-3</v>
      </c>
      <c r="J18" s="12">
        <f t="shared" si="4"/>
        <v>0.10847939365229742</v>
      </c>
      <c r="K18" s="14">
        <f t="shared" si="5"/>
        <v>5.1751412429378474E-2</v>
      </c>
    </row>
    <row r="19" spans="2:11" ht="16.5" thickTop="1" thickBot="1" x14ac:dyDescent="0.3">
      <c r="B19" s="31" t="s">
        <v>3</v>
      </c>
      <c r="C19" s="32">
        <f>SUM(C7:C18)</f>
        <v>2.4432870370370358E-2</v>
      </c>
      <c r="D19" s="33">
        <f>IFERROR(SUM(D7:D18),0)</f>
        <v>1</v>
      </c>
      <c r="E19" s="33">
        <f>IFERROR(SUM(E7:E18),0)</f>
        <v>0.47706214689265508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2.4432870370370358E-2</v>
      </c>
      <c r="J19" s="33">
        <f>IFERROR(SUM(J7:J18),0)</f>
        <v>1</v>
      </c>
      <c r="K19" s="34">
        <f>IFERROR(SUM(K7:K18),0)</f>
        <v>0.47706214689265508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3.2407407407407402E-3</v>
      </c>
      <c r="D22" s="19"/>
      <c r="E22" s="12">
        <f>IFERROR(C22/C$30,0)</f>
        <v>6.3276836158192087E-2</v>
      </c>
      <c r="F22" s="11">
        <v>0</v>
      </c>
      <c r="G22" s="19"/>
      <c r="H22" s="12">
        <f>IFERROR(F22/F$30,0)</f>
        <v>0</v>
      </c>
      <c r="I22" s="11">
        <v>3.2407407407407402E-3</v>
      </c>
      <c r="J22" s="19"/>
      <c r="K22" s="14">
        <f>IFERROR(I22/I$30,0)</f>
        <v>6.3276836158192087E-2</v>
      </c>
    </row>
    <row r="23" spans="2:11" x14ac:dyDescent="0.25">
      <c r="B23" s="18" t="s">
        <v>16</v>
      </c>
      <c r="C23" s="11">
        <v>1.9675925925925899E-4</v>
      </c>
      <c r="D23" s="19"/>
      <c r="E23" s="12">
        <f t="shared" ref="E23:E27" si="6">IFERROR(C23/C$30,0)</f>
        <v>3.8418079096045146E-3</v>
      </c>
      <c r="F23" s="11">
        <v>0</v>
      </c>
      <c r="G23" s="19"/>
      <c r="H23" s="12">
        <f t="shared" ref="H23:H27" si="7">IFERROR(F23/F$30,0)</f>
        <v>0</v>
      </c>
      <c r="I23" s="11">
        <v>1.9675925925925899E-4</v>
      </c>
      <c r="J23" s="19"/>
      <c r="K23" s="14">
        <f t="shared" ref="K23:K27" si="8">IFERROR(I23/I$30,0)</f>
        <v>3.8418079096045146E-3</v>
      </c>
    </row>
    <row r="24" spans="2:11" x14ac:dyDescent="0.25">
      <c r="B24" s="18" t="s">
        <v>17</v>
      </c>
      <c r="C24" s="11">
        <v>1.50462962962963E-4</v>
      </c>
      <c r="D24" s="19"/>
      <c r="E24" s="12">
        <f t="shared" si="6"/>
        <v>2.9378531073446334E-3</v>
      </c>
      <c r="F24" s="11">
        <v>0</v>
      </c>
      <c r="G24" s="19"/>
      <c r="H24" s="12">
        <f t="shared" si="7"/>
        <v>0</v>
      </c>
      <c r="I24" s="11">
        <v>1.50462962962963E-4</v>
      </c>
      <c r="J24" s="19"/>
      <c r="K24" s="14">
        <f t="shared" si="8"/>
        <v>2.9378531073446334E-3</v>
      </c>
    </row>
    <row r="25" spans="2:11" x14ac:dyDescent="0.25">
      <c r="B25" s="18" t="s">
        <v>18</v>
      </c>
      <c r="C25" s="11">
        <v>8.1712962962962998E-3</v>
      </c>
      <c r="D25" s="19"/>
      <c r="E25" s="12">
        <f t="shared" si="6"/>
        <v>0.15954802259887013</v>
      </c>
      <c r="F25" s="11">
        <v>0</v>
      </c>
      <c r="G25" s="19"/>
      <c r="H25" s="12">
        <f t="shared" si="7"/>
        <v>0</v>
      </c>
      <c r="I25" s="11">
        <v>8.1712962962962998E-3</v>
      </c>
      <c r="J25" s="19"/>
      <c r="K25" s="14">
        <f t="shared" si="8"/>
        <v>0.15954802259887013</v>
      </c>
    </row>
    <row r="26" spans="2:11" x14ac:dyDescent="0.25">
      <c r="B26" s="18" t="s">
        <v>19</v>
      </c>
      <c r="C26" s="11">
        <v>1.4513888888888901E-2</v>
      </c>
      <c r="D26" s="19"/>
      <c r="E26" s="12">
        <f t="shared" si="6"/>
        <v>0.28338983050847483</v>
      </c>
      <c r="F26" s="11">
        <v>0</v>
      </c>
      <c r="G26" s="19"/>
      <c r="H26" s="12">
        <f t="shared" si="7"/>
        <v>0</v>
      </c>
      <c r="I26" s="11">
        <v>1.4513888888888901E-2</v>
      </c>
      <c r="J26" s="19"/>
      <c r="K26" s="14">
        <f t="shared" si="8"/>
        <v>0.28338983050847483</v>
      </c>
    </row>
    <row r="27" spans="2:11" ht="15.75" thickBot="1" x14ac:dyDescent="0.3">
      <c r="B27" s="23" t="s">
        <v>20</v>
      </c>
      <c r="C27" s="20">
        <v>5.09259259259259E-4</v>
      </c>
      <c r="D27" s="24"/>
      <c r="E27" s="21">
        <f t="shared" si="6"/>
        <v>9.9435028248587524E-3</v>
      </c>
      <c r="F27" s="20">
        <v>0</v>
      </c>
      <c r="G27" s="24"/>
      <c r="H27" s="21">
        <f t="shared" si="7"/>
        <v>0</v>
      </c>
      <c r="I27" s="20">
        <v>5.09259259259259E-4</v>
      </c>
      <c r="J27" s="24"/>
      <c r="K27" s="22">
        <f t="shared" si="8"/>
        <v>9.9435028248587524E-3</v>
      </c>
    </row>
    <row r="28" spans="2:11" ht="16.5" thickTop="1" thickBot="1" x14ac:dyDescent="0.3">
      <c r="B28" s="31" t="s">
        <v>3</v>
      </c>
      <c r="C28" s="32">
        <f>SUM(C22:C27)</f>
        <v>2.6782407407407421E-2</v>
      </c>
      <c r="D28" s="33"/>
      <c r="E28" s="33">
        <f>IFERROR(SUM(E22:E27),0)</f>
        <v>0.52293785310734497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2.6782407407407421E-2</v>
      </c>
      <c r="J28" s="33"/>
      <c r="K28" s="34">
        <f>IFERROR(SUM(K22:K27),0)</f>
        <v>0.52293785310734497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5.1215277777777776E-2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5.1215277777777776E-2</v>
      </c>
      <c r="J30" s="35"/>
      <c r="K30" s="38">
        <f>IFERROR(SUM(K19,K28),0)</f>
        <v>1</v>
      </c>
    </row>
    <row r="31" spans="2:1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07" t="s">
        <v>65</v>
      </c>
      <c r="C3" s="208"/>
      <c r="D3" s="209"/>
    </row>
    <row r="4" spans="2:4" s="76" customFormat="1" ht="23.25" customHeight="1" x14ac:dyDescent="0.25">
      <c r="B4" s="210" t="s">
        <v>227</v>
      </c>
      <c r="C4" s="211"/>
      <c r="D4" s="212"/>
    </row>
    <row r="5" spans="2:4" s="76" customFormat="1" ht="23.25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thickBot="1" x14ac:dyDescent="0.3">
      <c r="B6" s="116"/>
      <c r="C6" s="117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66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25"/>
  <sheetViews>
    <sheetView showGridLines="0" showZeros="0" zoomScale="60" zoomScaleNormal="60" zoomScaleSheetLayoutView="100" zoomScalePageLayoutView="8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67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76</v>
      </c>
      <c r="C6" s="81">
        <v>3.0787037037036998E-3</v>
      </c>
      <c r="D6" s="82">
        <v>0.22715627668659299</v>
      </c>
    </row>
    <row r="7" spans="2:4" s="76" customFormat="1" ht="24" customHeight="1" x14ac:dyDescent="0.25">
      <c r="B7" s="80" t="s">
        <v>80</v>
      </c>
      <c r="C7" s="81">
        <v>1.5393518518518499E-3</v>
      </c>
      <c r="D7" s="82">
        <v>0.113578138343296</v>
      </c>
    </row>
    <row r="8" spans="2:4" s="76" customFormat="1" ht="24" customHeight="1" x14ac:dyDescent="0.25">
      <c r="B8" s="80" t="s">
        <v>119</v>
      </c>
      <c r="C8" s="81">
        <v>1.4814814814814801E-3</v>
      </c>
      <c r="D8" s="82">
        <v>0.10930828351836</v>
      </c>
    </row>
    <row r="9" spans="2:4" s="76" customFormat="1" ht="24" customHeight="1" x14ac:dyDescent="0.25">
      <c r="B9" s="80" t="s">
        <v>209</v>
      </c>
      <c r="C9" s="81">
        <v>1.4351851851851899E-3</v>
      </c>
      <c r="D9" s="82">
        <v>0.105892399658412</v>
      </c>
    </row>
    <row r="10" spans="2:4" s="76" customFormat="1" ht="24" customHeight="1" x14ac:dyDescent="0.25">
      <c r="B10" s="80" t="s">
        <v>191</v>
      </c>
      <c r="C10" s="81">
        <v>1.2384259259259299E-3</v>
      </c>
      <c r="D10" s="82">
        <v>9.1374893253629394E-2</v>
      </c>
    </row>
    <row r="11" spans="2:4" s="76" customFormat="1" ht="24" customHeight="1" x14ac:dyDescent="0.25">
      <c r="B11" s="80" t="s">
        <v>174</v>
      </c>
      <c r="C11" s="81">
        <v>1.0648148148148101E-3</v>
      </c>
      <c r="D11" s="82">
        <v>7.8565328778821497E-2</v>
      </c>
    </row>
    <row r="12" spans="2:4" s="76" customFormat="1" ht="24" customHeight="1" x14ac:dyDescent="0.25">
      <c r="B12" s="80" t="s">
        <v>120</v>
      </c>
      <c r="C12" s="81">
        <v>7.5231481481481503E-4</v>
      </c>
      <c r="D12" s="82">
        <v>5.5508112724167398E-2</v>
      </c>
    </row>
    <row r="13" spans="2:4" s="76" customFormat="1" ht="24" customHeight="1" x14ac:dyDescent="0.25">
      <c r="B13" s="80" t="s">
        <v>172</v>
      </c>
      <c r="C13" s="81">
        <v>5.32407407407407E-4</v>
      </c>
      <c r="D13" s="82">
        <v>3.9282664389410797E-2</v>
      </c>
    </row>
    <row r="14" spans="2:4" s="76" customFormat="1" ht="24" customHeight="1" x14ac:dyDescent="0.25">
      <c r="B14" s="80" t="s">
        <v>77</v>
      </c>
      <c r="C14" s="81">
        <v>4.9768518518518499E-4</v>
      </c>
      <c r="D14" s="82">
        <v>3.67207514944492E-2</v>
      </c>
    </row>
    <row r="15" spans="2:4" s="76" customFormat="1" ht="24" customHeight="1" x14ac:dyDescent="0.25">
      <c r="B15" s="80" t="s">
        <v>214</v>
      </c>
      <c r="C15" s="81">
        <v>2.4305555555555601E-4</v>
      </c>
      <c r="D15" s="82">
        <v>1.7933390264731001E-2</v>
      </c>
    </row>
    <row r="16" spans="2:4" s="76" customFormat="1" ht="24" customHeight="1" x14ac:dyDescent="0.25">
      <c r="B16" s="80" t="s">
        <v>248</v>
      </c>
      <c r="C16" s="81">
        <v>2.4305555555555601E-4</v>
      </c>
      <c r="D16" s="82">
        <v>1.7933390264731001E-2</v>
      </c>
    </row>
    <row r="17" spans="2:4" s="76" customFormat="1" ht="24" customHeight="1" x14ac:dyDescent="0.25">
      <c r="B17" s="80" t="s">
        <v>249</v>
      </c>
      <c r="C17" s="81">
        <v>2.31481481481481E-4</v>
      </c>
      <c r="D17" s="82">
        <v>1.7079419299743801E-2</v>
      </c>
    </row>
    <row r="18" spans="2:4" s="76" customFormat="1" ht="24" customHeight="1" x14ac:dyDescent="0.25">
      <c r="B18" s="80" t="s">
        <v>250</v>
      </c>
      <c r="C18" s="81">
        <v>2.19907407407407E-4</v>
      </c>
      <c r="D18" s="82">
        <v>1.6225448334756601E-2</v>
      </c>
    </row>
    <row r="19" spans="2:4" s="76" customFormat="1" ht="24" customHeight="1" x14ac:dyDescent="0.25">
      <c r="B19" s="80" t="s">
        <v>251</v>
      </c>
      <c r="C19" s="81">
        <v>1.9675925925925899E-4</v>
      </c>
      <c r="D19" s="82">
        <v>1.45175064047822E-2</v>
      </c>
    </row>
    <row r="20" spans="2:4" s="76" customFormat="1" ht="24" customHeight="1" x14ac:dyDescent="0.25">
      <c r="B20" s="80" t="s">
        <v>252</v>
      </c>
      <c r="C20" s="81">
        <v>1.8518518518518501E-4</v>
      </c>
      <c r="D20" s="82">
        <v>1.3663535439795E-2</v>
      </c>
    </row>
    <row r="21" spans="2:4" s="76" customFormat="1" ht="24" customHeight="1" x14ac:dyDescent="0.25">
      <c r="B21" s="80" t="s">
        <v>253</v>
      </c>
      <c r="C21" s="81">
        <v>1.7361111111111101E-4</v>
      </c>
      <c r="D21" s="82">
        <v>1.28095644748079E-2</v>
      </c>
    </row>
    <row r="22" spans="2:4" s="76" customFormat="1" ht="24" customHeight="1" x14ac:dyDescent="0.25">
      <c r="B22" s="80" t="s">
        <v>207</v>
      </c>
      <c r="C22" s="81">
        <v>1.50462962962963E-4</v>
      </c>
      <c r="D22" s="82">
        <v>1.11016225448335E-2</v>
      </c>
    </row>
    <row r="23" spans="2:4" s="76" customFormat="1" ht="24" customHeight="1" x14ac:dyDescent="0.25">
      <c r="B23" s="80" t="s">
        <v>254</v>
      </c>
      <c r="C23" s="81">
        <v>1.15740740740741E-4</v>
      </c>
      <c r="D23" s="82">
        <v>8.5397096498719006E-3</v>
      </c>
    </row>
    <row r="24" spans="2:4" s="76" customFormat="1" ht="24" customHeight="1" x14ac:dyDescent="0.25">
      <c r="B24" s="80" t="s">
        <v>255</v>
      </c>
      <c r="C24" s="81">
        <v>1.15740740740741E-4</v>
      </c>
      <c r="D24" s="82">
        <v>8.5397096498719006E-3</v>
      </c>
    </row>
    <row r="25" spans="2:4" s="76" customFormat="1" ht="24" customHeight="1" thickBot="1" x14ac:dyDescent="0.3">
      <c r="B25" s="83" t="s">
        <v>238</v>
      </c>
      <c r="C25" s="84">
        <v>5.78703703703704E-5</v>
      </c>
      <c r="D25" s="85">
        <v>4.2698548249359503E-3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3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5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68</v>
      </c>
      <c r="C3" s="214"/>
      <c r="D3" s="215"/>
    </row>
    <row r="4" spans="2:4" s="76" customFormat="1" ht="23.25" customHeight="1" x14ac:dyDescent="0.25">
      <c r="B4" s="216" t="s">
        <v>227</v>
      </c>
      <c r="C4" s="217"/>
      <c r="D4" s="218"/>
    </row>
    <row r="5" spans="2:4" s="76" customFormat="1" ht="23.25" customHeight="1" x14ac:dyDescent="0.25">
      <c r="B5" s="118" t="s">
        <v>10</v>
      </c>
      <c r="C5" s="119" t="s">
        <v>62</v>
      </c>
      <c r="D5" s="120" t="s">
        <v>5</v>
      </c>
    </row>
    <row r="6" spans="2:4" s="76" customFormat="1" ht="23.25" customHeight="1" x14ac:dyDescent="0.25">
      <c r="B6" s="121" t="s">
        <v>76</v>
      </c>
      <c r="C6" s="122">
        <v>6.4120370370370399E-3</v>
      </c>
      <c r="D6" s="123">
        <v>0.107073830691921</v>
      </c>
    </row>
    <row r="7" spans="2:4" s="76" customFormat="1" ht="23.25" customHeight="1" x14ac:dyDescent="0.25">
      <c r="B7" s="121" t="s">
        <v>191</v>
      </c>
      <c r="C7" s="122">
        <v>3.8888888888888901E-3</v>
      </c>
      <c r="D7" s="123">
        <v>6.49400850405875E-2</v>
      </c>
    </row>
    <row r="8" spans="2:4" s="76" customFormat="1" ht="23.25" customHeight="1" x14ac:dyDescent="0.25">
      <c r="B8" s="121" t="s">
        <v>77</v>
      </c>
      <c r="C8" s="122">
        <v>2.93981481481481E-3</v>
      </c>
      <c r="D8" s="123">
        <v>4.90916119056823E-2</v>
      </c>
    </row>
    <row r="9" spans="2:4" s="76" customFormat="1" ht="23.25" customHeight="1" x14ac:dyDescent="0.25">
      <c r="B9" s="121" t="s">
        <v>119</v>
      </c>
      <c r="C9" s="122">
        <v>2.0717592592592602E-3</v>
      </c>
      <c r="D9" s="123">
        <v>3.4596057209122497E-2</v>
      </c>
    </row>
    <row r="10" spans="2:4" s="76" customFormat="1" ht="23.25" customHeight="1" x14ac:dyDescent="0.25">
      <c r="B10" s="121" t="s">
        <v>172</v>
      </c>
      <c r="C10" s="122">
        <v>2.0601851851851901E-3</v>
      </c>
      <c r="D10" s="123">
        <v>3.4402783146501699E-2</v>
      </c>
    </row>
    <row r="11" spans="2:4" s="76" customFormat="1" ht="23.25" customHeight="1" x14ac:dyDescent="0.25">
      <c r="B11" s="121" t="s">
        <v>256</v>
      </c>
      <c r="C11" s="122">
        <v>1.79398148148148E-3</v>
      </c>
      <c r="D11" s="123">
        <v>2.9957479706223401E-2</v>
      </c>
    </row>
    <row r="12" spans="2:4" s="76" customFormat="1" ht="23.25" customHeight="1" x14ac:dyDescent="0.25">
      <c r="B12" s="121" t="s">
        <v>193</v>
      </c>
      <c r="C12" s="122">
        <v>1.7013888888888901E-3</v>
      </c>
      <c r="D12" s="123">
        <v>2.84112872052571E-2</v>
      </c>
    </row>
    <row r="13" spans="2:4" s="76" customFormat="1" ht="23.25" customHeight="1" x14ac:dyDescent="0.25">
      <c r="B13" s="121" t="s">
        <v>174</v>
      </c>
      <c r="C13" s="122">
        <v>1.66666666666667E-3</v>
      </c>
      <c r="D13" s="123">
        <v>2.78314650173947E-2</v>
      </c>
    </row>
    <row r="14" spans="2:4" s="76" customFormat="1" ht="23.25" customHeight="1" x14ac:dyDescent="0.25">
      <c r="B14" s="121" t="s">
        <v>80</v>
      </c>
      <c r="C14" s="122">
        <v>1.6203703703703701E-3</v>
      </c>
      <c r="D14" s="123">
        <v>2.7058368766911499E-2</v>
      </c>
    </row>
    <row r="15" spans="2:4" s="76" customFormat="1" ht="23.25" customHeight="1" x14ac:dyDescent="0.25">
      <c r="B15" s="121" t="s">
        <v>257</v>
      </c>
      <c r="C15" s="122">
        <v>1.37731481481481E-3</v>
      </c>
      <c r="D15" s="123">
        <v>2.29996134518748E-2</v>
      </c>
    </row>
    <row r="16" spans="2:4" s="76" customFormat="1" ht="23.25" customHeight="1" x14ac:dyDescent="0.25">
      <c r="B16" s="121" t="s">
        <v>190</v>
      </c>
      <c r="C16" s="122">
        <v>1.3657407407407401E-3</v>
      </c>
      <c r="D16" s="123">
        <v>2.2806339389253999E-2</v>
      </c>
    </row>
    <row r="17" spans="2:4" s="76" customFormat="1" ht="23.25" customHeight="1" x14ac:dyDescent="0.25">
      <c r="B17" s="121" t="s">
        <v>258</v>
      </c>
      <c r="C17" s="122">
        <v>1.30787037037037E-3</v>
      </c>
      <c r="D17" s="123">
        <v>2.183996907615E-2</v>
      </c>
    </row>
    <row r="18" spans="2:4" s="76" customFormat="1" ht="23.25" customHeight="1" x14ac:dyDescent="0.25">
      <c r="B18" s="121" t="s">
        <v>280</v>
      </c>
      <c r="C18" s="122">
        <v>1.27314814814815E-3</v>
      </c>
      <c r="D18" s="123">
        <v>2.12601468882876E-2</v>
      </c>
    </row>
    <row r="19" spans="2:4" s="76" customFormat="1" ht="23.25" customHeight="1" x14ac:dyDescent="0.25">
      <c r="B19" s="121" t="s">
        <v>118</v>
      </c>
      <c r="C19" s="122">
        <v>1.27314814814815E-3</v>
      </c>
      <c r="D19" s="123">
        <v>2.12601468882876E-2</v>
      </c>
    </row>
    <row r="20" spans="2:4" s="76" customFormat="1" ht="23.25" customHeight="1" x14ac:dyDescent="0.25">
      <c r="B20" s="121" t="s">
        <v>235</v>
      </c>
      <c r="C20" s="122">
        <v>1.2615740740740699E-3</v>
      </c>
      <c r="D20" s="123">
        <v>2.1066872825666799E-2</v>
      </c>
    </row>
    <row r="21" spans="2:4" s="76" customFormat="1" ht="23.25" customHeight="1" x14ac:dyDescent="0.25">
      <c r="B21" s="121" t="s">
        <v>184</v>
      </c>
      <c r="C21" s="122">
        <v>1.19212962962963E-3</v>
      </c>
      <c r="D21" s="123">
        <v>1.9907228449941999E-2</v>
      </c>
    </row>
    <row r="22" spans="2:4" s="76" customFormat="1" ht="23.25" customHeight="1" x14ac:dyDescent="0.25">
      <c r="B22" s="121" t="s">
        <v>187</v>
      </c>
      <c r="C22" s="122">
        <v>1.11111111111111E-3</v>
      </c>
      <c r="D22" s="123">
        <v>1.8554310011596398E-2</v>
      </c>
    </row>
    <row r="23" spans="2:4" s="76" customFormat="1" ht="23.25" customHeight="1" x14ac:dyDescent="0.25">
      <c r="B23" s="121" t="s">
        <v>210</v>
      </c>
      <c r="C23" s="122">
        <v>1.07638888888889E-3</v>
      </c>
      <c r="D23" s="123">
        <v>1.7974487823734099E-2</v>
      </c>
    </row>
    <row r="24" spans="2:4" s="76" customFormat="1" ht="23.25" customHeight="1" x14ac:dyDescent="0.25">
      <c r="B24" s="121" t="s">
        <v>259</v>
      </c>
      <c r="C24" s="122">
        <v>1.07638888888889E-3</v>
      </c>
      <c r="D24" s="123">
        <v>1.7974487823734099E-2</v>
      </c>
    </row>
    <row r="25" spans="2:4" s="76" customFormat="1" ht="23.25" customHeight="1" thickBot="1" x14ac:dyDescent="0.3">
      <c r="B25" s="125" t="s">
        <v>260</v>
      </c>
      <c r="C25" s="126">
        <v>1.05324074074074E-3</v>
      </c>
      <c r="D25" s="124">
        <v>1.75879396984925E-2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18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69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121" t="s">
        <v>76</v>
      </c>
      <c r="C6" s="122">
        <v>1.74768518518519E-3</v>
      </c>
      <c r="D6" s="123">
        <v>0.24632952691680299</v>
      </c>
    </row>
    <row r="7" spans="2:4" s="76" customFormat="1" ht="23.25" customHeight="1" x14ac:dyDescent="0.25">
      <c r="B7" s="121" t="s">
        <v>119</v>
      </c>
      <c r="C7" s="122">
        <v>1.35416666666667E-3</v>
      </c>
      <c r="D7" s="123">
        <v>0.19086460032626401</v>
      </c>
    </row>
    <row r="8" spans="2:4" s="76" customFormat="1" ht="23.25" customHeight="1" x14ac:dyDescent="0.25">
      <c r="B8" s="121" t="s">
        <v>77</v>
      </c>
      <c r="C8" s="122">
        <v>8.7962962962963005E-4</v>
      </c>
      <c r="D8" s="123">
        <v>0.12398042414355601</v>
      </c>
    </row>
    <row r="9" spans="2:4" s="76" customFormat="1" ht="23.25" customHeight="1" x14ac:dyDescent="0.25">
      <c r="B9" s="121" t="s">
        <v>80</v>
      </c>
      <c r="C9" s="122">
        <v>6.7129629629629603E-4</v>
      </c>
      <c r="D9" s="123">
        <v>9.4616639477977202E-2</v>
      </c>
    </row>
    <row r="10" spans="2:4" s="76" customFormat="1" ht="23.25" customHeight="1" x14ac:dyDescent="0.25">
      <c r="B10" s="121" t="s">
        <v>118</v>
      </c>
      <c r="C10" s="122">
        <v>6.7129629629629603E-4</v>
      </c>
      <c r="D10" s="123">
        <v>9.4616639477977202E-2</v>
      </c>
    </row>
    <row r="11" spans="2:4" s="76" customFormat="1" ht="23.25" customHeight="1" x14ac:dyDescent="0.25">
      <c r="B11" s="121" t="s">
        <v>206</v>
      </c>
      <c r="C11" s="122">
        <v>3.8194444444444398E-4</v>
      </c>
      <c r="D11" s="123">
        <v>5.3833605220228398E-2</v>
      </c>
    </row>
    <row r="12" spans="2:4" s="76" customFormat="1" ht="23.25" customHeight="1" x14ac:dyDescent="0.25">
      <c r="B12" s="121" t="s">
        <v>174</v>
      </c>
      <c r="C12" s="122">
        <v>3.4722222222222202E-4</v>
      </c>
      <c r="D12" s="123">
        <v>4.89396411092985E-2</v>
      </c>
    </row>
    <row r="13" spans="2:4" s="76" customFormat="1" ht="23.25" customHeight="1" x14ac:dyDescent="0.25">
      <c r="B13" s="121" t="s">
        <v>184</v>
      </c>
      <c r="C13" s="122">
        <v>3.2407407407407401E-4</v>
      </c>
      <c r="D13" s="123">
        <v>4.5676998368678598E-2</v>
      </c>
    </row>
    <row r="14" spans="2:4" s="76" customFormat="1" ht="23.25" customHeight="1" x14ac:dyDescent="0.25">
      <c r="B14" s="121" t="s">
        <v>191</v>
      </c>
      <c r="C14" s="122">
        <v>1.9675925925925899E-4</v>
      </c>
      <c r="D14" s="123">
        <v>2.77324632952692E-2</v>
      </c>
    </row>
    <row r="15" spans="2:4" s="76" customFormat="1" ht="23.25" customHeight="1" x14ac:dyDescent="0.25">
      <c r="B15" s="121" t="s">
        <v>261</v>
      </c>
      <c r="C15" s="122">
        <v>1.7361111111111101E-4</v>
      </c>
      <c r="D15" s="123">
        <v>2.4469820554649298E-2</v>
      </c>
    </row>
    <row r="16" spans="2:4" s="76" customFormat="1" ht="23.25" customHeight="1" x14ac:dyDescent="0.25">
      <c r="B16" s="121" t="s">
        <v>172</v>
      </c>
      <c r="C16" s="122">
        <v>1.38888888888889E-4</v>
      </c>
      <c r="D16" s="123">
        <v>1.9575856443719401E-2</v>
      </c>
    </row>
    <row r="17" spans="2:4" s="76" customFormat="1" ht="23.25" customHeight="1" x14ac:dyDescent="0.25">
      <c r="B17" s="121" t="s">
        <v>262</v>
      </c>
      <c r="C17" s="122">
        <v>1.15740740740741E-4</v>
      </c>
      <c r="D17" s="123">
        <v>1.6313213703099499E-2</v>
      </c>
    </row>
    <row r="18" spans="2:4" s="76" customFormat="1" ht="23.25" customHeight="1" thickBot="1" x14ac:dyDescent="0.3">
      <c r="B18" s="125" t="s">
        <v>214</v>
      </c>
      <c r="C18" s="126">
        <v>9.2592592592592602E-5</v>
      </c>
      <c r="D18" s="124">
        <v>1.30505709624796E-2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1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5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70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s="76" customFormat="1" ht="23.25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80" t="s">
        <v>76</v>
      </c>
      <c r="C6" s="81">
        <v>1.31481481481481E-2</v>
      </c>
      <c r="D6" s="109">
        <v>0.26548258939004399</v>
      </c>
    </row>
    <row r="7" spans="2:4" s="76" customFormat="1" ht="23.25" customHeight="1" x14ac:dyDescent="0.25">
      <c r="B7" s="80" t="s">
        <v>80</v>
      </c>
      <c r="C7" s="81">
        <v>5.5555555555555601E-3</v>
      </c>
      <c r="D7" s="109">
        <v>0.112175741995793</v>
      </c>
    </row>
    <row r="8" spans="2:4" s="76" customFormat="1" ht="23.25" customHeight="1" x14ac:dyDescent="0.25">
      <c r="B8" s="80" t="s">
        <v>119</v>
      </c>
      <c r="C8" s="81">
        <v>5.2777777777777797E-3</v>
      </c>
      <c r="D8" s="109">
        <v>0.106566954896004</v>
      </c>
    </row>
    <row r="9" spans="2:4" s="76" customFormat="1" ht="23.25" customHeight="1" x14ac:dyDescent="0.25">
      <c r="B9" s="80" t="s">
        <v>120</v>
      </c>
      <c r="C9" s="81">
        <v>4.0277777777777803E-3</v>
      </c>
      <c r="D9" s="109">
        <v>8.1327412946950201E-2</v>
      </c>
    </row>
    <row r="10" spans="2:4" s="76" customFormat="1" ht="23.25" customHeight="1" x14ac:dyDescent="0.25">
      <c r="B10" s="80" t="s">
        <v>206</v>
      </c>
      <c r="C10" s="81">
        <v>2.26851851851852E-3</v>
      </c>
      <c r="D10" s="109">
        <v>4.58050946482823E-2</v>
      </c>
    </row>
    <row r="11" spans="2:4" s="76" customFormat="1" ht="23.25" customHeight="1" x14ac:dyDescent="0.25">
      <c r="B11" s="80" t="s">
        <v>77</v>
      </c>
      <c r="C11" s="81">
        <v>2.0833333333333298E-3</v>
      </c>
      <c r="D11" s="109">
        <v>4.20659032484225E-2</v>
      </c>
    </row>
    <row r="12" spans="2:4" s="76" customFormat="1" ht="23.25" customHeight="1" x14ac:dyDescent="0.25">
      <c r="B12" s="80" t="s">
        <v>172</v>
      </c>
      <c r="C12" s="81">
        <v>2.0023148148148101E-3</v>
      </c>
      <c r="D12" s="109">
        <v>4.0430007010983898E-2</v>
      </c>
    </row>
    <row r="13" spans="2:4" s="76" customFormat="1" ht="23.25" customHeight="1" x14ac:dyDescent="0.25">
      <c r="B13" s="80" t="s">
        <v>118</v>
      </c>
      <c r="C13" s="81">
        <v>1.44675925925926E-3</v>
      </c>
      <c r="D13" s="109">
        <v>2.9212432811404499E-2</v>
      </c>
    </row>
    <row r="14" spans="2:4" s="76" customFormat="1" ht="23.25" customHeight="1" x14ac:dyDescent="0.25">
      <c r="B14" s="80" t="s">
        <v>174</v>
      </c>
      <c r="C14" s="81">
        <v>1.41203703703704E-3</v>
      </c>
      <c r="D14" s="109">
        <v>2.8511334423930799E-2</v>
      </c>
    </row>
    <row r="15" spans="2:4" s="76" customFormat="1" ht="23.25" customHeight="1" x14ac:dyDescent="0.25">
      <c r="B15" s="80" t="s">
        <v>207</v>
      </c>
      <c r="C15" s="81">
        <v>1.33101851851852E-3</v>
      </c>
      <c r="D15" s="109">
        <v>2.6875438186492202E-2</v>
      </c>
    </row>
    <row r="16" spans="2:4" s="76" customFormat="1" ht="23.25" customHeight="1" x14ac:dyDescent="0.25">
      <c r="B16" s="80" t="s">
        <v>81</v>
      </c>
      <c r="C16" s="81">
        <v>9.4907407407407397E-4</v>
      </c>
      <c r="D16" s="109">
        <v>1.9163355924281401E-2</v>
      </c>
    </row>
    <row r="17" spans="2:4" s="76" customFormat="1" ht="23.25" customHeight="1" x14ac:dyDescent="0.25">
      <c r="B17" s="80" t="s">
        <v>241</v>
      </c>
      <c r="C17" s="81">
        <v>8.9120370370370395E-4</v>
      </c>
      <c r="D17" s="109">
        <v>1.7994858611825201E-2</v>
      </c>
    </row>
    <row r="18" spans="2:4" s="76" customFormat="1" ht="23.25" customHeight="1" x14ac:dyDescent="0.25">
      <c r="B18" s="80" t="s">
        <v>263</v>
      </c>
      <c r="C18" s="81">
        <v>8.9120370370370395E-4</v>
      </c>
      <c r="D18" s="109">
        <v>1.7994858611825201E-2</v>
      </c>
    </row>
    <row r="19" spans="2:4" s="76" customFormat="1" ht="23.25" customHeight="1" x14ac:dyDescent="0.25">
      <c r="B19" s="80" t="s">
        <v>222</v>
      </c>
      <c r="C19" s="81">
        <v>7.9861111111111105E-4</v>
      </c>
      <c r="D19" s="109">
        <v>1.61252629118953E-2</v>
      </c>
    </row>
    <row r="20" spans="2:4" s="76" customFormat="1" ht="23.25" customHeight="1" x14ac:dyDescent="0.25">
      <c r="B20" s="80" t="s">
        <v>236</v>
      </c>
      <c r="C20" s="81">
        <v>7.2916666666666703E-4</v>
      </c>
      <c r="D20" s="109">
        <v>1.4723066136947901E-2</v>
      </c>
    </row>
    <row r="21" spans="2:4" s="76" customFormat="1" ht="23.25" customHeight="1" x14ac:dyDescent="0.25">
      <c r="B21" s="80" t="s">
        <v>211</v>
      </c>
      <c r="C21" s="81">
        <v>7.1759259259259302E-4</v>
      </c>
      <c r="D21" s="109">
        <v>1.44893666744566E-2</v>
      </c>
    </row>
    <row r="22" spans="2:4" s="76" customFormat="1" ht="23.25" customHeight="1" x14ac:dyDescent="0.25">
      <c r="B22" s="80" t="s">
        <v>184</v>
      </c>
      <c r="C22" s="81">
        <v>7.1759259259259302E-4</v>
      </c>
      <c r="D22" s="109">
        <v>1.44893666744566E-2</v>
      </c>
    </row>
    <row r="23" spans="2:4" s="76" customFormat="1" ht="23.25" customHeight="1" x14ac:dyDescent="0.25">
      <c r="B23" s="80" t="s">
        <v>264</v>
      </c>
      <c r="C23" s="81">
        <v>6.3657407407407402E-4</v>
      </c>
      <c r="D23" s="109">
        <v>1.2853470437018E-2</v>
      </c>
    </row>
    <row r="24" spans="2:4" s="76" customFormat="1" ht="23.25" customHeight="1" x14ac:dyDescent="0.25">
      <c r="B24" s="80" t="s">
        <v>217</v>
      </c>
      <c r="C24" s="81">
        <v>5.5555555555555599E-4</v>
      </c>
      <c r="D24" s="109">
        <v>1.12175741995793E-2</v>
      </c>
    </row>
    <row r="25" spans="2:4" s="76" customFormat="1" ht="23.25" customHeight="1" thickBot="1" x14ac:dyDescent="0.3">
      <c r="B25" s="83" t="s">
        <v>279</v>
      </c>
      <c r="C25" s="84">
        <v>5.20833333333333E-4</v>
      </c>
      <c r="D25" s="110">
        <v>1.0516475812105601E-2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71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80" t="s">
        <v>76</v>
      </c>
      <c r="C6" s="81">
        <v>6.7245370370370402E-3</v>
      </c>
      <c r="D6" s="109">
        <v>0.13774300616405899</v>
      </c>
    </row>
    <row r="7" spans="2:4" s="76" customFormat="1" ht="23.25" customHeight="1" x14ac:dyDescent="0.25">
      <c r="B7" s="80" t="s">
        <v>119</v>
      </c>
      <c r="C7" s="81">
        <v>4.9189814814814799E-3</v>
      </c>
      <c r="D7" s="109">
        <v>0.100758653390232</v>
      </c>
    </row>
    <row r="8" spans="2:4" s="76" customFormat="1" ht="23.25" customHeight="1" x14ac:dyDescent="0.25">
      <c r="B8" s="80" t="s">
        <v>77</v>
      </c>
      <c r="C8" s="81">
        <v>3.5648148148148102E-3</v>
      </c>
      <c r="D8" s="109">
        <v>7.3020388809862502E-2</v>
      </c>
    </row>
    <row r="9" spans="2:4" s="76" customFormat="1" ht="23.25" customHeight="1" x14ac:dyDescent="0.25">
      <c r="B9" s="80" t="s">
        <v>80</v>
      </c>
      <c r="C9" s="81">
        <v>2.60416666666667E-3</v>
      </c>
      <c r="D9" s="109">
        <v>5.3342816500711203E-2</v>
      </c>
    </row>
    <row r="10" spans="2:4" s="76" customFormat="1" ht="23.25" customHeight="1" x14ac:dyDescent="0.25">
      <c r="B10" s="80" t="s">
        <v>206</v>
      </c>
      <c r="C10" s="81">
        <v>2.32638888888889E-3</v>
      </c>
      <c r="D10" s="109">
        <v>4.7652916073968703E-2</v>
      </c>
    </row>
    <row r="11" spans="2:4" s="76" customFormat="1" ht="23.25" customHeight="1" x14ac:dyDescent="0.25">
      <c r="B11" s="80" t="s">
        <v>118</v>
      </c>
      <c r="C11" s="81">
        <v>2.2800925925925901E-3</v>
      </c>
      <c r="D11" s="109">
        <v>4.67045993361783E-2</v>
      </c>
    </row>
    <row r="12" spans="2:4" s="76" customFormat="1" ht="23.25" customHeight="1" x14ac:dyDescent="0.25">
      <c r="B12" s="80" t="s">
        <v>207</v>
      </c>
      <c r="C12" s="81">
        <v>2.0949074074074099E-3</v>
      </c>
      <c r="D12" s="109">
        <v>4.2911332385016598E-2</v>
      </c>
    </row>
    <row r="13" spans="2:4" s="76" customFormat="1" ht="23.25" customHeight="1" x14ac:dyDescent="0.25">
      <c r="B13" s="80" t="s">
        <v>218</v>
      </c>
      <c r="C13" s="81">
        <v>1.9212962962963001E-3</v>
      </c>
      <c r="D13" s="109">
        <v>3.9355144618302501E-2</v>
      </c>
    </row>
    <row r="14" spans="2:4" s="76" customFormat="1" ht="23.25" customHeight="1" x14ac:dyDescent="0.25">
      <c r="B14" s="80" t="s">
        <v>184</v>
      </c>
      <c r="C14" s="81">
        <v>1.90972222222222E-3</v>
      </c>
      <c r="D14" s="109">
        <v>3.9118065433854897E-2</v>
      </c>
    </row>
    <row r="15" spans="2:4" s="76" customFormat="1" ht="23.25" customHeight="1" x14ac:dyDescent="0.25">
      <c r="B15" s="80" t="s">
        <v>265</v>
      </c>
      <c r="C15" s="81">
        <v>1.7592592592592601E-3</v>
      </c>
      <c r="D15" s="109">
        <v>3.6036036036036001E-2</v>
      </c>
    </row>
    <row r="16" spans="2:4" s="76" customFormat="1" ht="23.25" customHeight="1" x14ac:dyDescent="0.25">
      <c r="B16" s="80" t="s">
        <v>174</v>
      </c>
      <c r="C16" s="81">
        <v>1.07638888888889E-3</v>
      </c>
      <c r="D16" s="109">
        <v>2.2048364153627299E-2</v>
      </c>
    </row>
    <row r="17" spans="2:4" s="76" customFormat="1" ht="23.25" customHeight="1" x14ac:dyDescent="0.25">
      <c r="B17" s="80" t="s">
        <v>172</v>
      </c>
      <c r="C17" s="81">
        <v>1.0185185185185199E-3</v>
      </c>
      <c r="D17" s="109">
        <v>2.0862968231389299E-2</v>
      </c>
    </row>
    <row r="18" spans="2:4" s="76" customFormat="1" ht="23.25" customHeight="1" x14ac:dyDescent="0.25">
      <c r="B18" s="80" t="s">
        <v>191</v>
      </c>
      <c r="C18" s="81">
        <v>8.4490740740740696E-4</v>
      </c>
      <c r="D18" s="109">
        <v>1.7306780464675198E-2</v>
      </c>
    </row>
    <row r="19" spans="2:4" s="76" customFormat="1" ht="23.25" customHeight="1" x14ac:dyDescent="0.25">
      <c r="B19" s="80" t="s">
        <v>266</v>
      </c>
      <c r="C19" s="81">
        <v>7.9861111111111105E-4</v>
      </c>
      <c r="D19" s="109">
        <v>1.6358463726884799E-2</v>
      </c>
    </row>
    <row r="20" spans="2:4" s="76" customFormat="1" ht="23.25" customHeight="1" x14ac:dyDescent="0.25">
      <c r="B20" s="80" t="s">
        <v>221</v>
      </c>
      <c r="C20" s="81">
        <v>7.1759259259259302E-4</v>
      </c>
      <c r="D20" s="109">
        <v>1.46989094357515E-2</v>
      </c>
    </row>
    <row r="21" spans="2:4" s="76" customFormat="1" ht="23.25" customHeight="1" x14ac:dyDescent="0.25">
      <c r="B21" s="80" t="s">
        <v>186</v>
      </c>
      <c r="C21" s="81">
        <v>7.1759259259259302E-4</v>
      </c>
      <c r="D21" s="109">
        <v>1.46989094357515E-2</v>
      </c>
    </row>
    <row r="22" spans="2:4" s="76" customFormat="1" ht="23.25" customHeight="1" x14ac:dyDescent="0.25">
      <c r="B22" s="80" t="s">
        <v>234</v>
      </c>
      <c r="C22" s="81">
        <v>6.7129629629629603E-4</v>
      </c>
      <c r="D22" s="109">
        <v>1.3750592697961099E-2</v>
      </c>
    </row>
    <row r="23" spans="2:4" s="76" customFormat="1" ht="23.25" customHeight="1" x14ac:dyDescent="0.25">
      <c r="B23" s="80" t="s">
        <v>267</v>
      </c>
      <c r="C23" s="81">
        <v>6.2500000000000001E-4</v>
      </c>
      <c r="D23" s="109">
        <v>1.28022759601707E-2</v>
      </c>
    </row>
    <row r="24" spans="2:4" s="76" customFormat="1" ht="23.25" customHeight="1" x14ac:dyDescent="0.25">
      <c r="B24" s="80" t="s">
        <v>120</v>
      </c>
      <c r="C24" s="81">
        <v>6.1342592592592601E-4</v>
      </c>
      <c r="D24" s="109">
        <v>1.2565196775723099E-2</v>
      </c>
    </row>
    <row r="25" spans="2:4" s="76" customFormat="1" ht="23.25" customHeight="1" thickBot="1" x14ac:dyDescent="0.3">
      <c r="B25" s="83" t="s">
        <v>253</v>
      </c>
      <c r="C25" s="84">
        <v>6.01851851851852E-4</v>
      </c>
      <c r="D25" s="110">
        <v>1.23281175912755E-2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7" t="s">
        <v>72</v>
      </c>
      <c r="C3" s="208"/>
      <c r="D3" s="209"/>
    </row>
    <row r="4" spans="2:4" s="76" customFormat="1" ht="24" customHeight="1" x14ac:dyDescent="0.25">
      <c r="B4" s="210" t="s">
        <v>227</v>
      </c>
      <c r="C4" s="211"/>
      <c r="D4" s="212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56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9" t="s">
        <v>82</v>
      </c>
      <c r="C3" s="220"/>
      <c r="D3" s="221"/>
    </row>
    <row r="4" spans="2:4" s="76" customFormat="1" ht="24" customHeight="1" x14ac:dyDescent="0.25">
      <c r="B4" s="222" t="s">
        <v>227</v>
      </c>
      <c r="C4" s="223"/>
      <c r="D4" s="224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25">
      <c r="B6" s="99" t="s">
        <v>121</v>
      </c>
      <c r="C6" s="100">
        <v>2.5775462962963E-2</v>
      </c>
      <c r="D6" s="101">
        <v>2.8094210851657E-2</v>
      </c>
    </row>
    <row r="7" spans="2:4" s="76" customFormat="1" ht="23.25" customHeight="1" x14ac:dyDescent="0.25">
      <c r="B7" s="99" t="s">
        <v>172</v>
      </c>
      <c r="C7" s="100">
        <v>2.1597222222222202E-2</v>
      </c>
      <c r="D7" s="101">
        <v>2.3540097642205701E-2</v>
      </c>
    </row>
    <row r="8" spans="2:4" s="76" customFormat="1" ht="23.25" customHeight="1" x14ac:dyDescent="0.25">
      <c r="B8" s="99" t="s">
        <v>268</v>
      </c>
      <c r="C8" s="100">
        <v>2.0092592592592599E-2</v>
      </c>
      <c r="D8" s="101">
        <v>2.1900112275921198E-2</v>
      </c>
    </row>
    <row r="9" spans="2:4" s="76" customFormat="1" ht="23.25" customHeight="1" x14ac:dyDescent="0.25">
      <c r="B9" s="99" t="s">
        <v>215</v>
      </c>
      <c r="C9" s="100">
        <v>1.8564814814814801E-2</v>
      </c>
      <c r="D9" s="101">
        <v>2.02348963655401E-2</v>
      </c>
    </row>
    <row r="10" spans="2:4" s="76" customFormat="1" ht="23.25" customHeight="1" x14ac:dyDescent="0.25">
      <c r="B10" s="99" t="s">
        <v>269</v>
      </c>
      <c r="C10" s="100">
        <v>1.6087962962962998E-2</v>
      </c>
      <c r="D10" s="101">
        <v>1.7535228147194999E-2</v>
      </c>
    </row>
    <row r="11" spans="2:4" s="76" customFormat="1" ht="23.25" customHeight="1" x14ac:dyDescent="0.25">
      <c r="B11" s="99" t="s">
        <v>187</v>
      </c>
      <c r="C11" s="100">
        <v>1.53125E-2</v>
      </c>
      <c r="D11" s="101">
        <v>1.6690004919956099E-2</v>
      </c>
    </row>
    <row r="12" spans="2:4" s="76" customFormat="1" ht="23.25" customHeight="1" x14ac:dyDescent="0.25">
      <c r="B12" s="99" t="s">
        <v>270</v>
      </c>
      <c r="C12" s="100">
        <v>1.5034722222222199E-2</v>
      </c>
      <c r="D12" s="101">
        <v>1.6387238390795901E-2</v>
      </c>
    </row>
    <row r="13" spans="2:4" s="76" customFormat="1" ht="23.25" customHeight="1" x14ac:dyDescent="0.25">
      <c r="B13" s="99" t="s">
        <v>271</v>
      </c>
      <c r="C13" s="100">
        <v>1.4756944444444401E-2</v>
      </c>
      <c r="D13" s="101">
        <v>1.60844718616357E-2</v>
      </c>
    </row>
    <row r="14" spans="2:4" s="76" customFormat="1" ht="23.25" customHeight="1" x14ac:dyDescent="0.25">
      <c r="B14" s="99" t="s">
        <v>118</v>
      </c>
      <c r="C14" s="100">
        <v>1.2974537037037E-2</v>
      </c>
      <c r="D14" s="101">
        <v>1.41417199661911E-2</v>
      </c>
    </row>
    <row r="15" spans="2:4" s="76" customFormat="1" ht="23.25" customHeight="1" x14ac:dyDescent="0.25">
      <c r="B15" s="99" t="s">
        <v>272</v>
      </c>
      <c r="C15" s="100">
        <v>1.28935185185185E-2</v>
      </c>
      <c r="D15" s="101">
        <v>1.4053413061852701E-2</v>
      </c>
    </row>
    <row r="16" spans="2:4" s="76" customFormat="1" ht="23.25" customHeight="1" x14ac:dyDescent="0.25">
      <c r="B16" s="99" t="s">
        <v>213</v>
      </c>
      <c r="C16" s="100">
        <v>1.21875E-2</v>
      </c>
      <c r="D16" s="101">
        <v>1.3283881466903799E-2</v>
      </c>
    </row>
    <row r="17" spans="2:4" s="76" customFormat="1" ht="23.25" customHeight="1" x14ac:dyDescent="0.25">
      <c r="B17" s="99" t="s">
        <v>214</v>
      </c>
      <c r="C17" s="100">
        <v>1.15393518518519E-2</v>
      </c>
      <c r="D17" s="101">
        <v>1.25774262321967E-2</v>
      </c>
    </row>
    <row r="18" spans="2:4" s="76" customFormat="1" ht="23.25" customHeight="1" x14ac:dyDescent="0.25">
      <c r="B18" s="99" t="s">
        <v>273</v>
      </c>
      <c r="C18" s="100">
        <v>1.125E-2</v>
      </c>
      <c r="D18" s="101">
        <v>1.22620444309882E-2</v>
      </c>
    </row>
    <row r="19" spans="2:4" s="76" customFormat="1" ht="23.25" customHeight="1" x14ac:dyDescent="0.25">
      <c r="B19" s="99" t="s">
        <v>274</v>
      </c>
      <c r="C19" s="100">
        <v>1.1226851851851899E-2</v>
      </c>
      <c r="D19" s="101">
        <v>1.22368138868915E-2</v>
      </c>
    </row>
    <row r="20" spans="2:4" s="76" customFormat="1" ht="23.25" customHeight="1" x14ac:dyDescent="0.25">
      <c r="B20" s="99" t="s">
        <v>275</v>
      </c>
      <c r="C20" s="100">
        <v>1.07175925925926E-2</v>
      </c>
      <c r="D20" s="101">
        <v>1.1681741916764399E-2</v>
      </c>
    </row>
    <row r="21" spans="2:4" s="76" customFormat="1" ht="23.25" customHeight="1" x14ac:dyDescent="0.25">
      <c r="B21" s="99" t="s">
        <v>276</v>
      </c>
      <c r="C21" s="100">
        <v>1.06712962962963E-2</v>
      </c>
      <c r="D21" s="101">
        <v>1.16312808285711E-2</v>
      </c>
    </row>
    <row r="22" spans="2:4" s="76" customFormat="1" ht="23.25" customHeight="1" x14ac:dyDescent="0.25">
      <c r="B22" s="99" t="s">
        <v>219</v>
      </c>
      <c r="C22" s="100">
        <v>1.04976851851852E-2</v>
      </c>
      <c r="D22" s="101">
        <v>1.14420517478459E-2</v>
      </c>
    </row>
    <row r="23" spans="2:4" s="76" customFormat="1" ht="23.25" customHeight="1" x14ac:dyDescent="0.25">
      <c r="B23" s="99" t="s">
        <v>119</v>
      </c>
      <c r="C23" s="100">
        <v>1.02893518518519E-2</v>
      </c>
      <c r="D23" s="101">
        <v>1.12149768509758E-2</v>
      </c>
    </row>
    <row r="24" spans="2:4" s="76" customFormat="1" ht="23.25" customHeight="1" x14ac:dyDescent="0.25">
      <c r="B24" s="99" t="s">
        <v>277</v>
      </c>
      <c r="C24" s="100">
        <v>1.01388888888889E-2</v>
      </c>
      <c r="D24" s="101">
        <v>1.1050978314347299E-2</v>
      </c>
    </row>
    <row r="25" spans="2:4" s="76" customFormat="1" ht="23.25" customHeight="1" thickBot="1" x14ac:dyDescent="0.3">
      <c r="B25" s="102" t="s">
        <v>278</v>
      </c>
      <c r="C25" s="103">
        <v>1.0127314814814801E-2</v>
      </c>
      <c r="D25" s="104">
        <v>1.1038363042299E-2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13"/>
  <sheetViews>
    <sheetView showGridLines="0" showZeros="0" topLeftCell="A3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9" t="s">
        <v>83</v>
      </c>
      <c r="C3" s="220"/>
      <c r="D3" s="221"/>
    </row>
    <row r="4" spans="2:4" ht="23.25" customHeight="1" x14ac:dyDescent="0.25">
      <c r="B4" s="222" t="s">
        <v>227</v>
      </c>
      <c r="C4" s="223"/>
      <c r="D4" s="224"/>
    </row>
    <row r="5" spans="2:4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25">
      <c r="B6" s="99" t="s">
        <v>281</v>
      </c>
      <c r="C6" s="100">
        <v>2.4305555555555599E-3</v>
      </c>
      <c r="D6" s="101">
        <v>0.169491525423729</v>
      </c>
    </row>
    <row r="7" spans="2:4" s="76" customFormat="1" ht="23.25" customHeight="1" x14ac:dyDescent="0.25">
      <c r="B7" s="99" t="s">
        <v>282</v>
      </c>
      <c r="C7" s="100">
        <v>2.2569444444444399E-3</v>
      </c>
      <c r="D7" s="101">
        <v>0.157384987893462</v>
      </c>
    </row>
    <row r="8" spans="2:4" s="76" customFormat="1" ht="23.25" customHeight="1" x14ac:dyDescent="0.25">
      <c r="B8" s="99" t="s">
        <v>283</v>
      </c>
      <c r="C8" s="100">
        <v>2.2453703703703698E-3</v>
      </c>
      <c r="D8" s="101">
        <v>0.15657788539144499</v>
      </c>
    </row>
    <row r="9" spans="2:4" s="76" customFormat="1" ht="23.25" customHeight="1" x14ac:dyDescent="0.25">
      <c r="B9" s="99" t="s">
        <v>284</v>
      </c>
      <c r="C9" s="100">
        <v>2.10648148148148E-3</v>
      </c>
      <c r="D9" s="101">
        <v>0.14689265536723201</v>
      </c>
    </row>
    <row r="10" spans="2:4" s="76" customFormat="1" ht="23.25" customHeight="1" x14ac:dyDescent="0.25">
      <c r="B10" s="99" t="s">
        <v>285</v>
      </c>
      <c r="C10" s="100">
        <v>1.7824074074074101E-3</v>
      </c>
      <c r="D10" s="101">
        <v>0.124293785310734</v>
      </c>
    </row>
    <row r="11" spans="2:4" s="76" customFormat="1" ht="23.25" customHeight="1" x14ac:dyDescent="0.25">
      <c r="B11" s="99" t="s">
        <v>286</v>
      </c>
      <c r="C11" s="100">
        <v>1.7361111111111099E-3</v>
      </c>
      <c r="D11" s="101">
        <v>0.12106537530266299</v>
      </c>
    </row>
    <row r="12" spans="2:4" s="76" customFormat="1" ht="23.25" customHeight="1" x14ac:dyDescent="0.25">
      <c r="B12" s="99" t="s">
        <v>287</v>
      </c>
      <c r="C12" s="100">
        <v>1.55092592592593E-3</v>
      </c>
      <c r="D12" s="101">
        <v>0.108151735270379</v>
      </c>
    </row>
    <row r="13" spans="2:4" s="76" customFormat="1" ht="23.25" customHeight="1" thickBot="1" x14ac:dyDescent="0.3">
      <c r="B13" s="102" t="s">
        <v>80</v>
      </c>
      <c r="C13" s="103">
        <v>2.31481481481481E-4</v>
      </c>
      <c r="D13" s="104">
        <v>1.6142050040355099E-2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1"/>
  <sheetViews>
    <sheetView showGridLines="0" showZeros="0" view="pageBreakPreview" zoomScale="110" zoomScaleNormal="7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3" t="s">
        <v>49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3.5763888888888898E-3</v>
      </c>
      <c r="D7" s="12">
        <f t="shared" ref="D7:D18" si="0">IFERROR(C7/C$19,0)</f>
        <v>0.30654761904761918</v>
      </c>
      <c r="E7" s="12">
        <f t="shared" ref="E7:E18" si="1">IFERROR(C7/C$30,0)</f>
        <v>0.15566750629722925</v>
      </c>
      <c r="F7" s="11">
        <v>4.5138888888888898E-4</v>
      </c>
      <c r="G7" s="12">
        <f t="shared" ref="G7:G18" si="2">IFERROR(F7/F$19,0)</f>
        <v>0.16115702479338842</v>
      </c>
      <c r="H7" s="12">
        <f t="shared" ref="H7:H18" si="3">IFERROR(F7/F$30,0)</f>
        <v>7.8629032258064557E-2</v>
      </c>
      <c r="I7" s="11">
        <v>4.0277777777777803E-3</v>
      </c>
      <c r="J7" s="12">
        <f t="shared" ref="J7:J18" si="4">IFERROR(I7/I$19,0)</f>
        <v>0.27839999999999998</v>
      </c>
      <c r="K7" s="14">
        <f t="shared" ref="K7:K18" si="5">IFERROR(I7/I$30,0)</f>
        <v>0.14026602176541725</v>
      </c>
    </row>
    <row r="8" spans="2:11" s="5" customFormat="1" x14ac:dyDescent="0.25">
      <c r="B8" s="150" t="s">
        <v>116</v>
      </c>
      <c r="C8" s="11">
        <v>1.9791666666666699E-3</v>
      </c>
      <c r="D8" s="12">
        <f t="shared" si="0"/>
        <v>0.16964285714285746</v>
      </c>
      <c r="E8" s="12">
        <f t="shared" si="1"/>
        <v>8.6146095717884272E-2</v>
      </c>
      <c r="F8" s="11">
        <v>7.6388888888888904E-4</v>
      </c>
      <c r="G8" s="12">
        <f t="shared" si="2"/>
        <v>0.27272727272727271</v>
      </c>
      <c r="H8" s="12">
        <f t="shared" si="3"/>
        <v>0.13306451612903233</v>
      </c>
      <c r="I8" s="11">
        <v>2.7430555555555602E-3</v>
      </c>
      <c r="J8" s="12">
        <f t="shared" si="4"/>
        <v>0.18960000000000021</v>
      </c>
      <c r="K8" s="14">
        <f t="shared" si="5"/>
        <v>9.5525997581620462E-2</v>
      </c>
    </row>
    <row r="9" spans="2:11" s="5" customFormat="1" x14ac:dyDescent="0.25">
      <c r="B9" s="10" t="s">
        <v>51</v>
      </c>
      <c r="C9" s="11">
        <v>1.4236111111111101E-3</v>
      </c>
      <c r="D9" s="12">
        <f t="shared" si="0"/>
        <v>0.12202380952380946</v>
      </c>
      <c r="E9" s="12">
        <f t="shared" si="1"/>
        <v>6.196473551637275E-2</v>
      </c>
      <c r="F9" s="11">
        <v>7.1759259259259302E-4</v>
      </c>
      <c r="G9" s="12">
        <f t="shared" si="2"/>
        <v>0.25619834710743811</v>
      </c>
      <c r="H9" s="12">
        <f t="shared" si="3"/>
        <v>0.12500000000000011</v>
      </c>
      <c r="I9" s="11">
        <v>2.1412037037036999E-3</v>
      </c>
      <c r="J9" s="12">
        <f t="shared" si="4"/>
        <v>0.14799999999999963</v>
      </c>
      <c r="K9" s="14">
        <f t="shared" si="5"/>
        <v>7.4566706972994626E-2</v>
      </c>
    </row>
    <row r="10" spans="2:11" s="5" customFormat="1" x14ac:dyDescent="0.25">
      <c r="B10" s="10" t="s">
        <v>11</v>
      </c>
      <c r="C10" s="11">
        <v>2.1990740740740699E-3</v>
      </c>
      <c r="D10" s="12">
        <f t="shared" si="0"/>
        <v>0.18849206349206318</v>
      </c>
      <c r="E10" s="12">
        <f t="shared" si="1"/>
        <v>9.5717884130982187E-2</v>
      </c>
      <c r="F10" s="11">
        <v>4.6296296296296298E-4</v>
      </c>
      <c r="G10" s="12">
        <f t="shared" si="2"/>
        <v>0.16528925619834706</v>
      </c>
      <c r="H10" s="12">
        <f t="shared" si="3"/>
        <v>8.0645161290322606E-2</v>
      </c>
      <c r="I10" s="11">
        <v>2.66203703703704E-3</v>
      </c>
      <c r="J10" s="12">
        <f t="shared" si="4"/>
        <v>0.18400000000000011</v>
      </c>
      <c r="K10" s="14">
        <f t="shared" si="5"/>
        <v>9.2704554615074666E-2</v>
      </c>
    </row>
    <row r="11" spans="2:11" s="5" customFormat="1" x14ac:dyDescent="0.25">
      <c r="B11" s="10" t="s">
        <v>12</v>
      </c>
      <c r="C11" s="11">
        <v>4.6296296296296301E-5</v>
      </c>
      <c r="D11" s="12">
        <f t="shared" si="0"/>
        <v>3.9682539682539698E-3</v>
      </c>
      <c r="E11" s="12">
        <f t="shared" si="1"/>
        <v>2.015113350125945E-3</v>
      </c>
      <c r="F11" s="11">
        <v>1.6203703703703701E-4</v>
      </c>
      <c r="G11" s="12">
        <f t="shared" si="2"/>
        <v>5.7851239669421461E-2</v>
      </c>
      <c r="H11" s="12">
        <f t="shared" si="3"/>
        <v>2.8225806451612906E-2</v>
      </c>
      <c r="I11" s="11">
        <v>2.0833333333333299E-4</v>
      </c>
      <c r="J11" s="12">
        <f t="shared" si="4"/>
        <v>1.4399999999999968E-2</v>
      </c>
      <c r="K11" s="14">
        <f t="shared" si="5"/>
        <v>7.2551390568319097E-3</v>
      </c>
    </row>
    <row r="12" spans="2:11" s="5" customFormat="1" x14ac:dyDescent="0.25">
      <c r="B12" s="10" t="s">
        <v>182</v>
      </c>
      <c r="C12" s="11">
        <v>6.2500000000000001E-4</v>
      </c>
      <c r="D12" s="12">
        <f t="shared" si="0"/>
        <v>5.3571428571428589E-2</v>
      </c>
      <c r="E12" s="12">
        <f t="shared" si="1"/>
        <v>2.7204030226700253E-2</v>
      </c>
      <c r="F12" s="11">
        <v>0</v>
      </c>
      <c r="G12" s="12">
        <f t="shared" si="2"/>
        <v>0</v>
      </c>
      <c r="H12" s="12">
        <f t="shared" si="3"/>
        <v>0</v>
      </c>
      <c r="I12" s="11">
        <v>6.2500000000000001E-4</v>
      </c>
      <c r="J12" s="12">
        <f t="shared" si="4"/>
        <v>4.3199999999999975E-2</v>
      </c>
      <c r="K12" s="14">
        <f t="shared" si="5"/>
        <v>2.1765417170495766E-2</v>
      </c>
    </row>
    <row r="13" spans="2:11" s="5" customFormat="1" x14ac:dyDescent="0.25">
      <c r="B13" s="10" t="s">
        <v>123</v>
      </c>
      <c r="C13" s="11">
        <v>1.6203703703703701E-4</v>
      </c>
      <c r="D13" s="12">
        <f t="shared" si="0"/>
        <v>1.388888888888889E-2</v>
      </c>
      <c r="E13" s="12">
        <f t="shared" si="1"/>
        <v>7.052896725440805E-3</v>
      </c>
      <c r="F13" s="11">
        <v>0</v>
      </c>
      <c r="G13" s="12">
        <f t="shared" si="2"/>
        <v>0</v>
      </c>
      <c r="H13" s="12">
        <f t="shared" si="3"/>
        <v>0</v>
      </c>
      <c r="I13" s="11">
        <v>1.6203703703703701E-4</v>
      </c>
      <c r="J13" s="12">
        <f t="shared" si="4"/>
        <v>1.1199999999999991E-2</v>
      </c>
      <c r="K13" s="14">
        <f t="shared" si="5"/>
        <v>5.6428859330914941E-3</v>
      </c>
    </row>
    <row r="14" spans="2:11" s="5" customFormat="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225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1.65509259259259E-3</v>
      </c>
      <c r="D18" s="12">
        <f t="shared" si="0"/>
        <v>0.14186507936507917</v>
      </c>
      <c r="E18" s="12">
        <f t="shared" si="1"/>
        <v>7.2040302267002407E-2</v>
      </c>
      <c r="F18" s="11">
        <v>2.4305555555555601E-4</v>
      </c>
      <c r="G18" s="12">
        <f t="shared" si="2"/>
        <v>8.6776859504132373E-2</v>
      </c>
      <c r="H18" s="12">
        <f t="shared" si="3"/>
        <v>4.2338709677419449E-2</v>
      </c>
      <c r="I18" s="11">
        <v>1.8981481481481501E-3</v>
      </c>
      <c r="J18" s="12">
        <f t="shared" si="4"/>
        <v>0.13120000000000007</v>
      </c>
      <c r="K18" s="14">
        <f t="shared" si="5"/>
        <v>6.6102378073357573E-2</v>
      </c>
    </row>
    <row r="19" spans="2:11" s="5" customFormat="1" ht="16.5" thickTop="1" thickBot="1" x14ac:dyDescent="0.3">
      <c r="B19" s="31" t="s">
        <v>3</v>
      </c>
      <c r="C19" s="32">
        <f>SUM(C7:C18)</f>
        <v>1.1666666666666664E-2</v>
      </c>
      <c r="D19" s="33">
        <f>IFERROR(SUM(D7:D18),0)</f>
        <v>0.99999999999999978</v>
      </c>
      <c r="E19" s="33">
        <f>IFERROR(SUM(E7:E18),0)</f>
        <v>0.50780856423173792</v>
      </c>
      <c r="F19" s="32">
        <f>SUM(F7:F18)</f>
        <v>2.8009259259259268E-3</v>
      </c>
      <c r="G19" s="33">
        <f>IFERROR(SUM(G7:G18),0)</f>
        <v>1</v>
      </c>
      <c r="H19" s="33">
        <f>IFERROR(SUM(H7:H18),0)</f>
        <v>0.4879032258064519</v>
      </c>
      <c r="I19" s="32">
        <f>SUM(I7:I18)</f>
        <v>1.4467592592592601E-2</v>
      </c>
      <c r="J19" s="33">
        <f>IFERROR(SUM(J7:J18),0)</f>
        <v>1</v>
      </c>
      <c r="K19" s="34">
        <f>IFERROR(SUM(K7:K18),0)</f>
        <v>0.50382910116888369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9.1435185185185196E-4</v>
      </c>
      <c r="D22" s="19"/>
      <c r="E22" s="12">
        <f>IFERROR(C22/C$30,0)</f>
        <v>3.9798488664987412E-2</v>
      </c>
      <c r="F22" s="11">
        <v>3.4722222222222202E-4</v>
      </c>
      <c r="G22" s="19"/>
      <c r="H22" s="12">
        <f>IFERROR(F22/F$30,0)</f>
        <v>6.0483870967741916E-2</v>
      </c>
      <c r="I22" s="11">
        <v>1.2615740740740699E-3</v>
      </c>
      <c r="J22" s="19"/>
      <c r="K22" s="14">
        <f>IFERROR(I22/I$30,0)</f>
        <v>4.3933897621926496E-2</v>
      </c>
    </row>
    <row r="23" spans="2:11" s="5" customFormat="1" x14ac:dyDescent="0.25">
      <c r="B23" s="18" t="s">
        <v>16</v>
      </c>
      <c r="C23" s="11">
        <v>6.9444444444444404E-5</v>
      </c>
      <c r="D23" s="19"/>
      <c r="E23" s="12">
        <f t="shared" ref="E23:E27" si="6">IFERROR(C23/C$30,0)</f>
        <v>3.0226700251889151E-3</v>
      </c>
      <c r="F23" s="11">
        <v>0</v>
      </c>
      <c r="G23" s="19"/>
      <c r="H23" s="12">
        <f t="shared" ref="H23:H27" si="7">IFERROR(F23/F$30,0)</f>
        <v>0</v>
      </c>
      <c r="I23" s="11">
        <v>6.9444444444444404E-5</v>
      </c>
      <c r="J23" s="19"/>
      <c r="K23" s="14">
        <f t="shared" ref="K23:K27" si="8">IFERROR(I23/I$30,0)</f>
        <v>2.418379685610639E-3</v>
      </c>
    </row>
    <row r="24" spans="2:11" s="5" customFormat="1" x14ac:dyDescent="0.25">
      <c r="B24" s="18" t="s">
        <v>17</v>
      </c>
      <c r="C24" s="11">
        <v>1.38888888888889E-4</v>
      </c>
      <c r="D24" s="19"/>
      <c r="E24" s="12">
        <f t="shared" si="6"/>
        <v>6.0453400503778388E-3</v>
      </c>
      <c r="F24" s="11">
        <v>0</v>
      </c>
      <c r="G24" s="19"/>
      <c r="H24" s="12">
        <f t="shared" si="7"/>
        <v>0</v>
      </c>
      <c r="I24" s="11">
        <v>1.38888888888889E-4</v>
      </c>
      <c r="J24" s="19"/>
      <c r="K24" s="14">
        <f t="shared" si="8"/>
        <v>4.836759371221285E-3</v>
      </c>
    </row>
    <row r="25" spans="2:11" s="5" customFormat="1" x14ac:dyDescent="0.25">
      <c r="B25" s="18" t="s">
        <v>18</v>
      </c>
      <c r="C25" s="11">
        <v>3.0324074074074099E-3</v>
      </c>
      <c r="D25" s="19"/>
      <c r="E25" s="12">
        <f t="shared" si="6"/>
        <v>0.13198992443324947</v>
      </c>
      <c r="F25" s="11">
        <v>1.0879629629629601E-3</v>
      </c>
      <c r="G25" s="19"/>
      <c r="H25" s="12">
        <f t="shared" si="7"/>
        <v>0.18951612903225762</v>
      </c>
      <c r="I25" s="11">
        <v>4.1203703703703697E-3</v>
      </c>
      <c r="J25" s="19"/>
      <c r="K25" s="14">
        <f t="shared" si="8"/>
        <v>0.14349052801289799</v>
      </c>
    </row>
    <row r="26" spans="2:11" s="5" customFormat="1" x14ac:dyDescent="0.25">
      <c r="B26" s="18" t="s">
        <v>19</v>
      </c>
      <c r="C26" s="11">
        <v>6.9907407407407401E-3</v>
      </c>
      <c r="D26" s="19"/>
      <c r="E26" s="12">
        <f t="shared" si="6"/>
        <v>0.3042821158690176</v>
      </c>
      <c r="F26" s="11">
        <v>1.5046296296296301E-3</v>
      </c>
      <c r="G26" s="19"/>
      <c r="H26" s="12">
        <f t="shared" si="7"/>
        <v>0.26209677419354854</v>
      </c>
      <c r="I26" s="11">
        <v>8.4953703703703701E-3</v>
      </c>
      <c r="J26" s="19"/>
      <c r="K26" s="14">
        <f t="shared" si="8"/>
        <v>0.29584844820636835</v>
      </c>
    </row>
    <row r="27" spans="2:11" s="5" customFormat="1" ht="15.75" thickBot="1" x14ac:dyDescent="0.3">
      <c r="B27" s="23" t="s">
        <v>20</v>
      </c>
      <c r="C27" s="20">
        <v>1.6203703703703701E-4</v>
      </c>
      <c r="D27" s="24"/>
      <c r="E27" s="21">
        <f t="shared" si="6"/>
        <v>7.052896725440805E-3</v>
      </c>
      <c r="F27" s="20">
        <v>0</v>
      </c>
      <c r="G27" s="24"/>
      <c r="H27" s="21">
        <f t="shared" si="7"/>
        <v>0</v>
      </c>
      <c r="I27" s="20">
        <v>1.6203703703703701E-4</v>
      </c>
      <c r="J27" s="24"/>
      <c r="K27" s="22">
        <f t="shared" si="8"/>
        <v>5.6428859330914941E-3</v>
      </c>
    </row>
    <row r="28" spans="2:11" s="5" customFormat="1" ht="16.5" thickTop="1" thickBot="1" x14ac:dyDescent="0.3">
      <c r="B28" s="31" t="s">
        <v>3</v>
      </c>
      <c r="C28" s="32">
        <f>SUM(C22:C27)</f>
        <v>1.1307870370370373E-2</v>
      </c>
      <c r="D28" s="33"/>
      <c r="E28" s="33">
        <f>IFERROR(SUM(E22:E27),0)</f>
        <v>0.49219143576826202</v>
      </c>
      <c r="F28" s="32">
        <f>SUM(F22:F27)</f>
        <v>2.9398148148148122E-3</v>
      </c>
      <c r="G28" s="33"/>
      <c r="H28" s="33">
        <f>IFERROR(SUM(H22:H27),0)</f>
        <v>0.51209677419354804</v>
      </c>
      <c r="I28" s="32">
        <f>SUM(I22:I27)</f>
        <v>1.4247685185185179E-2</v>
      </c>
      <c r="J28" s="33"/>
      <c r="K28" s="34">
        <f>IFERROR(SUM(K22:K27),0)</f>
        <v>0.49617089883111626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2.2974537037037036E-2</v>
      </c>
      <c r="D30" s="35"/>
      <c r="E30" s="36">
        <f>IFERROR(SUM(E19,E28),0)</f>
        <v>1</v>
      </c>
      <c r="F30" s="32">
        <f>SUM(F19,F28)</f>
        <v>5.740740740740739E-3</v>
      </c>
      <c r="G30" s="35"/>
      <c r="H30" s="36">
        <f>IFERROR(SUM(H19,H28),0)</f>
        <v>1</v>
      </c>
      <c r="I30" s="32">
        <f>SUM(I19,I28)</f>
        <v>2.8715277777777781E-2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11"/>
  <sheetViews>
    <sheetView showGridLines="0" showZeros="0" topLeftCell="A3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9" t="s">
        <v>84</v>
      </c>
      <c r="C3" s="220"/>
      <c r="D3" s="221"/>
    </row>
    <row r="4" spans="2:4" ht="23.25" customHeight="1" thickBot="1" x14ac:dyDescent="0.3">
      <c r="B4" s="232" t="s">
        <v>227</v>
      </c>
      <c r="C4" s="233"/>
      <c r="D4" s="234"/>
    </row>
    <row r="5" spans="2:4" ht="23.25" customHeight="1" x14ac:dyDescent="0.25">
      <c r="B5" s="235" t="s">
        <v>10</v>
      </c>
      <c r="C5" s="236" t="s">
        <v>62</v>
      </c>
      <c r="D5" s="237" t="s">
        <v>5</v>
      </c>
    </row>
    <row r="6" spans="2:4" s="76" customFormat="1" ht="23.25" customHeight="1" x14ac:dyDescent="0.25">
      <c r="B6" s="99" t="s">
        <v>259</v>
      </c>
      <c r="C6" s="100">
        <v>7.4421296296296301E-3</v>
      </c>
      <c r="D6" s="101">
        <v>0.29522497704315898</v>
      </c>
    </row>
    <row r="7" spans="2:4" s="76" customFormat="1" ht="23.25" customHeight="1" x14ac:dyDescent="0.25">
      <c r="B7" s="99" t="s">
        <v>288</v>
      </c>
      <c r="C7" s="100">
        <v>5.9143518518518503E-3</v>
      </c>
      <c r="D7" s="101">
        <v>0.23461891643709801</v>
      </c>
    </row>
    <row r="8" spans="2:4" s="76" customFormat="1" ht="23.25" customHeight="1" x14ac:dyDescent="0.25">
      <c r="B8" s="99" t="s">
        <v>218</v>
      </c>
      <c r="C8" s="100">
        <v>5.2777777777777797E-3</v>
      </c>
      <c r="D8" s="101">
        <v>0.20936639118457301</v>
      </c>
    </row>
    <row r="9" spans="2:4" s="76" customFormat="1" ht="23.25" customHeight="1" x14ac:dyDescent="0.25">
      <c r="B9" s="99" t="s">
        <v>289</v>
      </c>
      <c r="C9" s="100">
        <v>3.5069444444444401E-3</v>
      </c>
      <c r="D9" s="101">
        <v>0.139118457300275</v>
      </c>
    </row>
    <row r="10" spans="2:4" s="76" customFormat="1" ht="23.25" customHeight="1" x14ac:dyDescent="0.25">
      <c r="B10" s="99" t="s">
        <v>290</v>
      </c>
      <c r="C10" s="100">
        <v>3.0671296296296302E-3</v>
      </c>
      <c r="D10" s="101">
        <v>0.12167125803489399</v>
      </c>
    </row>
    <row r="11" spans="2:4" s="76" customFormat="1" ht="23.25" customHeight="1" thickBot="1" x14ac:dyDescent="0.3">
      <c r="B11" s="102" t="s">
        <v>173</v>
      </c>
      <c r="C11" s="103">
        <v>4.2361111111111098E-3</v>
      </c>
      <c r="D11" s="104">
        <v>8.3695403613080296E-2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70" zoomScaleNormal="7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85</v>
      </c>
      <c r="C3" s="220"/>
      <c r="D3" s="221"/>
    </row>
    <row r="4" spans="2:4" s="76" customFormat="1" ht="23.25" customHeight="1" x14ac:dyDescent="0.25">
      <c r="B4" s="222" t="s">
        <v>227</v>
      </c>
      <c r="C4" s="223"/>
      <c r="D4" s="224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25">
      <c r="B6" s="99" t="s">
        <v>119</v>
      </c>
      <c r="C6" s="100">
        <v>2.3518518518518501E-2</v>
      </c>
      <c r="D6" s="101">
        <v>5.4813735804267502E-2</v>
      </c>
    </row>
    <row r="7" spans="2:4" s="76" customFormat="1" ht="23.25" customHeight="1" x14ac:dyDescent="0.25">
      <c r="B7" s="99" t="s">
        <v>206</v>
      </c>
      <c r="C7" s="100">
        <v>1.6273148148148099E-2</v>
      </c>
      <c r="D7" s="101">
        <v>3.79272207385827E-2</v>
      </c>
    </row>
    <row r="8" spans="2:4" s="76" customFormat="1" ht="23.25" customHeight="1" x14ac:dyDescent="0.25">
      <c r="B8" s="99" t="s">
        <v>190</v>
      </c>
      <c r="C8" s="100">
        <v>1.5162037037037E-2</v>
      </c>
      <c r="D8" s="101">
        <v>3.5337595424995302E-2</v>
      </c>
    </row>
    <row r="9" spans="2:4" s="76" customFormat="1" ht="23.25" customHeight="1" x14ac:dyDescent="0.25">
      <c r="B9" s="99" t="s">
        <v>213</v>
      </c>
      <c r="C9" s="100">
        <v>1.3912037037037001E-2</v>
      </c>
      <c r="D9" s="101">
        <v>3.2424266947209401E-2</v>
      </c>
    </row>
    <row r="10" spans="2:4" s="76" customFormat="1" ht="23.25" customHeight="1" x14ac:dyDescent="0.25">
      <c r="B10" s="99" t="s">
        <v>291</v>
      </c>
      <c r="C10" s="100">
        <v>1.3032407407407401E-2</v>
      </c>
      <c r="D10" s="101">
        <v>3.0374146907286001E-2</v>
      </c>
    </row>
    <row r="11" spans="2:4" s="76" customFormat="1" ht="23.25" customHeight="1" x14ac:dyDescent="0.25">
      <c r="B11" s="99" t="s">
        <v>172</v>
      </c>
      <c r="C11" s="100">
        <v>1.18518518518519E-2</v>
      </c>
      <c r="D11" s="101">
        <v>2.76226700115994E-2</v>
      </c>
    </row>
    <row r="12" spans="2:4" s="76" customFormat="1" ht="23.25" customHeight="1" x14ac:dyDescent="0.25">
      <c r="B12" s="99" t="s">
        <v>292</v>
      </c>
      <c r="C12" s="100">
        <v>1.16898148148148E-2</v>
      </c>
      <c r="D12" s="101">
        <v>2.7245016320034499E-2</v>
      </c>
    </row>
    <row r="13" spans="2:4" s="76" customFormat="1" ht="23.25" customHeight="1" x14ac:dyDescent="0.25">
      <c r="B13" s="99" t="s">
        <v>278</v>
      </c>
      <c r="C13" s="100">
        <v>1.1446759259259301E-2</v>
      </c>
      <c r="D13" s="101">
        <v>2.66785357826873E-2</v>
      </c>
    </row>
    <row r="14" spans="2:4" s="76" customFormat="1" ht="23.25" customHeight="1" x14ac:dyDescent="0.25">
      <c r="B14" s="99" t="s">
        <v>212</v>
      </c>
      <c r="C14" s="100">
        <v>1.1099537037037E-2</v>
      </c>
      <c r="D14" s="101">
        <v>2.5869277872191201E-2</v>
      </c>
    </row>
    <row r="15" spans="2:4" s="76" customFormat="1" ht="23.25" customHeight="1" x14ac:dyDescent="0.25">
      <c r="B15" s="99" t="s">
        <v>293</v>
      </c>
      <c r="C15" s="100">
        <v>1.10185185185185E-2</v>
      </c>
      <c r="D15" s="101">
        <v>2.5680451026408799E-2</v>
      </c>
    </row>
    <row r="16" spans="2:4" s="76" customFormat="1" ht="23.25" customHeight="1" x14ac:dyDescent="0.25">
      <c r="B16" s="99" t="s">
        <v>294</v>
      </c>
      <c r="C16" s="100">
        <v>1.0555555555555599E-2</v>
      </c>
      <c r="D16" s="101">
        <v>2.4601440479080701E-2</v>
      </c>
    </row>
    <row r="17" spans="2:4" s="76" customFormat="1" ht="23.25" customHeight="1" x14ac:dyDescent="0.25">
      <c r="B17" s="99" t="s">
        <v>295</v>
      </c>
      <c r="C17" s="100">
        <v>9.9421296296296306E-3</v>
      </c>
      <c r="D17" s="101">
        <v>2.3171751503870901E-2</v>
      </c>
    </row>
    <row r="18" spans="2:4" s="76" customFormat="1" ht="23.25" customHeight="1" x14ac:dyDescent="0.25">
      <c r="B18" s="99" t="s">
        <v>296</v>
      </c>
      <c r="C18" s="100">
        <v>9.6527777777777792E-3</v>
      </c>
      <c r="D18" s="101">
        <v>2.2497369911790899E-2</v>
      </c>
    </row>
    <row r="19" spans="2:4" s="76" customFormat="1" ht="23.25" customHeight="1" x14ac:dyDescent="0.25">
      <c r="B19" s="99" t="s">
        <v>297</v>
      </c>
      <c r="C19" s="100">
        <v>9.4907407407407406E-3</v>
      </c>
      <c r="D19" s="101">
        <v>2.2119716220226099E-2</v>
      </c>
    </row>
    <row r="20" spans="2:4" s="76" customFormat="1" ht="23.25" customHeight="1" x14ac:dyDescent="0.25">
      <c r="B20" s="99" t="s">
        <v>298</v>
      </c>
      <c r="C20" s="100">
        <v>9.3171296296296301E-3</v>
      </c>
      <c r="D20" s="101">
        <v>2.1715087264977999E-2</v>
      </c>
    </row>
    <row r="21" spans="2:4" s="76" customFormat="1" ht="23.25" customHeight="1" x14ac:dyDescent="0.25">
      <c r="B21" s="99" t="s">
        <v>76</v>
      </c>
      <c r="C21" s="100">
        <v>9.1666666666666702E-3</v>
      </c>
      <c r="D21" s="101">
        <v>2.1364408837096401E-2</v>
      </c>
    </row>
    <row r="22" spans="2:4" s="76" customFormat="1" ht="23.25" customHeight="1" x14ac:dyDescent="0.25">
      <c r="B22" s="99" t="s">
        <v>120</v>
      </c>
      <c r="C22" s="100">
        <v>8.9583333333333303E-3</v>
      </c>
      <c r="D22" s="101">
        <v>2.0878854090798701E-2</v>
      </c>
    </row>
    <row r="23" spans="2:4" s="76" customFormat="1" ht="23.25" customHeight="1" x14ac:dyDescent="0.25">
      <c r="B23" s="99" t="s">
        <v>299</v>
      </c>
      <c r="C23" s="100">
        <v>8.9004629629629607E-3</v>
      </c>
      <c r="D23" s="101">
        <v>2.07439777723827E-2</v>
      </c>
    </row>
    <row r="24" spans="2:4" s="76" customFormat="1" ht="23.25" customHeight="1" x14ac:dyDescent="0.25">
      <c r="B24" s="99" t="s">
        <v>122</v>
      </c>
      <c r="C24" s="100">
        <v>8.8194444444444405E-3</v>
      </c>
      <c r="D24" s="101">
        <v>2.0555150926600301E-2</v>
      </c>
    </row>
    <row r="25" spans="2:4" s="76" customFormat="1" ht="23.25" customHeight="1" thickBot="1" x14ac:dyDescent="0.3">
      <c r="B25" s="127" t="s">
        <v>300</v>
      </c>
      <c r="C25" s="128">
        <v>8.4722222222222195E-3</v>
      </c>
      <c r="D25" s="129">
        <v>1.9745893016104198E-2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86</v>
      </c>
      <c r="C3" s="220"/>
      <c r="D3" s="221"/>
    </row>
    <row r="4" spans="2:4" s="76" customFormat="1" ht="23.25" customHeight="1" x14ac:dyDescent="0.25">
      <c r="B4" s="222" t="s">
        <v>227</v>
      </c>
      <c r="C4" s="223"/>
      <c r="D4" s="224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87</v>
      </c>
      <c r="C3" s="220"/>
      <c r="D3" s="221"/>
    </row>
    <row r="4" spans="2:4" s="76" customFormat="1" ht="23.25" customHeight="1" x14ac:dyDescent="0.25">
      <c r="B4" s="222" t="s">
        <v>227</v>
      </c>
      <c r="C4" s="223"/>
      <c r="D4" s="224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94" t="s">
        <v>88</v>
      </c>
      <c r="C3" s="195"/>
      <c r="D3" s="196"/>
    </row>
    <row r="4" spans="2:4" ht="23.25" customHeight="1" x14ac:dyDescent="0.25">
      <c r="B4" s="197" t="s">
        <v>227</v>
      </c>
      <c r="C4" s="198"/>
      <c r="D4" s="199"/>
    </row>
    <row r="5" spans="2:4" ht="23.25" customHeight="1" x14ac:dyDescent="0.25">
      <c r="B5" s="40" t="s">
        <v>10</v>
      </c>
      <c r="C5" s="41" t="s">
        <v>62</v>
      </c>
      <c r="D5" s="42" t="s">
        <v>5</v>
      </c>
    </row>
    <row r="6" spans="2:4" ht="23.25" customHeight="1" thickBot="1" x14ac:dyDescent="0.3">
      <c r="B6" s="89"/>
      <c r="C6" s="90"/>
      <c r="D6" s="9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8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89</v>
      </c>
      <c r="C3" s="220"/>
      <c r="D3" s="221"/>
    </row>
    <row r="4" spans="2:4" s="76" customFormat="1" ht="23.25" customHeight="1" x14ac:dyDescent="0.25">
      <c r="B4" s="222" t="s">
        <v>227</v>
      </c>
      <c r="C4" s="223"/>
      <c r="D4" s="224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25">
      <c r="B6" s="160" t="s">
        <v>301</v>
      </c>
      <c r="C6" s="161">
        <v>1.3194444444444399E-3</v>
      </c>
      <c r="D6" s="162">
        <v>0.39446366782006898</v>
      </c>
    </row>
    <row r="7" spans="2:4" s="76" customFormat="1" ht="23.25" customHeight="1" x14ac:dyDescent="0.25">
      <c r="B7" s="160" t="s">
        <v>265</v>
      </c>
      <c r="C7" s="161">
        <v>1.25E-3</v>
      </c>
      <c r="D7" s="162">
        <v>0.37370242214532901</v>
      </c>
    </row>
    <row r="8" spans="2:4" s="76" customFormat="1" ht="23.25" customHeight="1" thickBot="1" x14ac:dyDescent="0.3">
      <c r="B8" s="102" t="s">
        <v>118</v>
      </c>
      <c r="C8" s="103">
        <v>7.7546296296296304E-4</v>
      </c>
      <c r="D8" s="104">
        <v>0.23183391003460199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5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90</v>
      </c>
      <c r="C3" s="220"/>
      <c r="D3" s="221"/>
    </row>
    <row r="4" spans="2:4" s="76" customFormat="1" ht="23.25" customHeight="1" x14ac:dyDescent="0.25">
      <c r="B4" s="222" t="s">
        <v>227</v>
      </c>
      <c r="C4" s="223"/>
      <c r="D4" s="224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238"/>
      <c r="C6" s="239"/>
      <c r="D6" s="24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topLeftCell="B1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91</v>
      </c>
      <c r="C3" s="220"/>
      <c r="D3" s="221"/>
    </row>
    <row r="4" spans="2:4" s="76" customFormat="1" ht="23.25" customHeight="1" x14ac:dyDescent="0.25">
      <c r="B4" s="222" t="s">
        <v>227</v>
      </c>
      <c r="C4" s="223"/>
      <c r="D4" s="224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02"/>
      <c r="C6" s="107"/>
      <c r="D6" s="10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92</v>
      </c>
      <c r="C3" s="220"/>
      <c r="D3" s="221"/>
    </row>
    <row r="4" spans="2:4" s="76" customFormat="1" ht="23.25" customHeight="1" x14ac:dyDescent="0.25">
      <c r="B4" s="222" t="s">
        <v>227</v>
      </c>
      <c r="C4" s="223"/>
      <c r="D4" s="224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25">
      <c r="B6" s="99" t="s">
        <v>187</v>
      </c>
      <c r="C6" s="100">
        <v>3.1458333333333303E-2</v>
      </c>
      <c r="D6" s="101">
        <v>0.115335653059492</v>
      </c>
    </row>
    <row r="7" spans="2:4" s="76" customFormat="1" ht="23.25" customHeight="1" x14ac:dyDescent="0.25">
      <c r="B7" s="99" t="s">
        <v>302</v>
      </c>
      <c r="C7" s="100">
        <v>1.37847222222222E-2</v>
      </c>
      <c r="D7" s="101">
        <v>5.0538911991852703E-2</v>
      </c>
    </row>
    <row r="8" spans="2:4" s="76" customFormat="1" ht="23.25" customHeight="1" x14ac:dyDescent="0.25">
      <c r="B8" s="99" t="s">
        <v>119</v>
      </c>
      <c r="C8" s="100">
        <v>1.32175925925926E-2</v>
      </c>
      <c r="D8" s="101">
        <v>4.8459645251633703E-2</v>
      </c>
    </row>
    <row r="9" spans="2:4" s="76" customFormat="1" ht="23.25" customHeight="1" x14ac:dyDescent="0.25">
      <c r="B9" s="99" t="s">
        <v>291</v>
      </c>
      <c r="C9" s="100">
        <v>1.32175925925926E-2</v>
      </c>
      <c r="D9" s="101">
        <v>4.8459645251633703E-2</v>
      </c>
    </row>
    <row r="10" spans="2:4" s="76" customFormat="1" ht="23.25" customHeight="1" x14ac:dyDescent="0.25">
      <c r="B10" s="99" t="s">
        <v>303</v>
      </c>
      <c r="C10" s="100">
        <v>1.05671296296296E-2</v>
      </c>
      <c r="D10" s="101">
        <v>3.8742255792243101E-2</v>
      </c>
    </row>
    <row r="11" spans="2:4" s="76" customFormat="1" ht="23.25" customHeight="1" x14ac:dyDescent="0.25">
      <c r="B11" s="99" t="s">
        <v>191</v>
      </c>
      <c r="C11" s="100">
        <v>9.4097222222222204E-3</v>
      </c>
      <c r="D11" s="101">
        <v>3.4498854281592099E-2</v>
      </c>
    </row>
    <row r="12" spans="2:4" s="76" customFormat="1" ht="23.25" customHeight="1" x14ac:dyDescent="0.25">
      <c r="B12" s="99" t="s">
        <v>206</v>
      </c>
      <c r="C12" s="100">
        <v>9.1782407407407403E-3</v>
      </c>
      <c r="D12" s="101">
        <v>3.3650173979461899E-2</v>
      </c>
    </row>
    <row r="13" spans="2:4" s="76" customFormat="1" ht="23.25" customHeight="1" x14ac:dyDescent="0.25">
      <c r="B13" s="99" t="s">
        <v>81</v>
      </c>
      <c r="C13" s="100">
        <v>8.7037037037036996E-3</v>
      </c>
      <c r="D13" s="101">
        <v>3.1910379360094998E-2</v>
      </c>
    </row>
    <row r="14" spans="2:4" s="76" customFormat="1" ht="23.25" customHeight="1" x14ac:dyDescent="0.25">
      <c r="B14" s="99" t="s">
        <v>188</v>
      </c>
      <c r="C14" s="100">
        <v>8.5995370370370392E-3</v>
      </c>
      <c r="D14" s="101">
        <v>3.1528473224136502E-2</v>
      </c>
    </row>
    <row r="15" spans="2:4" s="76" customFormat="1" ht="23.25" customHeight="1" x14ac:dyDescent="0.25">
      <c r="B15" s="99" t="s">
        <v>172</v>
      </c>
      <c r="C15" s="100">
        <v>8.3796296296296292E-3</v>
      </c>
      <c r="D15" s="101">
        <v>3.0722226937112799E-2</v>
      </c>
    </row>
    <row r="16" spans="2:4" s="76" customFormat="1" ht="23.25" customHeight="1" x14ac:dyDescent="0.25">
      <c r="B16" s="99" t="s">
        <v>208</v>
      </c>
      <c r="C16" s="100">
        <v>8.3680555555555591E-3</v>
      </c>
      <c r="D16" s="101">
        <v>3.0679792922006299E-2</v>
      </c>
    </row>
    <row r="17" spans="2:4" s="76" customFormat="1" ht="23.25" customHeight="1" x14ac:dyDescent="0.25">
      <c r="B17" s="99" t="s">
        <v>304</v>
      </c>
      <c r="C17" s="100">
        <v>8.2754629629629602E-3</v>
      </c>
      <c r="D17" s="101">
        <v>3.0340320801154199E-2</v>
      </c>
    </row>
    <row r="18" spans="2:4" s="76" customFormat="1" ht="23.25" customHeight="1" x14ac:dyDescent="0.25">
      <c r="B18" s="99" t="s">
        <v>290</v>
      </c>
      <c r="C18" s="100">
        <v>8.0671296296296307E-3</v>
      </c>
      <c r="D18" s="101">
        <v>2.9576508529236999E-2</v>
      </c>
    </row>
    <row r="19" spans="2:4" s="76" customFormat="1" ht="23.25" customHeight="1" x14ac:dyDescent="0.25">
      <c r="B19" s="99" t="s">
        <v>223</v>
      </c>
      <c r="C19" s="100">
        <v>7.8125E-3</v>
      </c>
      <c r="D19" s="101">
        <v>2.8642960196893798E-2</v>
      </c>
    </row>
    <row r="20" spans="2:4" s="76" customFormat="1" ht="23.25" customHeight="1" x14ac:dyDescent="0.25">
      <c r="B20" s="99" t="s">
        <v>298</v>
      </c>
      <c r="C20" s="100">
        <v>7.6504629629629596E-3</v>
      </c>
      <c r="D20" s="101">
        <v>2.8048883985402701E-2</v>
      </c>
    </row>
    <row r="21" spans="2:4" s="76" customFormat="1" ht="23.25" customHeight="1" x14ac:dyDescent="0.25">
      <c r="B21" s="99" t="s">
        <v>216</v>
      </c>
      <c r="C21" s="100">
        <v>6.7129629629629596E-3</v>
      </c>
      <c r="D21" s="101">
        <v>2.4611728761775399E-2</v>
      </c>
    </row>
    <row r="22" spans="2:4" s="76" customFormat="1" ht="23.25" customHeight="1" x14ac:dyDescent="0.25">
      <c r="B22" s="99" t="s">
        <v>305</v>
      </c>
      <c r="C22" s="100">
        <v>6.6203703703703702E-3</v>
      </c>
      <c r="D22" s="101">
        <v>2.42722566409234E-2</v>
      </c>
    </row>
    <row r="23" spans="2:4" s="76" customFormat="1" ht="23.25" customHeight="1" x14ac:dyDescent="0.25">
      <c r="B23" s="99" t="s">
        <v>220</v>
      </c>
      <c r="C23" s="100">
        <v>6.1805555555555598E-3</v>
      </c>
      <c r="D23" s="101">
        <v>2.2659764066876E-2</v>
      </c>
    </row>
    <row r="24" spans="2:4" s="76" customFormat="1" ht="23.25" customHeight="1" x14ac:dyDescent="0.25">
      <c r="B24" s="99" t="s">
        <v>171</v>
      </c>
      <c r="C24" s="100">
        <v>6.04166666666667E-3</v>
      </c>
      <c r="D24" s="101">
        <v>2.2150555885597899E-2</v>
      </c>
    </row>
    <row r="25" spans="2:4" s="76" customFormat="1" ht="23.25" customHeight="1" thickBot="1" x14ac:dyDescent="0.3">
      <c r="B25" s="102" t="s">
        <v>259</v>
      </c>
      <c r="C25" s="103">
        <v>5.8564814814814799E-3</v>
      </c>
      <c r="D25" s="104">
        <v>2.14716116438937E-2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225" t="s">
        <v>93</v>
      </c>
      <c r="C3" s="226"/>
      <c r="D3" s="227"/>
    </row>
    <row r="4" spans="2:4" s="75" customFormat="1" ht="23.25" customHeight="1" x14ac:dyDescent="0.25">
      <c r="B4" s="228" t="s">
        <v>227</v>
      </c>
      <c r="C4" s="229"/>
      <c r="D4" s="230"/>
    </row>
    <row r="5" spans="2:4" s="75" customFormat="1" ht="23.25" customHeight="1" x14ac:dyDescent="0.25">
      <c r="B5" s="92" t="s">
        <v>10</v>
      </c>
      <c r="C5" s="93" t="s">
        <v>62</v>
      </c>
      <c r="D5" s="94" t="s">
        <v>5</v>
      </c>
    </row>
    <row r="6" spans="2:4" s="75" customFormat="1" ht="23.25" customHeight="1" thickBot="1" x14ac:dyDescent="0.3">
      <c r="B6" s="95"/>
      <c r="C6" s="105"/>
      <c r="D6" s="10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view="pageBreakPreview" zoomScale="110" zoomScaleNormal="8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3" t="s">
        <v>48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1.2812499999999999E-2</v>
      </c>
      <c r="D7" s="12">
        <f t="shared" ref="D7:D18" si="0">IFERROR(C7/C$19,0)</f>
        <v>0.2955941255006676</v>
      </c>
      <c r="E7" s="12">
        <f t="shared" ref="E7:E18" si="1">IFERROR(C7/C$30,0)</f>
        <v>0.14588824459673169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1.2812499999999999E-2</v>
      </c>
      <c r="J7" s="12">
        <f t="shared" ref="J7:J18" si="4">IFERROR(I7/I$19,0)</f>
        <v>0.2955941255006676</v>
      </c>
      <c r="K7" s="14">
        <f t="shared" ref="K7:K18" si="5">IFERROR(I7/I$30,0)</f>
        <v>0.14588824459673169</v>
      </c>
    </row>
    <row r="8" spans="2:11" x14ac:dyDescent="0.25">
      <c r="B8" s="150" t="s">
        <v>116</v>
      </c>
      <c r="C8" s="11">
        <v>9.2245370370370398E-3</v>
      </c>
      <c r="D8" s="12">
        <f t="shared" si="0"/>
        <v>0.21281708945260355</v>
      </c>
      <c r="E8" s="12">
        <f t="shared" si="1"/>
        <v>0.1050342646283606</v>
      </c>
      <c r="F8" s="11">
        <v>0</v>
      </c>
      <c r="G8" s="12">
        <f t="shared" si="2"/>
        <v>0</v>
      </c>
      <c r="H8" s="12">
        <f t="shared" si="3"/>
        <v>0</v>
      </c>
      <c r="I8" s="11">
        <v>9.2245370370370398E-3</v>
      </c>
      <c r="J8" s="12">
        <f t="shared" si="4"/>
        <v>0.21281708945260355</v>
      </c>
      <c r="K8" s="14">
        <f t="shared" si="5"/>
        <v>0.1050342646283606</v>
      </c>
    </row>
    <row r="9" spans="2:11" x14ac:dyDescent="0.25">
      <c r="B9" s="10" t="s">
        <v>51</v>
      </c>
      <c r="C9" s="11">
        <v>4.5023148148148097E-3</v>
      </c>
      <c r="D9" s="12">
        <f t="shared" si="0"/>
        <v>0.10387182910547386</v>
      </c>
      <c r="E9" s="12">
        <f t="shared" si="1"/>
        <v>5.1265155508697889E-2</v>
      </c>
      <c r="F9" s="11">
        <v>0</v>
      </c>
      <c r="G9" s="12">
        <f t="shared" si="2"/>
        <v>0</v>
      </c>
      <c r="H9" s="12">
        <f t="shared" si="3"/>
        <v>0</v>
      </c>
      <c r="I9" s="11">
        <v>4.5023148148148097E-3</v>
      </c>
      <c r="J9" s="12">
        <f t="shared" si="4"/>
        <v>0.10387182910547386</v>
      </c>
      <c r="K9" s="14">
        <f t="shared" si="5"/>
        <v>5.1265155508697889E-2</v>
      </c>
    </row>
    <row r="10" spans="2:11" x14ac:dyDescent="0.25">
      <c r="B10" s="10" t="s">
        <v>11</v>
      </c>
      <c r="C10" s="11">
        <v>7.3958333333333298E-3</v>
      </c>
      <c r="D10" s="12">
        <f t="shared" si="0"/>
        <v>0.17062750333778365</v>
      </c>
      <c r="E10" s="12">
        <f t="shared" si="1"/>
        <v>8.4211913547706865E-2</v>
      </c>
      <c r="F10" s="11">
        <v>0</v>
      </c>
      <c r="G10" s="12">
        <f t="shared" si="2"/>
        <v>0</v>
      </c>
      <c r="H10" s="12">
        <f t="shared" si="3"/>
        <v>0</v>
      </c>
      <c r="I10" s="11">
        <v>7.3958333333333298E-3</v>
      </c>
      <c r="J10" s="12">
        <f t="shared" si="4"/>
        <v>0.17062750333778365</v>
      </c>
      <c r="K10" s="14">
        <f t="shared" si="5"/>
        <v>8.4211913547706865E-2</v>
      </c>
    </row>
    <row r="11" spans="2:11" x14ac:dyDescent="0.25">
      <c r="B11" s="10" t="s">
        <v>12</v>
      </c>
      <c r="C11" s="11">
        <v>7.5231481481481503E-4</v>
      </c>
      <c r="D11" s="12">
        <f t="shared" si="0"/>
        <v>1.7356475300400541E-2</v>
      </c>
      <c r="E11" s="12">
        <f t="shared" si="1"/>
        <v>8.5661570901423324E-3</v>
      </c>
      <c r="F11" s="11">
        <v>0</v>
      </c>
      <c r="G11" s="12">
        <f t="shared" si="2"/>
        <v>0</v>
      </c>
      <c r="H11" s="12">
        <f t="shared" si="3"/>
        <v>0</v>
      </c>
      <c r="I11" s="11">
        <v>7.5231481481481503E-4</v>
      </c>
      <c r="J11" s="12">
        <f t="shared" si="4"/>
        <v>1.7356475300400541E-2</v>
      </c>
      <c r="K11" s="14">
        <f t="shared" si="5"/>
        <v>8.5661570901423324E-3</v>
      </c>
    </row>
    <row r="12" spans="2:11" x14ac:dyDescent="0.25">
      <c r="B12" s="10" t="s">
        <v>182</v>
      </c>
      <c r="C12" s="11">
        <v>3.04398148148148E-3</v>
      </c>
      <c r="D12" s="12">
        <f t="shared" si="0"/>
        <v>7.0226969292389835E-2</v>
      </c>
      <c r="E12" s="12">
        <f t="shared" si="1"/>
        <v>3.465998945703741E-2</v>
      </c>
      <c r="F12" s="11">
        <v>0</v>
      </c>
      <c r="G12" s="12">
        <f t="shared" si="2"/>
        <v>0</v>
      </c>
      <c r="H12" s="12">
        <f t="shared" si="3"/>
        <v>0</v>
      </c>
      <c r="I12" s="11">
        <v>3.04398148148148E-3</v>
      </c>
      <c r="J12" s="12">
        <f t="shared" si="4"/>
        <v>7.0226969292389835E-2</v>
      </c>
      <c r="K12" s="14">
        <f t="shared" si="5"/>
        <v>3.465998945703741E-2</v>
      </c>
    </row>
    <row r="13" spans="2:11" x14ac:dyDescent="0.25">
      <c r="B13" s="10" t="s">
        <v>123</v>
      </c>
      <c r="C13" s="11">
        <v>3.2407407407407401E-4</v>
      </c>
      <c r="D13" s="12">
        <f t="shared" si="0"/>
        <v>7.476635514018691E-3</v>
      </c>
      <c r="E13" s="12">
        <f t="shared" si="1"/>
        <v>3.6900369003690031E-3</v>
      </c>
      <c r="F13" s="11">
        <v>0</v>
      </c>
      <c r="G13" s="12">
        <f t="shared" si="2"/>
        <v>0</v>
      </c>
      <c r="H13" s="12">
        <f t="shared" si="3"/>
        <v>0</v>
      </c>
      <c r="I13" s="11">
        <v>3.2407407407407401E-4</v>
      </c>
      <c r="J13" s="12">
        <f t="shared" si="4"/>
        <v>7.476635514018691E-3</v>
      </c>
      <c r="K13" s="14">
        <f t="shared" si="5"/>
        <v>3.6900369003690031E-3</v>
      </c>
    </row>
    <row r="14" spans="2:1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225</v>
      </c>
      <c r="C15" s="11">
        <v>3.1250000000000001E-4</v>
      </c>
      <c r="D15" s="12">
        <f t="shared" si="0"/>
        <v>7.209612817089454E-3</v>
      </c>
      <c r="E15" s="12">
        <f t="shared" si="1"/>
        <v>3.558249868212968E-3</v>
      </c>
      <c r="F15" s="11">
        <v>0</v>
      </c>
      <c r="G15" s="12">
        <f t="shared" si="2"/>
        <v>0</v>
      </c>
      <c r="H15" s="12">
        <f t="shared" si="3"/>
        <v>0</v>
      </c>
      <c r="I15" s="11">
        <v>3.1250000000000001E-4</v>
      </c>
      <c r="J15" s="12">
        <f t="shared" si="4"/>
        <v>7.209612817089454E-3</v>
      </c>
      <c r="K15" s="14">
        <f t="shared" si="5"/>
        <v>3.558249868212968E-3</v>
      </c>
    </row>
    <row r="16" spans="2:1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4.9768518518518504E-3</v>
      </c>
      <c r="D18" s="12">
        <f t="shared" si="0"/>
        <v>0.11481975967957274</v>
      </c>
      <c r="E18" s="12">
        <f t="shared" si="1"/>
        <v>5.6668423827095402E-2</v>
      </c>
      <c r="F18" s="11">
        <v>0</v>
      </c>
      <c r="G18" s="12">
        <f t="shared" si="2"/>
        <v>0</v>
      </c>
      <c r="H18" s="12">
        <f t="shared" si="3"/>
        <v>0</v>
      </c>
      <c r="I18" s="11">
        <v>4.9768518518518504E-3</v>
      </c>
      <c r="J18" s="12">
        <f t="shared" si="4"/>
        <v>0.11481975967957274</v>
      </c>
      <c r="K18" s="14">
        <f t="shared" si="5"/>
        <v>5.6668423827095402E-2</v>
      </c>
    </row>
    <row r="19" spans="2:11" ht="16.5" thickTop="1" thickBot="1" x14ac:dyDescent="0.3">
      <c r="B19" s="31" t="s">
        <v>3</v>
      </c>
      <c r="C19" s="32">
        <f>SUM(C7:C18)</f>
        <v>4.3344907407407401E-2</v>
      </c>
      <c r="D19" s="33">
        <f>IFERROR(SUM(D7:D18),0)</f>
        <v>0.99999999999999978</v>
      </c>
      <c r="E19" s="33">
        <f>IFERROR(SUM(E7:E18),0)</f>
        <v>0.49354243542435416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4.3344907407407401E-2</v>
      </c>
      <c r="J19" s="33">
        <f>IFERROR(SUM(J7:J18),0)</f>
        <v>0.99999999999999978</v>
      </c>
      <c r="K19" s="34">
        <f>IFERROR(SUM(K7:K18),0)</f>
        <v>0.49354243542435416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5.7175925925925901E-3</v>
      </c>
      <c r="D22" s="19"/>
      <c r="E22" s="12">
        <f>IFERROR(C22/C$30,0)</f>
        <v>6.5102793885081681E-2</v>
      </c>
      <c r="F22" s="11">
        <v>0</v>
      </c>
      <c r="G22" s="19"/>
      <c r="H22" s="12">
        <f>IFERROR(F22/F$30,0)</f>
        <v>0</v>
      </c>
      <c r="I22" s="11">
        <v>5.7175925925925901E-3</v>
      </c>
      <c r="J22" s="19"/>
      <c r="K22" s="14">
        <f>IFERROR(I22/I$30,0)</f>
        <v>6.5102793885081681E-2</v>
      </c>
    </row>
    <row r="23" spans="2:11" x14ac:dyDescent="0.25">
      <c r="B23" s="18" t="s">
        <v>16</v>
      </c>
      <c r="C23" s="11">
        <v>6.2500000000000001E-4</v>
      </c>
      <c r="D23" s="19"/>
      <c r="E23" s="12">
        <f t="shared" ref="E23:E27" si="6">IFERROR(C23/C$30,0)</f>
        <v>7.1164997364259359E-3</v>
      </c>
      <c r="F23" s="11">
        <v>0</v>
      </c>
      <c r="G23" s="19"/>
      <c r="H23" s="12">
        <f t="shared" ref="H23:H27" si="7">IFERROR(F23/F$30,0)</f>
        <v>0</v>
      </c>
      <c r="I23" s="11">
        <v>6.2500000000000001E-4</v>
      </c>
      <c r="J23" s="19"/>
      <c r="K23" s="14">
        <f t="shared" ref="K23:K27" si="8">IFERROR(I23/I$30,0)</f>
        <v>7.1164997364259359E-3</v>
      </c>
    </row>
    <row r="24" spans="2:11" x14ac:dyDescent="0.25">
      <c r="B24" s="18" t="s">
        <v>17</v>
      </c>
      <c r="C24" s="11">
        <v>1.50462962962963E-4</v>
      </c>
      <c r="D24" s="19"/>
      <c r="E24" s="12">
        <f t="shared" si="6"/>
        <v>1.7132314180284666E-3</v>
      </c>
      <c r="F24" s="11">
        <v>0</v>
      </c>
      <c r="G24" s="19"/>
      <c r="H24" s="12">
        <f t="shared" si="7"/>
        <v>0</v>
      </c>
      <c r="I24" s="11">
        <v>1.50462962962963E-4</v>
      </c>
      <c r="J24" s="19"/>
      <c r="K24" s="14">
        <f t="shared" si="8"/>
        <v>1.7132314180284666E-3</v>
      </c>
    </row>
    <row r="25" spans="2:11" x14ac:dyDescent="0.25">
      <c r="B25" s="18" t="s">
        <v>18</v>
      </c>
      <c r="C25" s="11">
        <v>1.4895833333333299E-2</v>
      </c>
      <c r="D25" s="19"/>
      <c r="E25" s="12">
        <f t="shared" si="6"/>
        <v>0.16960991038481776</v>
      </c>
      <c r="F25" s="11">
        <v>0</v>
      </c>
      <c r="G25" s="19"/>
      <c r="H25" s="12">
        <f t="shared" si="7"/>
        <v>0</v>
      </c>
      <c r="I25" s="11">
        <v>1.4895833333333299E-2</v>
      </c>
      <c r="J25" s="19"/>
      <c r="K25" s="14">
        <f t="shared" si="8"/>
        <v>0.16960991038481776</v>
      </c>
    </row>
    <row r="26" spans="2:11" x14ac:dyDescent="0.25">
      <c r="B26" s="18" t="s">
        <v>19</v>
      </c>
      <c r="C26" s="11">
        <v>2.1666666666666699E-2</v>
      </c>
      <c r="D26" s="19"/>
      <c r="E26" s="12">
        <f t="shared" si="6"/>
        <v>0.24670532419609947</v>
      </c>
      <c r="F26" s="11">
        <v>0</v>
      </c>
      <c r="G26" s="19"/>
      <c r="H26" s="12">
        <f t="shared" si="7"/>
        <v>0</v>
      </c>
      <c r="I26" s="11">
        <v>2.1666666666666699E-2</v>
      </c>
      <c r="J26" s="19"/>
      <c r="K26" s="14">
        <f t="shared" si="8"/>
        <v>0.24670532419609947</v>
      </c>
    </row>
    <row r="27" spans="2:11" ht="15.75" thickBot="1" x14ac:dyDescent="0.3">
      <c r="B27" s="23" t="s">
        <v>20</v>
      </c>
      <c r="C27" s="20">
        <v>1.4236111111111101E-3</v>
      </c>
      <c r="D27" s="24"/>
      <c r="E27" s="21">
        <f t="shared" si="6"/>
        <v>1.6209804955192399E-2</v>
      </c>
      <c r="F27" s="20">
        <v>0</v>
      </c>
      <c r="G27" s="24"/>
      <c r="H27" s="21">
        <f t="shared" si="7"/>
        <v>0</v>
      </c>
      <c r="I27" s="20">
        <v>1.4236111111111101E-3</v>
      </c>
      <c r="J27" s="24"/>
      <c r="K27" s="22">
        <f t="shared" si="8"/>
        <v>1.6209804955192399E-2</v>
      </c>
    </row>
    <row r="28" spans="2:11" ht="16.5" thickTop="1" thickBot="1" x14ac:dyDescent="0.3">
      <c r="B28" s="31" t="s">
        <v>3</v>
      </c>
      <c r="C28" s="32">
        <f>SUM(C22:C27)</f>
        <v>4.4479166666666667E-2</v>
      </c>
      <c r="D28" s="33"/>
      <c r="E28" s="33">
        <f>IFERROR(SUM(E22:E27),0)</f>
        <v>0.50645756457564572</v>
      </c>
      <c r="F28" s="32">
        <f>SUM(F22:F27)</f>
        <v>0</v>
      </c>
      <c r="G28" s="33"/>
      <c r="H28" s="33">
        <f>IFERROR(SUM(H22:H27),0)</f>
        <v>0</v>
      </c>
      <c r="I28" s="32">
        <f>SUM(I22:I27)</f>
        <v>4.4479166666666667E-2</v>
      </c>
      <c r="J28" s="33"/>
      <c r="K28" s="34">
        <f>IFERROR(SUM(K22:K27),0)</f>
        <v>0.50645756457564572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8.7824074074074068E-2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8.7824074074074068E-2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10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94</v>
      </c>
      <c r="C3" s="220"/>
      <c r="D3" s="221"/>
    </row>
    <row r="4" spans="2:4" s="76" customFormat="1" ht="23.25" customHeight="1" x14ac:dyDescent="0.25">
      <c r="B4" s="222" t="s">
        <v>227</v>
      </c>
      <c r="C4" s="223"/>
      <c r="D4" s="224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25">
      <c r="B6" s="99" t="s">
        <v>76</v>
      </c>
      <c r="C6" s="100">
        <v>1.18981481481481E-2</v>
      </c>
      <c r="D6" s="101">
        <v>0.42496899545266598</v>
      </c>
    </row>
    <row r="7" spans="2:4" s="76" customFormat="1" ht="23.25" customHeight="1" x14ac:dyDescent="0.25">
      <c r="B7" s="99" t="s">
        <v>120</v>
      </c>
      <c r="C7" s="100">
        <v>6.0763888888888899E-3</v>
      </c>
      <c r="D7" s="101">
        <v>0.21703183133526199</v>
      </c>
    </row>
    <row r="8" spans="2:4" s="76" customFormat="1" ht="23.25" customHeight="1" x14ac:dyDescent="0.25">
      <c r="B8" s="99" t="s">
        <v>119</v>
      </c>
      <c r="C8" s="100">
        <v>4.8379629629629597E-3</v>
      </c>
      <c r="D8" s="101">
        <v>0.17279867713931399</v>
      </c>
    </row>
    <row r="9" spans="2:4" s="76" customFormat="1" ht="23.25" customHeight="1" x14ac:dyDescent="0.25">
      <c r="B9" s="99" t="s">
        <v>81</v>
      </c>
      <c r="C9" s="100">
        <v>3.26388888888889E-3</v>
      </c>
      <c r="D9" s="101">
        <v>0.11657709797437001</v>
      </c>
    </row>
    <row r="10" spans="2:4" s="76" customFormat="1" ht="23.25" customHeight="1" thickBot="1" x14ac:dyDescent="0.3">
      <c r="B10" s="127" t="s">
        <v>210</v>
      </c>
      <c r="C10" s="128">
        <v>1.9212962962963001E-3</v>
      </c>
      <c r="D10" s="129">
        <v>6.86233980983878E-2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95</v>
      </c>
      <c r="C3" s="220"/>
      <c r="D3" s="221"/>
    </row>
    <row r="4" spans="2:4" s="76" customFormat="1" ht="23.25" customHeight="1" x14ac:dyDescent="0.25">
      <c r="B4" s="222" t="s">
        <v>227</v>
      </c>
      <c r="C4" s="223"/>
      <c r="D4" s="224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96</v>
      </c>
      <c r="C3" s="220"/>
      <c r="D3" s="221"/>
    </row>
    <row r="4" spans="2:4" s="76" customFormat="1" ht="23.25" customHeight="1" x14ac:dyDescent="0.25">
      <c r="B4" s="222" t="s">
        <v>227</v>
      </c>
      <c r="C4" s="223"/>
      <c r="D4" s="224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9"/>
  <sheetViews>
    <sheetView showZeros="0" workbookViewId="0">
      <selection activeCell="A5" sqref="A5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99</v>
      </c>
      <c r="B1" t="s">
        <v>100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  <c r="H1" t="s">
        <v>106</v>
      </c>
      <c r="I1" t="s">
        <v>107</v>
      </c>
      <c r="J1" t="s">
        <v>108</v>
      </c>
      <c r="K1" t="s">
        <v>109</v>
      </c>
      <c r="L1" t="s">
        <v>110</v>
      </c>
      <c r="M1" t="s">
        <v>111</v>
      </c>
      <c r="N1" t="s">
        <v>112</v>
      </c>
      <c r="O1" t="s">
        <v>113</v>
      </c>
      <c r="P1" t="s">
        <v>114</v>
      </c>
    </row>
    <row r="2" spans="1:16" x14ac:dyDescent="0.25">
      <c r="A2" t="s">
        <v>37</v>
      </c>
      <c r="B2">
        <v>0</v>
      </c>
      <c r="C2">
        <v>6.4004629629629602E-3</v>
      </c>
      <c r="D2">
        <v>8.5069444444444402E-3</v>
      </c>
      <c r="E2">
        <v>1.0185185185185199E-3</v>
      </c>
      <c r="F2">
        <v>3.4259259259259299E-3</v>
      </c>
      <c r="G2">
        <v>2.7777777777777801E-3</v>
      </c>
      <c r="H2">
        <v>0</v>
      </c>
      <c r="I2">
        <v>0</v>
      </c>
      <c r="J2">
        <v>4.5138888888888898E-4</v>
      </c>
      <c r="K2">
        <v>0</v>
      </c>
      <c r="L2">
        <v>0</v>
      </c>
      <c r="M2">
        <v>1.03240740740741E-2</v>
      </c>
      <c r="N2">
        <v>2.99768518518519E-3</v>
      </c>
      <c r="O2">
        <v>2.7430555555555602E-3</v>
      </c>
      <c r="P2">
        <v>1.06712962962963E-2</v>
      </c>
    </row>
    <row r="3" spans="1:16" x14ac:dyDescent="0.25">
      <c r="A3" t="s">
        <v>116</v>
      </c>
      <c r="B3">
        <v>0</v>
      </c>
      <c r="C3">
        <v>5.5208333333333299E-3</v>
      </c>
      <c r="D3">
        <v>6.3773148148148096E-3</v>
      </c>
      <c r="E3">
        <v>1.35416666666667E-3</v>
      </c>
      <c r="F3">
        <v>3.21759259259259E-3</v>
      </c>
      <c r="G3">
        <v>1.65509259259259E-3</v>
      </c>
      <c r="H3">
        <v>0</v>
      </c>
      <c r="I3">
        <v>0</v>
      </c>
      <c r="J3">
        <v>7.6388888888888904E-4</v>
      </c>
      <c r="K3">
        <v>0</v>
      </c>
      <c r="L3">
        <v>0</v>
      </c>
      <c r="M3">
        <v>1.40740740740741E-2</v>
      </c>
      <c r="N3">
        <v>4.4907407407407396E-3</v>
      </c>
      <c r="O3">
        <v>4.43287037037037E-3</v>
      </c>
      <c r="P3">
        <v>1.8159722222222199E-2</v>
      </c>
    </row>
    <row r="4" spans="1:16" x14ac:dyDescent="0.25">
      <c r="A4" t="s">
        <v>51</v>
      </c>
      <c r="B4">
        <v>0</v>
      </c>
      <c r="C4">
        <v>2.8935185185185201E-3</v>
      </c>
      <c r="D4">
        <v>2.3495370370370402E-3</v>
      </c>
      <c r="E4">
        <v>0</v>
      </c>
      <c r="F4">
        <v>1.5393518518518499E-3</v>
      </c>
      <c r="G4">
        <v>3.4722222222222202E-4</v>
      </c>
      <c r="H4">
        <v>0</v>
      </c>
      <c r="I4">
        <v>0</v>
      </c>
      <c r="J4">
        <v>7.1759259259259302E-4</v>
      </c>
      <c r="K4">
        <v>0</v>
      </c>
      <c r="L4">
        <v>0</v>
      </c>
      <c r="M4">
        <v>5.0925925925925904E-3</v>
      </c>
      <c r="N4">
        <v>2.8472222222222202E-3</v>
      </c>
      <c r="O4">
        <v>2.1759259259259301E-3</v>
      </c>
      <c r="P4">
        <v>9.46759259259259E-3</v>
      </c>
    </row>
    <row r="5" spans="1:16" x14ac:dyDescent="0.25">
      <c r="A5" t="s">
        <v>11</v>
      </c>
      <c r="B5">
        <v>0</v>
      </c>
      <c r="C5">
        <v>2.6273148148148102E-3</v>
      </c>
      <c r="D5">
        <v>6.9212962962963004E-3</v>
      </c>
      <c r="E5">
        <v>4.0509259259259301E-4</v>
      </c>
      <c r="F5">
        <v>1.1006944444444401E-2</v>
      </c>
      <c r="G5">
        <v>1.52777777777778E-3</v>
      </c>
      <c r="H5">
        <v>0</v>
      </c>
      <c r="I5">
        <v>0</v>
      </c>
      <c r="J5">
        <v>4.6296296296296298E-4</v>
      </c>
      <c r="K5">
        <v>0</v>
      </c>
      <c r="L5">
        <v>0</v>
      </c>
      <c r="M5">
        <v>1.9675925925925899E-2</v>
      </c>
      <c r="N5">
        <v>5.0231481481481498E-3</v>
      </c>
      <c r="O5">
        <v>5.0925925925925904E-3</v>
      </c>
      <c r="P5">
        <v>1.51041666666667E-2</v>
      </c>
    </row>
    <row r="6" spans="1:16" x14ac:dyDescent="0.25">
      <c r="A6" t="s">
        <v>12</v>
      </c>
      <c r="B6">
        <v>0</v>
      </c>
      <c r="C6">
        <v>1.8518518518518501E-4</v>
      </c>
      <c r="D6">
        <v>9.4907407407407397E-4</v>
      </c>
      <c r="E6">
        <v>0</v>
      </c>
      <c r="F6">
        <v>2.7314814814814801E-3</v>
      </c>
      <c r="G6">
        <v>0</v>
      </c>
      <c r="H6">
        <v>0</v>
      </c>
      <c r="I6">
        <v>0</v>
      </c>
      <c r="J6">
        <v>1.6203703703703701E-4</v>
      </c>
      <c r="K6">
        <v>0</v>
      </c>
      <c r="L6">
        <v>0</v>
      </c>
      <c r="M6">
        <v>2.1180555555555601E-3</v>
      </c>
      <c r="N6">
        <v>7.5231481481481503E-4</v>
      </c>
      <c r="O6">
        <v>4.6296296296296298E-4</v>
      </c>
      <c r="P6">
        <v>3.5069444444444401E-3</v>
      </c>
    </row>
    <row r="7" spans="1:16" x14ac:dyDescent="0.25">
      <c r="A7" t="s">
        <v>182</v>
      </c>
      <c r="B7">
        <v>0</v>
      </c>
      <c r="C7">
        <v>3.00925925925926E-4</v>
      </c>
      <c r="D7">
        <v>3.5879629629629602E-4</v>
      </c>
      <c r="E7">
        <v>1.15740740740741E-4</v>
      </c>
      <c r="F7">
        <v>1.6435185185185201E-3</v>
      </c>
      <c r="G7">
        <v>2.4305555555555601E-4</v>
      </c>
      <c r="H7">
        <v>0</v>
      </c>
      <c r="I7">
        <v>0</v>
      </c>
      <c r="J7">
        <v>0</v>
      </c>
      <c r="K7">
        <v>0</v>
      </c>
      <c r="L7">
        <v>0</v>
      </c>
      <c r="M7">
        <v>3.6805555555555602E-3</v>
      </c>
      <c r="N7">
        <v>5.5555555555555599E-4</v>
      </c>
      <c r="O7">
        <v>4.8611111111111099E-4</v>
      </c>
      <c r="P7">
        <v>2.4305555555555599E-3</v>
      </c>
    </row>
    <row r="8" spans="1:16" x14ac:dyDescent="0.25">
      <c r="A8" t="s">
        <v>123</v>
      </c>
      <c r="B8">
        <v>0</v>
      </c>
      <c r="C8">
        <v>0</v>
      </c>
      <c r="D8">
        <v>8.9120370370370395E-4</v>
      </c>
      <c r="E8">
        <v>0</v>
      </c>
      <c r="F8">
        <v>1.41203703703704E-3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3.5879629629629599E-3</v>
      </c>
      <c r="N8">
        <v>1.0069444444444401E-3</v>
      </c>
      <c r="O8">
        <v>9.9537037037036999E-4</v>
      </c>
      <c r="P8">
        <v>4.65277777777778E-3</v>
      </c>
    </row>
    <row r="9" spans="1:16" x14ac:dyDescent="0.25">
      <c r="A9" t="s">
        <v>124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1.2615740740740699E-3</v>
      </c>
      <c r="N9">
        <v>0</v>
      </c>
      <c r="O9">
        <v>0</v>
      </c>
      <c r="P9">
        <v>0</v>
      </c>
    </row>
    <row r="10" spans="1:16" x14ac:dyDescent="0.25">
      <c r="A10" t="s">
        <v>204</v>
      </c>
      <c r="B10">
        <v>0</v>
      </c>
      <c r="C10">
        <v>5.78703703703704E-4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 x14ac:dyDescent="0.25">
      <c r="A11" t="s">
        <v>205</v>
      </c>
      <c r="B11">
        <v>0</v>
      </c>
      <c r="C11">
        <v>0</v>
      </c>
      <c r="D11">
        <v>0</v>
      </c>
      <c r="E11">
        <v>0</v>
      </c>
      <c r="F11">
        <v>6.2500000000000001E-4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8.3333333333333295E-4</v>
      </c>
      <c r="N11">
        <v>0</v>
      </c>
      <c r="O11">
        <v>0</v>
      </c>
      <c r="P11">
        <v>4.9768518518518499E-4</v>
      </c>
    </row>
    <row r="12" spans="1:16" x14ac:dyDescent="0.25">
      <c r="A12" t="s">
        <v>183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13</v>
      </c>
      <c r="B13">
        <v>0</v>
      </c>
      <c r="C13">
        <v>5.8449074074074098E-3</v>
      </c>
      <c r="D13">
        <v>8.9120370370370395E-4</v>
      </c>
      <c r="E13">
        <v>1.9675925925925899E-4</v>
      </c>
      <c r="F13">
        <v>1.4872685185185201E-2</v>
      </c>
      <c r="G13">
        <v>1.6435185185185201E-3</v>
      </c>
      <c r="H13">
        <v>0</v>
      </c>
      <c r="I13">
        <v>0</v>
      </c>
      <c r="J13">
        <v>2.4305555555555601E-4</v>
      </c>
      <c r="K13">
        <v>0</v>
      </c>
      <c r="L13">
        <v>0</v>
      </c>
      <c r="M13">
        <v>4.21296296296296E-3</v>
      </c>
      <c r="N13">
        <v>1.0879629629629601E-3</v>
      </c>
      <c r="O13">
        <v>1.4583333333333299E-3</v>
      </c>
      <c r="P13">
        <v>5.1388888888888899E-3</v>
      </c>
    </row>
    <row r="14" spans="1:16" x14ac:dyDescent="0.25">
      <c r="A14" t="s">
        <v>15</v>
      </c>
      <c r="B14">
        <v>0</v>
      </c>
      <c r="C14">
        <v>2.2800925925925901E-3</v>
      </c>
      <c r="D14">
        <v>1.44675925925926E-3</v>
      </c>
      <c r="E14">
        <v>6.7129629629629603E-4</v>
      </c>
      <c r="F14">
        <v>1.27314814814815E-3</v>
      </c>
      <c r="G14">
        <v>0</v>
      </c>
      <c r="H14">
        <v>0</v>
      </c>
      <c r="I14">
        <v>0</v>
      </c>
      <c r="J14">
        <v>3.4722222222222202E-4</v>
      </c>
      <c r="K14">
        <v>0</v>
      </c>
      <c r="L14">
        <v>0</v>
      </c>
      <c r="M14">
        <v>1.18402777777778E-2</v>
      </c>
      <c r="N14">
        <v>3.6342592592592598E-3</v>
      </c>
      <c r="O14">
        <v>3.26388888888889E-3</v>
      </c>
      <c r="P14">
        <v>1.13773148148148E-2</v>
      </c>
    </row>
    <row r="15" spans="1:16" x14ac:dyDescent="0.25">
      <c r="A15" t="s">
        <v>16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2.7777777777777799E-4</v>
      </c>
    </row>
    <row r="16" spans="1:16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1.7361111111111101E-4</v>
      </c>
      <c r="G16">
        <v>1.9675925925925899E-4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1.7361111111111101E-4</v>
      </c>
      <c r="O16">
        <v>3.2407407407407401E-4</v>
      </c>
      <c r="P16">
        <v>7.9861111111111105E-4</v>
      </c>
    </row>
    <row r="17" spans="1:16" x14ac:dyDescent="0.25">
      <c r="A17" t="s">
        <v>18</v>
      </c>
      <c r="B17">
        <v>0</v>
      </c>
      <c r="C17">
        <v>6.7245370370370402E-3</v>
      </c>
      <c r="D17">
        <v>1.31481481481481E-2</v>
      </c>
      <c r="E17">
        <v>1.74768518518519E-3</v>
      </c>
      <c r="F17">
        <v>6.4120370370370399E-3</v>
      </c>
      <c r="G17">
        <v>3.0787037037036998E-3</v>
      </c>
      <c r="H17">
        <v>0</v>
      </c>
      <c r="I17">
        <v>0</v>
      </c>
      <c r="J17">
        <v>1.0879629629629601E-3</v>
      </c>
      <c r="K17">
        <v>0</v>
      </c>
      <c r="L17">
        <v>0</v>
      </c>
      <c r="M17">
        <v>1.9328703703703699E-2</v>
      </c>
      <c r="N17">
        <v>4.5717592592592598E-3</v>
      </c>
      <c r="O17">
        <v>4.7453703703703703E-3</v>
      </c>
      <c r="P17">
        <v>1.5706018518518501E-2</v>
      </c>
    </row>
    <row r="18" spans="1:16" x14ac:dyDescent="0.25">
      <c r="A18" t="s">
        <v>19</v>
      </c>
      <c r="B18">
        <v>0</v>
      </c>
      <c r="C18">
        <v>1.34259259259259E-2</v>
      </c>
      <c r="D18">
        <v>7.6851851851851899E-3</v>
      </c>
      <c r="E18">
        <v>1.58564814814815E-3</v>
      </c>
      <c r="F18">
        <v>1.1192129629629601E-2</v>
      </c>
      <c r="G18">
        <v>2.0833333333333298E-3</v>
      </c>
      <c r="H18">
        <v>0</v>
      </c>
      <c r="I18">
        <v>0</v>
      </c>
      <c r="J18">
        <v>1.5046296296296301E-3</v>
      </c>
      <c r="K18">
        <v>0</v>
      </c>
      <c r="L18">
        <v>0</v>
      </c>
      <c r="M18">
        <v>5.4594907407407398E-2</v>
      </c>
      <c r="N18">
        <v>8.6342592592592599E-3</v>
      </c>
      <c r="O18">
        <v>6.3425925925925898E-3</v>
      </c>
      <c r="P18">
        <v>2.2326388888888899E-2</v>
      </c>
    </row>
    <row r="19" spans="1:16" x14ac:dyDescent="0.25">
      <c r="A19" t="s">
        <v>20</v>
      </c>
      <c r="B19">
        <v>0</v>
      </c>
      <c r="C19">
        <v>1.7592592592592601E-3</v>
      </c>
      <c r="D19">
        <v>0</v>
      </c>
      <c r="E19">
        <v>0</v>
      </c>
      <c r="F19">
        <v>3.8194444444444398E-4</v>
      </c>
      <c r="G19">
        <v>0</v>
      </c>
      <c r="H19">
        <v>0</v>
      </c>
      <c r="I19">
        <v>0</v>
      </c>
      <c r="J19">
        <v>1.38888888888889E-4</v>
      </c>
      <c r="K19">
        <v>0</v>
      </c>
      <c r="L19">
        <v>0</v>
      </c>
      <c r="M19">
        <v>3.3680555555555599E-3</v>
      </c>
      <c r="N19">
        <v>2.89351851851852E-4</v>
      </c>
      <c r="O19">
        <v>1.2731481481481499E-4</v>
      </c>
      <c r="P19">
        <v>1.27314814814815E-3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19"/>
  <sheetViews>
    <sheetView showZeros="0" workbookViewId="0">
      <selection activeCell="A5" sqref="A5"/>
    </sheetView>
  </sheetViews>
  <sheetFormatPr defaultRowHeight="15" x14ac:dyDescent="0.25"/>
  <cols>
    <col min="1" max="1" width="40.5703125" style="72" bestFit="1" customWidth="1"/>
    <col min="2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1.2488425925925899E-2</v>
      </c>
      <c r="C2" s="72">
        <v>3.9236111111111104E-3</v>
      </c>
      <c r="D2" s="73">
        <v>0.76093088857545799</v>
      </c>
      <c r="E2" s="73">
        <v>0.23906911142454201</v>
      </c>
    </row>
    <row r="3" spans="1:10" x14ac:dyDescent="0.25">
      <c r="A3" s="72" t="s">
        <v>116</v>
      </c>
      <c r="B3" s="72">
        <v>2.6203703703703701E-2</v>
      </c>
      <c r="C3" s="72">
        <v>8.7962962962963005E-4</v>
      </c>
      <c r="D3" s="73">
        <v>0.96752136752136797</v>
      </c>
      <c r="E3" s="73">
        <v>3.2478632478632502E-2</v>
      </c>
    </row>
    <row r="4" spans="1:10" x14ac:dyDescent="0.25">
      <c r="A4" s="72" t="s">
        <v>51</v>
      </c>
      <c r="B4" s="72">
        <v>0.01</v>
      </c>
      <c r="C4" s="72">
        <v>4.4907407407407396E-3</v>
      </c>
      <c r="D4" s="73">
        <v>0.69009584664536705</v>
      </c>
      <c r="E4" s="73">
        <v>0.30990415335463301</v>
      </c>
    </row>
    <row r="5" spans="1:10" x14ac:dyDescent="0.25">
      <c r="A5" s="72" t="s">
        <v>11</v>
      </c>
      <c r="B5" s="72">
        <v>2.3634259259259299E-2</v>
      </c>
      <c r="C5" s="72">
        <v>1.58564814814815E-3</v>
      </c>
      <c r="D5" s="73">
        <v>0.93712712253327202</v>
      </c>
      <c r="E5" s="73">
        <v>6.28728774667279E-2</v>
      </c>
    </row>
    <row r="6" spans="1:10" x14ac:dyDescent="0.25">
      <c r="A6" s="72" t="s">
        <v>12</v>
      </c>
      <c r="B6" s="72">
        <v>1.2731481481481499E-4</v>
      </c>
      <c r="C6" s="72">
        <v>4.5949074074074104E-3</v>
      </c>
      <c r="D6" s="73">
        <v>2.6960784313725498E-2</v>
      </c>
      <c r="E6" s="73">
        <v>0.97303921568627505</v>
      </c>
    </row>
    <row r="7" spans="1:10" x14ac:dyDescent="0.25">
      <c r="A7" s="72" t="s">
        <v>182</v>
      </c>
      <c r="B7" s="72">
        <v>3.0671296296296302E-3</v>
      </c>
      <c r="C7" s="72">
        <v>4.0509259259259301E-4</v>
      </c>
      <c r="D7" s="73">
        <v>0.88333333333333297</v>
      </c>
      <c r="E7" s="73">
        <v>0.116666666666667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6.6550925925925901E-3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4.9768518518518499E-4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7.5694444444444403E-3</v>
      </c>
      <c r="C13" s="72">
        <v>1.15740740740741E-4</v>
      </c>
      <c r="D13" s="73">
        <v>0.98493975903614495</v>
      </c>
      <c r="E13" s="73">
        <v>1.5060240963855401E-2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1.8275462962963E-2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2.7777777777777799E-4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1.2962962962962999E-3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2.50231481481481E-2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2.2766203703703702E-2</v>
      </c>
      <c r="C18" s="72">
        <v>1.4537037037036999E-2</v>
      </c>
      <c r="D18" s="72">
        <v>0.61030096183679805</v>
      </c>
      <c r="E18" s="72">
        <v>0.38969903816320201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1.68981481481481E-3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4.5138888888888898E-4</v>
      </c>
      <c r="C2" s="72">
        <v>0</v>
      </c>
      <c r="D2" s="73">
        <v>1</v>
      </c>
      <c r="E2" s="73">
        <v>0</v>
      </c>
    </row>
    <row r="3" spans="1:10" x14ac:dyDescent="0.25">
      <c r="A3" s="72" t="s">
        <v>116</v>
      </c>
      <c r="B3" s="72">
        <v>7.6388888888888904E-4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5.90277777777778E-4</v>
      </c>
      <c r="C4" s="72">
        <v>1.2731481481481499E-4</v>
      </c>
      <c r="D4" s="73">
        <v>0.82258064516129004</v>
      </c>
      <c r="E4" s="73">
        <v>0.17741935483870999</v>
      </c>
    </row>
    <row r="5" spans="1:10" x14ac:dyDescent="0.25">
      <c r="A5" s="72" t="s">
        <v>11</v>
      </c>
      <c r="B5" s="72">
        <v>4.6296296296296298E-4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1.6203703703703701E-4</v>
      </c>
      <c r="D6" s="73">
        <v>0</v>
      </c>
      <c r="E6" s="73">
        <v>1</v>
      </c>
    </row>
    <row r="7" spans="1:10" x14ac:dyDescent="0.25">
      <c r="A7" s="72" t="s">
        <v>182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2.4305555555555601E-4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3.4722222222222202E-4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1.0879629629629601E-3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1.1574074074074099E-3</v>
      </c>
      <c r="C18" s="72">
        <v>3.4722222222222202E-4</v>
      </c>
      <c r="D18" s="72">
        <v>0.76923076923076905</v>
      </c>
      <c r="E18" s="72">
        <v>0.230769230769231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1.38888888888889E-4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6.2037037037037E-3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116</v>
      </c>
      <c r="B3" s="72">
        <v>4.6990740740740699E-3</v>
      </c>
      <c r="C3" s="72">
        <v>1.7361111111111101E-4</v>
      </c>
      <c r="D3" s="73">
        <v>0.96437054631829</v>
      </c>
      <c r="E3" s="73">
        <v>3.5629453681710201E-2</v>
      </c>
    </row>
    <row r="4" spans="1:10" x14ac:dyDescent="0.25">
      <c r="A4" s="72" t="s">
        <v>51</v>
      </c>
      <c r="B4" s="72">
        <v>1.0995370370370399E-3</v>
      </c>
      <c r="C4" s="72">
        <v>7.8703703703703705E-4</v>
      </c>
      <c r="D4" s="73">
        <v>0.58282208588957096</v>
      </c>
      <c r="E4" s="73">
        <v>0.41717791411042898</v>
      </c>
    </row>
    <row r="5" spans="1:10" x14ac:dyDescent="0.25">
      <c r="A5" s="72" t="s">
        <v>11</v>
      </c>
      <c r="B5" s="72">
        <v>1.2534722222222201E-2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2.3495370370370402E-3</v>
      </c>
      <c r="C6" s="72">
        <v>3.8194444444444398E-4</v>
      </c>
      <c r="D6" s="73">
        <v>0.86016949152542399</v>
      </c>
      <c r="E6" s="73">
        <v>0.13983050847457601</v>
      </c>
    </row>
    <row r="7" spans="1:10" x14ac:dyDescent="0.25">
      <c r="A7" s="72" t="s">
        <v>182</v>
      </c>
      <c r="B7" s="72">
        <v>1.35416666666667E-3</v>
      </c>
      <c r="C7" s="72">
        <v>5.32407407407407E-4</v>
      </c>
      <c r="D7" s="73">
        <v>0.71779141104294497</v>
      </c>
      <c r="E7" s="73">
        <v>0.28220858895705497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1.2615740740740699E-3</v>
      </c>
      <c r="C8" s="72">
        <v>1.50462962962963E-4</v>
      </c>
      <c r="D8" s="73">
        <v>0.89344262295082</v>
      </c>
      <c r="E8" s="73">
        <v>0.10655737704918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6.2500000000000001E-4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1.4502314814814799E-2</v>
      </c>
      <c r="C13" s="72">
        <v>2.0138888888888901E-3</v>
      </c>
      <c r="D13" s="73">
        <v>0.87806587245970602</v>
      </c>
      <c r="E13" s="73">
        <v>0.12193412754029399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1.27314814814815E-3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3.7037037037037003E-4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9.4907407407407406E-3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9.0277777777777804E-3</v>
      </c>
      <c r="C18" s="72">
        <v>4.2476851851851903E-3</v>
      </c>
      <c r="D18" s="72">
        <v>0.68003487358326098</v>
      </c>
      <c r="E18" s="72">
        <v>0.31996512641673902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3.8194444444444398E-4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8.5069444444444402E-3</v>
      </c>
      <c r="C2" s="72">
        <v>1.8171296296296299E-3</v>
      </c>
      <c r="D2" s="73">
        <v>0.82399103139013397</v>
      </c>
      <c r="E2" s="73">
        <v>0.17600896860986501</v>
      </c>
    </row>
    <row r="3" spans="1:10" x14ac:dyDescent="0.25">
      <c r="A3" s="72" t="s">
        <v>116</v>
      </c>
      <c r="B3" s="72">
        <v>1.2986111111111099E-2</v>
      </c>
      <c r="C3" s="72">
        <v>1.0879629629629601E-3</v>
      </c>
      <c r="D3" s="73">
        <v>0.92269736842105299</v>
      </c>
      <c r="E3" s="73">
        <v>7.7302631578947401E-2</v>
      </c>
    </row>
    <row r="4" spans="1:10" x14ac:dyDescent="0.25">
      <c r="A4" s="72" t="s">
        <v>51</v>
      </c>
      <c r="B4" s="72">
        <v>5.0925925925925904E-3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1.9675925925925899E-2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1.66666666666667E-3</v>
      </c>
      <c r="C6" s="72">
        <v>4.5138888888888898E-4</v>
      </c>
      <c r="D6" s="73">
        <v>0.786885245901639</v>
      </c>
      <c r="E6" s="73">
        <v>0.213114754098361</v>
      </c>
    </row>
    <row r="7" spans="1:10" x14ac:dyDescent="0.25">
      <c r="A7" s="72" t="s">
        <v>182</v>
      </c>
      <c r="B7" s="72">
        <v>3.8194444444444398E-4</v>
      </c>
      <c r="C7" s="72">
        <v>3.2986111111111098E-3</v>
      </c>
      <c r="D7" s="73">
        <v>0.10377358490565999</v>
      </c>
      <c r="E7" s="73">
        <v>0.89622641509433998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1.72453703703704E-3</v>
      </c>
      <c r="C8" s="72">
        <v>1.86342592592593E-3</v>
      </c>
      <c r="D8" s="73">
        <v>0.48064516129032298</v>
      </c>
      <c r="E8" s="73">
        <v>0.51935483870967702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1.2615740740740699E-3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6.9444444444444404E-5</v>
      </c>
      <c r="C11" s="72">
        <v>7.6388888888888904E-4</v>
      </c>
      <c r="D11" s="73">
        <v>8.3333333333333301E-2</v>
      </c>
      <c r="E11" s="73">
        <v>0.91666666666666696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4.21296296296296E-3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1.18402777777778E-2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1.9328703703703699E-2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3.7766203703703698E-2</v>
      </c>
      <c r="C18" s="72">
        <v>1.68287037037037E-2</v>
      </c>
      <c r="D18" s="72">
        <v>0.69175323298706803</v>
      </c>
      <c r="E18" s="72">
        <v>0.30824676701293202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3.3680555555555599E-3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1.0185185185185199E-3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116</v>
      </c>
      <c r="B3" s="72">
        <v>1.35416666666667E-3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4.0509259259259301E-4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182</v>
      </c>
      <c r="B7" s="72">
        <v>1.15740740740741E-4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1.9675925925925899E-4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6.7129629629629603E-4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1.74768518518519E-3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1.58564814814815E-3</v>
      </c>
      <c r="C18" s="72">
        <v>0</v>
      </c>
      <c r="D18" s="72">
        <v>1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8.0092592592592594E-3</v>
      </c>
      <c r="C2" s="72">
        <v>4.9768518518518499E-4</v>
      </c>
      <c r="D2" s="73">
        <v>0.94149659863945601</v>
      </c>
      <c r="E2" s="73">
        <v>5.8503401360544202E-2</v>
      </c>
    </row>
    <row r="3" spans="1:10" x14ac:dyDescent="0.25">
      <c r="A3" s="72" t="s">
        <v>116</v>
      </c>
      <c r="B3" s="72">
        <v>5.9143518518518503E-3</v>
      </c>
      <c r="C3" s="72">
        <v>4.6296296296296298E-4</v>
      </c>
      <c r="D3" s="73">
        <v>0.927404718693285</v>
      </c>
      <c r="E3" s="73">
        <v>7.2595281306715095E-2</v>
      </c>
    </row>
    <row r="4" spans="1:10" x14ac:dyDescent="0.25">
      <c r="A4" s="72" t="s">
        <v>51</v>
      </c>
      <c r="B4" s="72">
        <v>2.3495370370370402E-3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6.9212962962963004E-3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9.4907407407407397E-4</v>
      </c>
      <c r="D6" s="73">
        <v>0</v>
      </c>
      <c r="E6" s="73">
        <v>1</v>
      </c>
    </row>
    <row r="7" spans="1:10" x14ac:dyDescent="0.25">
      <c r="A7" s="72" t="s">
        <v>182</v>
      </c>
      <c r="B7" s="72">
        <v>2.19907407407407E-4</v>
      </c>
      <c r="C7" s="72">
        <v>1.38888888888889E-4</v>
      </c>
      <c r="D7" s="73">
        <v>0.61290322580645196</v>
      </c>
      <c r="E7" s="73">
        <v>0.38709677419354799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8.9120370370370395E-4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8.9120370370370395E-4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1.44675925925926E-3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1.31481481481481E-2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6.7361111111111103E-3</v>
      </c>
      <c r="C18" s="72">
        <v>9.4907407407407397E-4</v>
      </c>
      <c r="D18" s="72">
        <v>0.87650602409638501</v>
      </c>
      <c r="E18" s="72">
        <v>0.123493975903614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view="pageBreakPreview" zoomScale="110" zoomScaleNormal="100" zoomScaleSheetLayoutView="110" workbookViewId="0">
      <selection activeCell="B20" sqref="B20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83" t="s">
        <v>38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227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1.8981481481481501E-3</v>
      </c>
      <c r="D7" s="12">
        <f t="shared" ref="D7:D18" si="0">IFERROR(C7/C$19,0)</f>
        <v>0.2882249560632692</v>
      </c>
      <c r="E7" s="12">
        <f t="shared" ref="E7:E18" si="1">IFERROR(C7/C$30,0)</f>
        <v>0.18426966292134841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1.8981481481481501E-3</v>
      </c>
      <c r="J7" s="12">
        <f t="shared" ref="J7:J18" si="4">IFERROR(I7/I$19,0)</f>
        <v>0.2882249560632692</v>
      </c>
      <c r="K7" s="14">
        <f t="shared" ref="K7:K18" si="5">IFERROR(I7/I$30,0)</f>
        <v>0.18426966292134841</v>
      </c>
    </row>
    <row r="8" spans="2:11" s="5" customFormat="1" x14ac:dyDescent="0.25">
      <c r="B8" s="150" t="s">
        <v>116</v>
      </c>
      <c r="C8" s="11">
        <v>1.4236111111111101E-3</v>
      </c>
      <c r="D8" s="12">
        <f t="shared" si="0"/>
        <v>0.21616871704745153</v>
      </c>
      <c r="E8" s="12">
        <f t="shared" si="1"/>
        <v>0.13820224719101107</v>
      </c>
      <c r="F8" s="11">
        <v>0</v>
      </c>
      <c r="G8" s="12">
        <f t="shared" si="2"/>
        <v>0</v>
      </c>
      <c r="H8" s="12">
        <f t="shared" si="3"/>
        <v>0</v>
      </c>
      <c r="I8" s="11">
        <v>1.4236111111111101E-3</v>
      </c>
      <c r="J8" s="12">
        <f t="shared" si="4"/>
        <v>0.21616871704745153</v>
      </c>
      <c r="K8" s="14">
        <f t="shared" si="5"/>
        <v>0.13820224719101107</v>
      </c>
    </row>
    <row r="9" spans="2:11" s="5" customFormat="1" x14ac:dyDescent="0.25">
      <c r="B9" s="10" t="s">
        <v>51</v>
      </c>
      <c r="C9" s="11">
        <v>2.4305555555555601E-4</v>
      </c>
      <c r="D9" s="12">
        <f t="shared" si="0"/>
        <v>3.6906854130052798E-2</v>
      </c>
      <c r="E9" s="12">
        <f t="shared" si="1"/>
        <v>2.3595505617977561E-2</v>
      </c>
      <c r="F9" s="11">
        <v>0</v>
      </c>
      <c r="G9" s="12">
        <f t="shared" si="2"/>
        <v>0</v>
      </c>
      <c r="H9" s="12">
        <f t="shared" si="3"/>
        <v>0</v>
      </c>
      <c r="I9" s="11">
        <v>2.4305555555555601E-4</v>
      </c>
      <c r="J9" s="12">
        <f t="shared" si="4"/>
        <v>3.6906854130052798E-2</v>
      </c>
      <c r="K9" s="14">
        <f t="shared" si="5"/>
        <v>2.3595505617977561E-2</v>
      </c>
    </row>
    <row r="10" spans="2:11" s="5" customFormat="1" x14ac:dyDescent="0.25">
      <c r="B10" s="10" t="s">
        <v>11</v>
      </c>
      <c r="C10" s="11">
        <v>6.8287037037037003E-4</v>
      </c>
      <c r="D10" s="12">
        <f t="shared" si="0"/>
        <v>0.10369068541300523</v>
      </c>
      <c r="E10" s="12">
        <f t="shared" si="1"/>
        <v>6.6292134831460611E-2</v>
      </c>
      <c r="F10" s="11">
        <v>0</v>
      </c>
      <c r="G10" s="12">
        <f t="shared" si="2"/>
        <v>0</v>
      </c>
      <c r="H10" s="12">
        <f t="shared" si="3"/>
        <v>0</v>
      </c>
      <c r="I10" s="11">
        <v>6.8287037037037003E-4</v>
      </c>
      <c r="J10" s="12">
        <f t="shared" si="4"/>
        <v>0.10369068541300523</v>
      </c>
      <c r="K10" s="14">
        <f t="shared" si="5"/>
        <v>6.6292134831460611E-2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182</v>
      </c>
      <c r="C12" s="11">
        <v>1.7361111111111101E-4</v>
      </c>
      <c r="D12" s="12">
        <f t="shared" si="0"/>
        <v>2.6362038664323361E-2</v>
      </c>
      <c r="E12" s="12">
        <f t="shared" si="1"/>
        <v>1.6853932584269645E-2</v>
      </c>
      <c r="F12" s="11">
        <v>0</v>
      </c>
      <c r="G12" s="12">
        <f t="shared" si="2"/>
        <v>0</v>
      </c>
      <c r="H12" s="12">
        <f t="shared" si="3"/>
        <v>0</v>
      </c>
      <c r="I12" s="11">
        <v>1.7361111111111101E-4</v>
      </c>
      <c r="J12" s="12">
        <f t="shared" si="4"/>
        <v>2.6362038664323361E-2</v>
      </c>
      <c r="K12" s="14">
        <f t="shared" si="5"/>
        <v>1.6853932584269645E-2</v>
      </c>
    </row>
    <row r="13" spans="2:11" s="5" customFormat="1" x14ac:dyDescent="0.25">
      <c r="B13" s="10" t="s">
        <v>123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124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225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205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183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2.16435185185185E-3</v>
      </c>
      <c r="D18" s="12">
        <f t="shared" si="0"/>
        <v>0.3286467486818978</v>
      </c>
      <c r="E18" s="12">
        <f t="shared" si="1"/>
        <v>0.21011235955056154</v>
      </c>
      <c r="F18" s="11">
        <v>0</v>
      </c>
      <c r="G18" s="12">
        <f t="shared" si="2"/>
        <v>0</v>
      </c>
      <c r="H18" s="12">
        <f t="shared" si="3"/>
        <v>0</v>
      </c>
      <c r="I18" s="11">
        <v>2.16435185185185E-3</v>
      </c>
      <c r="J18" s="12">
        <f t="shared" si="4"/>
        <v>0.3286467486818978</v>
      </c>
      <c r="K18" s="14">
        <f t="shared" si="5"/>
        <v>0.21011235955056154</v>
      </c>
    </row>
    <row r="19" spans="2:11" s="5" customFormat="1" ht="16.5" thickTop="1" thickBot="1" x14ac:dyDescent="0.3">
      <c r="B19" s="31" t="s">
        <v>3</v>
      </c>
      <c r="C19" s="32">
        <f>SUM(C7:C18)</f>
        <v>6.5856481481481478E-3</v>
      </c>
      <c r="D19" s="33">
        <f>IFERROR(SUM(D7:D18),0)</f>
        <v>0.99999999999999989</v>
      </c>
      <c r="E19" s="33">
        <f>IFERROR(SUM(E7:E18),0)</f>
        <v>0.63932584269662884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6.5856481481481478E-3</v>
      </c>
      <c r="J19" s="33">
        <f>IFERROR(SUM(J7:J18),0)</f>
        <v>0.99999999999999989</v>
      </c>
      <c r="K19" s="34">
        <f>IFERROR(SUM(K7:K18),0)</f>
        <v>0.63932584269662884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0</v>
      </c>
      <c r="D22" s="19"/>
      <c r="E22" s="12">
        <f>IFERROR(C22/C$30,0)</f>
        <v>0</v>
      </c>
      <c r="F22" s="11">
        <v>0</v>
      </c>
      <c r="G22" s="19"/>
      <c r="H22" s="12">
        <f>IFERROR(F22/F$30,0)</f>
        <v>0</v>
      </c>
      <c r="I22" s="11">
        <v>0</v>
      </c>
      <c r="J22" s="19"/>
      <c r="K22" s="14">
        <f>IFERROR(I22/I$30,0)</f>
        <v>0</v>
      </c>
    </row>
    <row r="23" spans="2:11" s="5" customFormat="1" x14ac:dyDescent="0.25">
      <c r="B23" s="18" t="s">
        <v>16</v>
      </c>
      <c r="C23" s="11">
        <v>9.2592592592592602E-5</v>
      </c>
      <c r="D23" s="19"/>
      <c r="E23" s="12">
        <f t="shared" ref="E23:E27" si="6">IFERROR(C23/C$30,0)</f>
        <v>8.9887640449438175E-3</v>
      </c>
      <c r="F23" s="11">
        <v>0</v>
      </c>
      <c r="G23" s="19"/>
      <c r="H23" s="12">
        <f t="shared" ref="H23:H27" si="7">IFERROR(F23/F$30,0)</f>
        <v>0</v>
      </c>
      <c r="I23" s="11">
        <v>9.2592592592592602E-5</v>
      </c>
      <c r="J23" s="19"/>
      <c r="K23" s="14">
        <f t="shared" ref="K23:K27" si="8">IFERROR(I23/I$30,0)</f>
        <v>8.9887640449438175E-3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1.46990740740741E-3</v>
      </c>
      <c r="D25" s="19"/>
      <c r="E25" s="12">
        <f t="shared" si="6"/>
        <v>0.14269662921348333</v>
      </c>
      <c r="F25" s="11">
        <v>0</v>
      </c>
      <c r="G25" s="19"/>
      <c r="H25" s="12">
        <f t="shared" si="7"/>
        <v>0</v>
      </c>
      <c r="I25" s="11">
        <v>1.46990740740741E-3</v>
      </c>
      <c r="J25" s="19"/>
      <c r="K25" s="14">
        <f t="shared" si="8"/>
        <v>0.14269662921348333</v>
      </c>
    </row>
    <row r="26" spans="2:11" s="5" customFormat="1" x14ac:dyDescent="0.25">
      <c r="B26" s="18" t="s">
        <v>19</v>
      </c>
      <c r="C26" s="11">
        <v>2.1527777777777799E-3</v>
      </c>
      <c r="D26" s="19"/>
      <c r="E26" s="12">
        <f t="shared" si="6"/>
        <v>0.20898876404494393</v>
      </c>
      <c r="F26" s="11">
        <v>0</v>
      </c>
      <c r="G26" s="19"/>
      <c r="H26" s="12">
        <f t="shared" si="7"/>
        <v>0</v>
      </c>
      <c r="I26" s="11">
        <v>2.1527777777777799E-3</v>
      </c>
      <c r="J26" s="19"/>
      <c r="K26" s="14">
        <f t="shared" si="8"/>
        <v>0.20898876404494393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3.7152777777777826E-3</v>
      </c>
      <c r="D28" s="33"/>
      <c r="E28" s="33">
        <f>IFERROR(SUM(E22:E27),0)</f>
        <v>0.36067415730337105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3.7152777777777826E-3</v>
      </c>
      <c r="J28" s="33"/>
      <c r="K28" s="34">
        <f>IFERROR(SUM(K22:K27),0)</f>
        <v>0.36067415730337105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1.030092592592593E-2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1.030092592592593E-2</v>
      </c>
      <c r="J30" s="35"/>
      <c r="K30" s="38">
        <f>IFERROR(SUM(K19,K28),0)</f>
        <v>0.99999999999999989</v>
      </c>
    </row>
    <row r="31" spans="2:11" s="5" customFormat="1" ht="66" customHeight="1" thickTop="1" thickBot="1" x14ac:dyDescent="0.3">
      <c r="B31" s="180" t="s">
        <v>176</v>
      </c>
      <c r="C31" s="181"/>
      <c r="D31" s="181"/>
      <c r="E31" s="181"/>
      <c r="F31" s="181"/>
      <c r="G31" s="181"/>
      <c r="H31" s="181"/>
      <c r="I31" s="181"/>
      <c r="J31" s="181"/>
      <c r="K31" s="18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5.3587962962962999E-3</v>
      </c>
      <c r="C2" s="72">
        <v>1.0416666666666699E-3</v>
      </c>
      <c r="D2" s="73">
        <v>0.83725135623869795</v>
      </c>
      <c r="E2" s="73">
        <v>0.16274864376130199</v>
      </c>
    </row>
    <row r="3" spans="1:10" x14ac:dyDescent="0.25">
      <c r="A3" s="72" t="s">
        <v>116</v>
      </c>
      <c r="B3" s="72">
        <v>4.9189814814814799E-3</v>
      </c>
      <c r="C3" s="72">
        <v>6.01851851851852E-4</v>
      </c>
      <c r="D3" s="73">
        <v>0.89098532494758897</v>
      </c>
      <c r="E3" s="73">
        <v>0.109014675052411</v>
      </c>
    </row>
    <row r="4" spans="1:10" x14ac:dyDescent="0.25">
      <c r="A4" s="72" t="s">
        <v>51</v>
      </c>
      <c r="B4" s="72">
        <v>2.0601851851851901E-3</v>
      </c>
      <c r="C4" s="72">
        <v>8.3333333333333295E-4</v>
      </c>
      <c r="D4" s="73">
        <v>0.71199999999999997</v>
      </c>
      <c r="E4" s="73">
        <v>0.28799999999999998</v>
      </c>
    </row>
    <row r="5" spans="1:10" x14ac:dyDescent="0.25">
      <c r="A5" s="72" t="s">
        <v>11</v>
      </c>
      <c r="B5" s="72">
        <v>2.6273148148148102E-3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1.8518518518518501E-4</v>
      </c>
      <c r="D6" s="73">
        <v>0</v>
      </c>
      <c r="E6" s="73">
        <v>1</v>
      </c>
    </row>
    <row r="7" spans="1:10" x14ac:dyDescent="0.25">
      <c r="A7" s="72" t="s">
        <v>182</v>
      </c>
      <c r="B7" s="72">
        <v>0</v>
      </c>
      <c r="C7" s="72">
        <v>3.00925925925926E-4</v>
      </c>
      <c r="D7" s="73">
        <v>0</v>
      </c>
      <c r="E7" s="73">
        <v>1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5.78703703703704E-4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5.0810185185185203E-3</v>
      </c>
      <c r="C13" s="72">
        <v>7.6388888888888904E-4</v>
      </c>
      <c r="D13" s="73">
        <v>0.86930693069306897</v>
      </c>
      <c r="E13" s="73">
        <v>0.130693069306931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2.2800925925925901E-3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6.7245370370370402E-3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1.15393518518519E-2</v>
      </c>
      <c r="C18" s="72">
        <v>1.88657407407407E-3</v>
      </c>
      <c r="D18" s="72">
        <v>0.85948275862069001</v>
      </c>
      <c r="E18" s="72">
        <v>0.14051724137930999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1.7592592592592601E-3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182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0.13415509259259301</v>
      </c>
      <c r="C2" s="72">
        <v>2.6608796296296301E-2</v>
      </c>
      <c r="D2" s="73">
        <v>0.83448524118070599</v>
      </c>
      <c r="E2" s="73">
        <v>0.16551475881929401</v>
      </c>
    </row>
    <row r="3" spans="1:10" x14ac:dyDescent="0.25">
      <c r="A3" s="72" t="s">
        <v>116</v>
      </c>
      <c r="B3" s="72">
        <v>7.0914351851851895E-2</v>
      </c>
      <c r="C3" s="72">
        <v>1.9537037037036999E-2</v>
      </c>
      <c r="D3" s="73">
        <v>0.78400511836212405</v>
      </c>
      <c r="E3" s="73">
        <v>0.215994881637876</v>
      </c>
    </row>
    <row r="4" spans="1:10" x14ac:dyDescent="0.25">
      <c r="A4" s="72" t="s">
        <v>51</v>
      </c>
      <c r="B4" s="72">
        <v>7.4050925925925895E-2</v>
      </c>
      <c r="C4" s="72">
        <v>8.9004629629629607E-3</v>
      </c>
      <c r="D4" s="73">
        <v>0.89270266499232598</v>
      </c>
      <c r="E4" s="73">
        <v>0.10729733500767399</v>
      </c>
    </row>
    <row r="5" spans="1:10" x14ac:dyDescent="0.25">
      <c r="A5" s="72" t="s">
        <v>11</v>
      </c>
      <c r="B5" s="72">
        <v>0.123043981481481</v>
      </c>
      <c r="C5" s="72">
        <v>2.35069444444444E-2</v>
      </c>
      <c r="D5" s="73">
        <v>0.83959879955773198</v>
      </c>
      <c r="E5" s="73">
        <v>0.16040120044226799</v>
      </c>
    </row>
    <row r="6" spans="1:10" x14ac:dyDescent="0.25">
      <c r="A6" s="72" t="s">
        <v>12</v>
      </c>
      <c r="B6" s="72">
        <v>1.9120370370370399E-2</v>
      </c>
      <c r="C6" s="72">
        <v>5.5324074074074104E-3</v>
      </c>
      <c r="D6" s="73">
        <v>0.77558685446009401</v>
      </c>
      <c r="E6" s="73">
        <v>0.22441314553990599</v>
      </c>
    </row>
    <row r="7" spans="1:10" x14ac:dyDescent="0.25">
      <c r="A7" s="72" t="s">
        <v>182</v>
      </c>
      <c r="B7" s="72">
        <v>4.69097222222222E-2</v>
      </c>
      <c r="C7" s="72">
        <v>1.41087962962963E-2</v>
      </c>
      <c r="D7" s="73">
        <v>0.76877845220030305</v>
      </c>
      <c r="E7" s="73">
        <v>0.231221547799697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1.8159722222222199E-2</v>
      </c>
      <c r="C8" s="72">
        <v>3.0671296296296302E-3</v>
      </c>
      <c r="D8" s="73">
        <v>0.85550708833151601</v>
      </c>
      <c r="E8" s="73">
        <v>0.14449291166848399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1.28009259259259E-2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1.51736111111111E-2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0</v>
      </c>
      <c r="C11" s="72">
        <v>3.1250000000000002E-3</v>
      </c>
      <c r="D11" s="73">
        <v>0</v>
      </c>
      <c r="E11" s="73">
        <v>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0.11806712962962999</v>
      </c>
      <c r="C13" s="72">
        <v>3.5972222222222197E-2</v>
      </c>
      <c r="D13" s="73">
        <v>0.76647381471184906</v>
      </c>
      <c r="E13" s="73">
        <v>0.233526185288151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1.2974537037037E-2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4.6296296296296298E-4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5.2777777777777797E-3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5.8148148148148199E-2</v>
      </c>
      <c r="C18" s="72">
        <v>9.4583333333333297E-2</v>
      </c>
      <c r="D18" s="72">
        <v>0.38072143073658699</v>
      </c>
      <c r="E18" s="72">
        <v>0.61927856926341296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1.3981481481481499E-2</v>
      </c>
      <c r="C19" s="72">
        <v>0</v>
      </c>
      <c r="D19" s="72">
        <v>1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182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2.5694444444444402E-3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7.7546296296296304E-4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5.2083333333333296E-3</v>
      </c>
      <c r="C2" s="72">
        <v>2.0833333333333299E-4</v>
      </c>
      <c r="D2" s="73">
        <v>0.96153846153846201</v>
      </c>
      <c r="E2" s="73">
        <v>3.8461538461538498E-2</v>
      </c>
    </row>
    <row r="3" spans="1:10" x14ac:dyDescent="0.25">
      <c r="A3" s="72" t="s">
        <v>116</v>
      </c>
      <c r="B3" s="72">
        <v>3.4074074074074097E-2</v>
      </c>
      <c r="C3" s="72">
        <v>7.2916666666666703E-4</v>
      </c>
      <c r="D3" s="73">
        <v>0.97904888593282302</v>
      </c>
      <c r="E3" s="73">
        <v>2.0951114067176601E-2</v>
      </c>
    </row>
    <row r="4" spans="1:10" x14ac:dyDescent="0.25">
      <c r="A4" s="72" t="s">
        <v>51</v>
      </c>
      <c r="B4" s="72">
        <v>6.8981481481481498E-3</v>
      </c>
      <c r="C4" s="72">
        <v>8.5532407407407397E-3</v>
      </c>
      <c r="D4" s="73">
        <v>0.44644194756554301</v>
      </c>
      <c r="E4" s="73">
        <v>0.55355805243445699</v>
      </c>
    </row>
    <row r="5" spans="1:10" x14ac:dyDescent="0.25">
      <c r="A5" s="72" t="s">
        <v>11</v>
      </c>
      <c r="B5" s="72">
        <v>3.8344907407407397E-2</v>
      </c>
      <c r="C5" s="72">
        <v>7.6041666666666697E-3</v>
      </c>
      <c r="D5" s="73">
        <v>0.83450881612090699</v>
      </c>
      <c r="E5" s="73">
        <v>0.16549118387909301</v>
      </c>
    </row>
    <row r="6" spans="1:10" x14ac:dyDescent="0.25">
      <c r="A6" s="72" t="s">
        <v>12</v>
      </c>
      <c r="B6" s="72">
        <v>4.0740740740740702E-3</v>
      </c>
      <c r="C6" s="72">
        <v>8.7037037037036996E-3</v>
      </c>
      <c r="D6" s="73">
        <v>0.31884057971014501</v>
      </c>
      <c r="E6" s="73">
        <v>0.68115942028985499</v>
      </c>
    </row>
    <row r="7" spans="1:10" x14ac:dyDescent="0.25">
      <c r="A7" s="72" t="s">
        <v>182</v>
      </c>
      <c r="B7" s="72">
        <v>3.1458333333333303E-2</v>
      </c>
      <c r="C7" s="72">
        <v>1.32175925925926E-2</v>
      </c>
      <c r="D7" s="73">
        <v>0.70414507772020696</v>
      </c>
      <c r="E7" s="73">
        <v>0.29585492227979299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2.0833333333333299E-4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6.1805555555555598E-3</v>
      </c>
      <c r="C11" s="72">
        <v>5.8449074074074098E-3</v>
      </c>
      <c r="D11" s="73">
        <v>0.51395572666025002</v>
      </c>
      <c r="E11" s="73">
        <v>0.48604427333974998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3.10763888888889E-2</v>
      </c>
      <c r="C13" s="72">
        <v>2.18518518518519E-2</v>
      </c>
      <c r="D13" s="73">
        <v>0.58714191996501197</v>
      </c>
      <c r="E13" s="73">
        <v>0.41285808003498797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3.00925925925926E-4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4.8726851851851804E-3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2.6516203703703702E-2</v>
      </c>
      <c r="C18" s="72">
        <v>1.68287037037037E-2</v>
      </c>
      <c r="D18" s="72">
        <v>0.61174899866488697</v>
      </c>
      <c r="E18" s="72">
        <v>0.38825100133511298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7.0601851851851804E-4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2.35069444444444E-2</v>
      </c>
      <c r="C2" s="72">
        <v>3.9583333333333302E-3</v>
      </c>
      <c r="D2" s="73">
        <v>0.85587863463969704</v>
      </c>
      <c r="E2" s="73">
        <v>0.14412136536030301</v>
      </c>
    </row>
    <row r="3" spans="1:10" x14ac:dyDescent="0.25">
      <c r="A3" s="72" t="s">
        <v>116</v>
      </c>
      <c r="B3" s="72">
        <v>6.0208333333333301E-2</v>
      </c>
      <c r="C3" s="72">
        <v>7.6157407407407398E-3</v>
      </c>
      <c r="D3" s="73">
        <v>0.88771331058020497</v>
      </c>
      <c r="E3" s="73">
        <v>0.112286689419795</v>
      </c>
    </row>
    <row r="4" spans="1:10" x14ac:dyDescent="0.25">
      <c r="A4" s="72" t="s">
        <v>51</v>
      </c>
      <c r="B4" s="72">
        <v>1.7465277777777798E-2</v>
      </c>
      <c r="C4" s="72">
        <v>9.2361111111111099E-3</v>
      </c>
      <c r="D4" s="73">
        <v>0.65409622886866103</v>
      </c>
      <c r="E4" s="73">
        <v>0.34590377113133902</v>
      </c>
    </row>
    <row r="5" spans="1:10" x14ac:dyDescent="0.25">
      <c r="A5" s="72" t="s">
        <v>11</v>
      </c>
      <c r="B5" s="72">
        <v>5.0613425925925902E-2</v>
      </c>
      <c r="C5" s="72">
        <v>7.1643518518518497E-3</v>
      </c>
      <c r="D5" s="73">
        <v>0.87600160256410298</v>
      </c>
      <c r="E5" s="73">
        <v>0.123998397435897</v>
      </c>
    </row>
    <row r="6" spans="1:10" x14ac:dyDescent="0.25">
      <c r="A6" s="72" t="s">
        <v>12</v>
      </c>
      <c r="B6" s="72">
        <v>7.3495370370370398E-3</v>
      </c>
      <c r="C6" s="72">
        <v>9.8958333333333294E-3</v>
      </c>
      <c r="D6" s="73">
        <v>0.42617449664429502</v>
      </c>
      <c r="E6" s="73">
        <v>0.57382550335570504</v>
      </c>
    </row>
    <row r="7" spans="1:10" x14ac:dyDescent="0.25">
      <c r="A7" s="72" t="s">
        <v>182</v>
      </c>
      <c r="B7" s="72">
        <v>6.08796296296296E-3</v>
      </c>
      <c r="C7" s="72">
        <v>1.3032407407407401E-2</v>
      </c>
      <c r="D7" s="73">
        <v>0.318401937046005</v>
      </c>
      <c r="E7" s="73">
        <v>0.68159806295399505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0</v>
      </c>
      <c r="C8" s="72">
        <v>6.7129629629629603E-4</v>
      </c>
      <c r="D8" s="73">
        <v>0</v>
      </c>
      <c r="E8" s="73">
        <v>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3.9930555555555596E-3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3.7962962962963002E-3</v>
      </c>
      <c r="C11" s="72">
        <v>1.1099537037037E-2</v>
      </c>
      <c r="D11" s="73">
        <v>0.25485625485625502</v>
      </c>
      <c r="E11" s="73">
        <v>0.74514374514374504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2.9247685185185199E-2</v>
      </c>
      <c r="C13" s="72">
        <v>8.1944444444444504E-3</v>
      </c>
      <c r="D13" s="73">
        <v>0.78114374034003098</v>
      </c>
      <c r="E13" s="73">
        <v>0.21885625965996899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7.0601851851851804E-4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9.1666666666666702E-3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0.111539351851852</v>
      </c>
      <c r="C18" s="72">
        <v>2.0949074074074099E-2</v>
      </c>
      <c r="D18" s="72">
        <v>0.84187996855071201</v>
      </c>
      <c r="E18" s="72">
        <v>0.15812003144928799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3.1250000000000002E-3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182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4.8379629629629597E-3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7.9976851851851893E-3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3.26388888888889E-3</v>
      </c>
      <c r="D6" s="73">
        <v>0</v>
      </c>
      <c r="E6" s="73">
        <v>1</v>
      </c>
    </row>
    <row r="7" spans="1:10" x14ac:dyDescent="0.25">
      <c r="A7" s="72" t="s">
        <v>182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1.18981481481481E-2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182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19"/>
  <sheetViews>
    <sheetView showZeros="0" workbookViewId="0">
      <selection activeCell="A5" sqref="A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182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183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2020-02-13T18:05:37Z</cp:lastPrinted>
  <dcterms:created xsi:type="dcterms:W3CDTF">2015-07-28T09:23:17Z</dcterms:created>
  <dcterms:modified xsi:type="dcterms:W3CDTF">2020-02-13T18:06:08Z</dcterms:modified>
</cp:coreProperties>
</file>